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ersons/person.xml" ContentType="application/vnd.ms-excel.perso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7"/>
  </bookViews>
  <sheets>
    <sheet name="BM 01 " sheetId="1" state="visible" r:id="rId2"/>
    <sheet name="MEMORIAL DE CÁLCULO 01" sheetId="2" state="visible" r:id="rId3"/>
    <sheet name="BM 02 " sheetId="3" state="visible" r:id="rId4"/>
    <sheet name="MEMORIAL DE CÁLCULO 02" sheetId="4" state="visible" r:id="rId5"/>
    <sheet name="BM 03 " sheetId="5" state="visible" r:id="rId6"/>
    <sheet name="MEMORIAL DE CÁLCULO 03" sheetId="6" state="visible" r:id="rId7"/>
    <sheet name="BM 04 " sheetId="7" state="visible" r:id="rId8"/>
    <sheet name="MEMORIAL DE CÁLCULO 04" sheetId="8" state="visible" r:id="rId9"/>
  </sheets>
  <definedNames>
    <definedName name="_e_" localSheetId="0">" e "</definedName>
    <definedName name="_xlnm._FilterDatabase" localSheetId="0" hidden="1">'BM 01 '!$A$11:$P$438</definedName>
    <definedName name="_Sng1" localSheetId="0">{"um","mil","um milhão","um bilhão","um trilhão"}</definedName>
    <definedName name="_sp_" localSheetId="0">" "</definedName>
    <definedName name="_xlnm.Print_Area" localSheetId="0">'BM 01 '!$A$1:$P$444</definedName>
    <definedName name="Cem" localSheetId="0">{"cento","duzentos","trezentos","quatrocentos","quinhentos","seiscentos","setecentos","oitocentos","novecentos"}</definedName>
    <definedName name="Dez" localSheetId="0">{"dez","vinte","trinta","quarenta","cinquenta","sessenta","setenta","oitenta","noventa"}</definedName>
    <definedName name="OCem" localSheetId="0">"cem"</definedName>
    <definedName name="Plu" localSheetId="0">{""," mil"," milhões"," bilhões"," trilhões"}</definedName>
    <definedName name="Sml" localSheetId="0">{"um","dois","três","quatro","cinco","seis","sete","oito","nove","dez","onze","doze","treze","quatorze","quinze","dezesseis","dezessete","dezoito","dezenove"}</definedName>
    <definedName name="Sng" localSheetId="0">{"um","mil","um milhão","um bilhão","um trilhão"}</definedName>
    <definedName name="Print_Titles" localSheetId="0">'BM 01 '!$M:$N,'BM 01 '!$1:$12</definedName>
    <definedName name="_Sng1" localSheetId="1">{"um","mil","um milhão","um bilhão","um trilhão"}</definedName>
    <definedName name="_xlnm.Print_Area" localSheetId="1">'MEMORIAL DE CÁLCULO 01'!$A$1:$J$11</definedName>
    <definedName name="_e_" localSheetId="2">" e "</definedName>
    <definedName name="_xlnm._FilterDatabase" localSheetId="2" hidden="1">'BM 02 '!$D$12:$H$438</definedName>
    <definedName name="_sp_" localSheetId="2">" "</definedName>
    <definedName name="_xlnm.Print_Area" localSheetId="2">'BM 02 '!$A$1:$P$444</definedName>
    <definedName name="Cem" localSheetId="2">{"cento","duzentos","trezentos","quatrocentos","quinhentos","seiscentos","setecentos","oitocentos","novecentos"}</definedName>
    <definedName name="Dez" localSheetId="2">{"dez","vinte","trinta","quarenta","cinquenta","sessenta","setenta","oitenta","noventa"}</definedName>
    <definedName name="OCem" localSheetId="2">"cem"</definedName>
    <definedName name="Plu" localSheetId="2">{""," mil"," milhões"," bilhões"," trilhões"}</definedName>
    <definedName name="Sml" localSheetId="2">{"um","dois","três","quatro","cinco","seis","sete","oito","nove","dez","onze","doze","treze","quatorze","quinze","dezesseis","dezessete","dezoito","dezenove"}</definedName>
    <definedName name="Sng" localSheetId="2">{"um","mil","um milhão","um bilhão","um trilhão"}</definedName>
    <definedName name="Print_Titles" localSheetId="2">'BM 02 '!$M:$N,'BM 02 '!$1:$12</definedName>
    <definedName name="_xlnm.Print_Area" localSheetId="3">'MEMORIAL DE CÁLCULO 02'!$A$1:$J$21</definedName>
    <definedName name="_e_" localSheetId="4">" e "</definedName>
    <definedName name="_xlnm._FilterDatabase" localSheetId="4" hidden="1">'BM 03 '!$D$12:$H$438</definedName>
    <definedName name="_Sng1" localSheetId="4">{"um","mil","um milhão","um bilhão","um trilhão"}</definedName>
    <definedName name="_sp_" localSheetId="4">" "</definedName>
    <definedName name="_xlnm.Print_Area" localSheetId="4">'BM 03 '!$A$1:$P$444</definedName>
    <definedName name="Cem" localSheetId="4">{"cento","duzentos","trezentos","quatrocentos","quinhentos","seiscentos","setecentos","oitocentos","novecentos"}</definedName>
    <definedName name="Dez" localSheetId="4">{"dez","vinte","trinta","quarenta","cinquenta","sessenta","setenta","oitenta","noventa"}</definedName>
    <definedName name="OCem" localSheetId="4">"cem"</definedName>
    <definedName name="Plu" localSheetId="4">{""," mil"," milhões"," bilhões"," trilhões"}</definedName>
    <definedName name="Sml" localSheetId="4">{"um","dois","três","quatro","cinco","seis","sete","oito","nove","dez","onze","doze","treze","quatorze","quinze","dezesseis","dezessete","dezoito","dezenove"}</definedName>
    <definedName name="Sng" localSheetId="4">{"um","mil","um milhão","um bilhão","um trilhão"}</definedName>
    <definedName name="Print_Titles" localSheetId="4">'BM 03 '!$M:$N,'BM 03 '!$1:$12</definedName>
    <definedName name="_Sng1" localSheetId="5">{"um","mil","um milhão","um bilhão","um trilhão"}</definedName>
    <definedName name="_xlnm.Print_Area" localSheetId="5">'MEMORIAL DE CÁLCULO 03'!$A$1:$J$22</definedName>
    <definedName name="_e_" localSheetId="6">" e "</definedName>
    <definedName name="_xlnm._FilterDatabase" localSheetId="6" hidden="1">'BM 04 '!$D$12:$H$438</definedName>
    <definedName name="_Sng1" localSheetId="6">{"um","mil","um milhão","um bilhão","um trilhão"}</definedName>
    <definedName name="_sp_" localSheetId="6">" "</definedName>
    <definedName name="_xlnm.Print_Area" localSheetId="6">'BM 04 '!$A$1:$P$444</definedName>
    <definedName name="Cem" localSheetId="6">{"cento","duzentos","trezentos","quatrocentos","quinhentos","seiscentos","setecentos","oitocentos","novecentos"}</definedName>
    <definedName name="Dez" localSheetId="6">{"dez","vinte","trinta","quarenta","cinquenta","sessenta","setenta","oitenta","noventa"}</definedName>
    <definedName name="OCem" localSheetId="6">"cem"</definedName>
    <definedName name="Plu" localSheetId="6">{""," mil"," milhões"," bilhões"," trilhões"}</definedName>
    <definedName name="Sml" localSheetId="6">{"um","dois","três","quatro","cinco","seis","sete","oito","nove","dez","onze","doze","treze","quatorze","quinze","dezesseis","dezessete","dezoito","dezenove"}</definedName>
    <definedName name="Sng" localSheetId="6">{"um","mil","um milhão","um bilhão","um trilhão"}</definedName>
    <definedName name="Print_Titles" localSheetId="6">'BM 04 '!$M:$N,'BM 04 '!$1:$12</definedName>
    <definedName name="_Sng1" localSheetId="7">{"um","mil","um milhão","um bilhão","um trilhão"}</definedName>
    <definedName name="_xlnm.Print_Area" localSheetId="7">'MEMORIAL DE CÁLCULO 04'!$A$1:$J$19</definedName>
    <definedName name="_Sng1">{"um","mil","um milhão","um bilhão","um trilhão"}</definedName>
    <definedName name="_xlnm._FilterDatabase" localSheetId="0" hidden="1">'BM 01 '!$A$11:$P$438</definedName>
    <definedName name="_xlnm._FilterDatabase" localSheetId="2" hidden="1">'BM 02 '!$D$12:$H$438</definedName>
    <definedName name="_xlnm._FilterDatabase" localSheetId="4" hidden="1">'BM 03 '!$D$12:$H$438</definedName>
    <definedName name="_xlnm._FilterDatabase" localSheetId="6" hidden="1">'BM 04 '!$D$12:$H$438</definedName>
  </definedNames>
  <calcPr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tc={3DBC4120-A049-4350-9FBC-723BD5C45E2A}</author>
  </authors>
  <commentList>
    <comment ref="L21" authorId="0" xr:uid="{3DBC4120-A049-4350-9FBC-723BD5C45E2A}">
      <text>
        <r>
          <rPr>
            <b/>
            <sz val="9"/>
            <rFont val="Tahoma"/>
          </rPr>
          <t>JFILHOS:</t>
        </r>
        <r>
          <rPr>
            <sz val="9"/>
            <rFont val="Tahoma"/>
          </rPr>
          <t xml:space="preserve">
Esta célula ficou com a fórmula inadequada, impactando, assim, que o valor do item 01.03.001.002 fosse contabilizado no VALOR TOTAL medido neste BM. 
</t>
        </r>
      </text>
    </comment>
  </commentList>
</comments>
</file>

<file path=xl/sharedStrings.xml><?xml version="1.0" encoding="utf-8"?>
<sst xmlns="http://schemas.openxmlformats.org/spreadsheetml/2006/main" count="801" uniqueCount="801">
  <si>
    <t xml:space="preserve">PREFEITURA MUNICIPAL DE SÃO CRISTÓVÃO</t>
  </si>
  <si>
    <t xml:space="preserve">BOLETIM DE MEDIÇÃO</t>
  </si>
  <si>
    <t xml:space="preserve">N° 01</t>
  </si>
  <si>
    <t xml:space="preserve">Data da Medição:</t>
  </si>
  <si>
    <t xml:space="preserve">VALOR CONTRATADO</t>
  </si>
  <si>
    <t xml:space="preserve">SECRETARIA MUNICIPAL DA INFRAESTRUTURA E URBANISMO</t>
  </si>
  <si>
    <t xml:space="preserve">Período da Medição:</t>
  </si>
  <si>
    <t xml:space="preserve">Contrato n.º</t>
  </si>
  <si>
    <t>004/2025</t>
  </si>
  <si>
    <t>a</t>
  </si>
  <si>
    <t xml:space="preserve">OBJETO DO CONTRATO:</t>
  </si>
  <si>
    <t xml:space="preserve">Data da Assinatura:</t>
  </si>
  <si>
    <t>VISTO:</t>
  </si>
  <si>
    <t xml:space="preserve">CONSTRUÇÃO DA 1° ETAPA DO CONJUNTO HABITACIONAL LOURDES AZEVEDO, LOCALIZADO NO BAIRRO EDUARDO GOMES - SÃO CRISTÓVÃO</t>
  </si>
  <si>
    <t xml:space="preserve">Ordem de Serviço:</t>
  </si>
  <si>
    <t>CONTRATADA:</t>
  </si>
  <si>
    <t>CNPJ;</t>
  </si>
  <si>
    <t xml:space="preserve">Prazo da Execução:</t>
  </si>
  <si>
    <t xml:space="preserve">CONSTRUTORA MVA LTDA</t>
  </si>
  <si>
    <t xml:space="preserve">07.169.379/0001-07 </t>
  </si>
  <si>
    <t xml:space="preserve">Prazo da Vigênca:</t>
  </si>
  <si>
    <t>Item</t>
  </si>
  <si>
    <t xml:space="preserve">Descrição dos Serviços</t>
  </si>
  <si>
    <t>Unidades</t>
  </si>
  <si>
    <t>Quantidades</t>
  </si>
  <si>
    <t xml:space="preserve">Valores (R$)</t>
  </si>
  <si>
    <t xml:space="preserve">Percentuais (%)</t>
  </si>
  <si>
    <t>Contratada</t>
  </si>
  <si>
    <t xml:space="preserve">Acumulado Anterior</t>
  </si>
  <si>
    <t xml:space="preserve">Do Período</t>
  </si>
  <si>
    <t xml:space="preserve">Acumulado até o Período</t>
  </si>
  <si>
    <t xml:space="preserve">Saldo a Medir</t>
  </si>
  <si>
    <t xml:space="preserve">Preço Unitário</t>
  </si>
  <si>
    <t xml:space="preserve">Valor Contratado</t>
  </si>
  <si>
    <t xml:space="preserve">Até o Período</t>
  </si>
  <si>
    <t xml:space="preserve">A Executar</t>
  </si>
  <si>
    <t xml:space="preserve">Administração Local</t>
  </si>
  <si>
    <t>01.01 </t>
  </si>
  <si>
    <t xml:space="preserve">ADMINISTRAÇÃO DA OBRA</t>
  </si>
  <si>
    <t>01.01.001 </t>
  </si>
  <si>
    <t xml:space="preserve">Equipe Dirigente</t>
  </si>
  <si>
    <t>un</t>
  </si>
  <si>
    <t>01.01.002 </t>
  </si>
  <si>
    <t xml:space="preserve">Equipamentos de Apoio à Produção</t>
  </si>
  <si>
    <t>01.01.003 </t>
  </si>
  <si>
    <t xml:space="preserve">Manutenção do Canteiro</t>
  </si>
  <si>
    <t>01.02 </t>
  </si>
  <si>
    <t xml:space="preserve">MOBILIZAÇÃO E DESMOBILIZAÇÃO</t>
  </si>
  <si>
    <t>01.02.001 </t>
  </si>
  <si>
    <t xml:space="preserve">Caminhão Carroceria de madeira 9 t - fonte:DNIT</t>
  </si>
  <si>
    <t>h</t>
  </si>
  <si>
    <t>01.03 </t>
  </si>
  <si>
    <t xml:space="preserve">SERVIÇOS PRELIMINARES/INSTALAÇÃO CANTEIRO/MOBILIZAÇÃO</t>
  </si>
  <si>
    <t>01.03.001 </t>
  </si>
  <si>
    <t xml:space="preserve">SERVIÇOS PRELIMINARES</t>
  </si>
  <si>
    <t>01.03.001.001 </t>
  </si>
  <si>
    <t xml:space="preserve">Placa de obra em lona com impressão digital 1,50 x 2,00m, inclusive estrutura em metalon 20 x 20cm e escoramento, instalada - Rev 02 - 09/2021</t>
  </si>
  <si>
    <t>01.03.001.002 </t>
  </si>
  <si>
    <t xml:space="preserve">Fornecimento e instalação de placa de obra com chapa galvanizada e estrutura de madeira. af_03/2022_ps</t>
  </si>
  <si>
    <t>m2</t>
  </si>
  <si>
    <t>01.03.002 </t>
  </si>
  <si>
    <t xml:space="preserve">Locação de Obra - Casas Tipo 01</t>
  </si>
  <si>
    <t>01.03.002.001 </t>
  </si>
  <si>
    <t xml:space="preserve">Locação de construção de edificação até 200m2,  inclusive execução de gabarito de madeira</t>
  </si>
  <si>
    <t>01.03.003 </t>
  </si>
  <si>
    <t xml:space="preserve">Locação de Obra - Casas Tipo 02</t>
  </si>
  <si>
    <t>01.03.003.001 </t>
  </si>
  <si>
    <t>01.03.004 </t>
  </si>
  <si>
    <t xml:space="preserve">INSTALAÇÃO DO CANTEIRO</t>
  </si>
  <si>
    <t>01.03.004.001 </t>
  </si>
  <si>
    <t xml:space="preserve">Barracão para Obras de Médio Porte Reaproveitamento 2 vezes</t>
  </si>
  <si>
    <t>01.03.004.002 </t>
  </si>
  <si>
    <t xml:space="preserve">Barracão para escritório de obra porte pequeno s=25,41m2 com materiais novos</t>
  </si>
  <si>
    <t>01.03.004.003 </t>
  </si>
  <si>
    <t xml:space="preserve">Instalação provisória de energia elétrica, aerea, trifasica, em poste galvanizado, exclusive fornecimento do medidor</t>
  </si>
  <si>
    <t>01.03.004.004 </t>
  </si>
  <si>
    <t xml:space="preserve">Ligação Predial de Água em Mureta de Concreto, Provisória ou Definitiva, com Fornecimento de Material, inclusive Mureta e Hidrômetro, Rede DN 50mm - Rev 03_10/2022</t>
  </si>
  <si>
    <t>UN</t>
  </si>
  <si>
    <t>01.03.004.005 </t>
  </si>
  <si>
    <t xml:space="preserve">Aluguel de banheiro químico, com 03 limpezas semanais</t>
  </si>
  <si>
    <t>mês</t>
  </si>
  <si>
    <t>01.03.004.006 </t>
  </si>
  <si>
    <t xml:space="preserve">Tapume em chapa galvanizada nº30, esp=0,35mm, h=2,00m, exclusive pintura</t>
  </si>
  <si>
    <t>m</t>
  </si>
  <si>
    <t>01.03.004.007 </t>
  </si>
  <si>
    <t xml:space="preserve">Sondagem a trado para Estudo de Jazida</t>
  </si>
  <si>
    <t>01.03.004.008 </t>
  </si>
  <si>
    <t xml:space="preserve">Sondagem a percussão</t>
  </si>
  <si>
    <t>01.03.004.009 </t>
  </si>
  <si>
    <t xml:space="preserve">Ensaio - Granulometria combinada (peneiramento + sedimentação)</t>
  </si>
  <si>
    <t>01.03.004.010 </t>
  </si>
  <si>
    <t xml:space="preserve">Ensaio - Granulometria por peneiramento</t>
  </si>
  <si>
    <t>01.03.004.011 </t>
  </si>
  <si>
    <t xml:space="preserve">Ensaio - Compactação Proctor Normal com reuso de material (6 pontos)</t>
  </si>
  <si>
    <t>01.03.004.012 </t>
  </si>
  <si>
    <t xml:space="preserve">Ensaio - Índice de Suporte Califórnia - CBR</t>
  </si>
  <si>
    <t>01.03.004.013 </t>
  </si>
  <si>
    <t xml:space="preserve">Ensaio - Limite de liquidez</t>
  </si>
  <si>
    <t>01.03.004.014 </t>
  </si>
  <si>
    <t xml:space="preserve">Ensaio - Limite de plasticidade</t>
  </si>
  <si>
    <t>01.03.004.015 </t>
  </si>
  <si>
    <t xml:space="preserve">Ensaio - Equivalente de Areia</t>
  </si>
  <si>
    <t>01.03.004.016 </t>
  </si>
  <si>
    <t xml:space="preserve">Ensaio - Determinação da massa aparente in situ do solo</t>
  </si>
  <si>
    <t>01.03.004.017 </t>
  </si>
  <si>
    <t xml:space="preserve">Ensaio - Impureza orgânica</t>
  </si>
  <si>
    <t>01.03.004.018 </t>
  </si>
  <si>
    <t xml:space="preserve">Ensaio - Compactação Proctor Intermediário com reuso de material (6 pontos)</t>
  </si>
  <si>
    <t>01.03.004.019 </t>
  </si>
  <si>
    <t xml:space="preserve">Ensaio - Emissão de relatório com a determinação do fator de empolamento dos materiais no estado: natural(solto), solto/transporte(compactado)</t>
  </si>
  <si>
    <t>01.03.004.020 </t>
  </si>
  <si>
    <t xml:space="preserve">Projeto de estrutura de contenção / estabilidade de taludes, desnível até 3,00 m. Observação: A área compreende o desnível X comprimento longitudinal.</t>
  </si>
  <si>
    <t>01.03.004.021 </t>
  </si>
  <si>
    <t xml:space="preserve">Ensaio - Em agregado graúdo: desgaste por abrasão "Los Angeles"</t>
  </si>
  <si>
    <t>01.03.004.022 </t>
  </si>
  <si>
    <t xml:space="preserve">Ensaio - Adesividade</t>
  </si>
  <si>
    <t>01.03.004.023 </t>
  </si>
  <si>
    <t xml:space="preserve">Ensaio - Índice de forma</t>
  </si>
  <si>
    <t>01.03.004.024 </t>
  </si>
  <si>
    <t xml:space="preserve">Ensaio - Absorção em bloco</t>
  </si>
  <si>
    <t>01.03.004.025 </t>
  </si>
  <si>
    <t xml:space="preserve">Ensaio - Marshall</t>
  </si>
  <si>
    <t>01.03.004.026 </t>
  </si>
  <si>
    <t xml:space="preserve">Serviços de Arqueologia (incluso 10% repasse)</t>
  </si>
  <si>
    <t>01.04 </t>
  </si>
  <si>
    <t>FRETE</t>
  </si>
  <si>
    <t>01.04.001 </t>
  </si>
  <si>
    <t>AGREGADOS</t>
  </si>
  <si>
    <t>01.04.001.001 </t>
  </si>
  <si>
    <t xml:space="preserve">Transporte comercial com caminhão basculante de 10m³, em rodovia pavimentada (densidade=1,5t/m³)( SICRO 5914389)</t>
  </si>
  <si>
    <t>tkm</t>
  </si>
  <si>
    <t>01.04.002 </t>
  </si>
  <si>
    <t>BRITA</t>
  </si>
  <si>
    <t>01.04.002.001 </t>
  </si>
  <si>
    <t>01.04.003 </t>
  </si>
  <si>
    <t xml:space="preserve">PEDRA CALCARIA</t>
  </si>
  <si>
    <t>01.04.003.001 </t>
  </si>
  <si>
    <t xml:space="preserve">Infraestrutura do Conjunto Habitacional</t>
  </si>
  <si>
    <t>02.01 </t>
  </si>
  <si>
    <t>02.01.001 </t>
  </si>
  <si>
    <t xml:space="preserve">Limpeza mecanizada do terreno c/ trator esteira (vegetação rasteira) sem carga e transporte</t>
  </si>
  <si>
    <t>02.01.002 </t>
  </si>
  <si>
    <t xml:space="preserve">Carga mecânica de material de 1ª categoria</t>
  </si>
  <si>
    <t>m3</t>
  </si>
  <si>
    <t>02.01.003 </t>
  </si>
  <si>
    <t xml:space="preserve">Descarte de resíduos da construção civil em área licenciada</t>
  </si>
  <si>
    <t>t</t>
  </si>
  <si>
    <t>02.01.004 </t>
  </si>
  <si>
    <t>02.02 </t>
  </si>
  <si>
    <t xml:space="preserve">MOVIMENTAÇÃO DE TERRA</t>
  </si>
  <si>
    <t>02.02.001 </t>
  </si>
  <si>
    <t xml:space="preserve">Locação de serviços de terraplenagem de obras civis</t>
  </si>
  <si>
    <t>02.02.002 </t>
  </si>
  <si>
    <t xml:space="preserve">Escavação, carga e transporte de material de 1ª  categoria,  dmt 51  a 200m (SICRO 5501875)</t>
  </si>
  <si>
    <t>02.02.003 </t>
  </si>
  <si>
    <t xml:space="preserve">Areia fina adquirida em jazida (Terra Dura - Pedro Henrrique), inclusive carga, exclusive transporte</t>
  </si>
  <si>
    <t>02.02.004 </t>
  </si>
  <si>
    <t>02.02.005 </t>
  </si>
  <si>
    <t xml:space="preserve">Argila, argila vermelha ou argila arenosa (retirada na jazida, sem transporte)</t>
  </si>
  <si>
    <t>02.02.006 </t>
  </si>
  <si>
    <t>02.02.007 </t>
  </si>
  <si>
    <t xml:space="preserve">Espalhamento de material de 1ª categoria c/ trator esteira Cat - D-6 ou similar</t>
  </si>
  <si>
    <t>02.02.008 </t>
  </si>
  <si>
    <t xml:space="preserve">Compactação de aterros, com rolo vibratório pé de carneiro, a 100% do proctor normal( SICRO 5502978)</t>
  </si>
  <si>
    <t>02.03 </t>
  </si>
  <si>
    <t>DRENAGEM</t>
  </si>
  <si>
    <t>02.03.001 </t>
  </si>
  <si>
    <t xml:space="preserve">Locação de rede de drenagem</t>
  </si>
  <si>
    <t>02.03.002 </t>
  </si>
  <si>
    <t xml:space="preserve">Sinalização Diurna com Tela tapume em pvc - 10 usos</t>
  </si>
  <si>
    <t>02.03.003 </t>
  </si>
  <si>
    <t xml:space="preserve">Caixa de passagem em alvenaria de tijolos maciços esp. = 0,12m,  dim. int. =  0.60 x 0.60 x 0.80m</t>
  </si>
  <si>
    <t>02.03.004 </t>
  </si>
  <si>
    <t xml:space="preserve">Caixa de passagem em alvenaria de tijolos maciços esp. = 0,12m,  dim. int. =  0.60 x 0.60 x 1,00m</t>
  </si>
  <si>
    <t>02.03.005 </t>
  </si>
  <si>
    <t xml:space="preserve">Boca de lobo simples, em alvenaria de tijolos maciços esp . = 0,18m, altura entre 1,01 e 1,50m - R1</t>
  </si>
  <si>
    <t>02.03.006 </t>
  </si>
  <si>
    <t xml:space="preserve">Escavação com retro-escavadeira de pneus, de valas, em material de 1ª categoria até 1,50m de profundidade</t>
  </si>
  <si>
    <t>02.03.007 </t>
  </si>
  <si>
    <t xml:space="preserve">Compactação manual com placa vibratória sem controle do grau de compactação</t>
  </si>
  <si>
    <t>02.03.008 </t>
  </si>
  <si>
    <t xml:space="preserve">Reaterro mecanizado de vala com retroescavadeira (capacidade   da   caçamba   da retro: 0,26 m³/potência: 88 hp), largura até 0,8 m, profundidade de 1,5 a 3,0 m, com solo (sem substituição) de 1ª categoria, com placa vibratória. af_08/2023</t>
  </si>
  <si>
    <t>02.03.009 </t>
  </si>
  <si>
    <t xml:space="preserve">Concreto magro para lastro, traço 1:4,5:4,5 (em massa seca de cimento/ areia média/ brita 1) - preparo mecânico com betoneira 400 l. af_05/2021</t>
  </si>
  <si>
    <t>02.03.010 </t>
  </si>
  <si>
    <t>02.03.011 </t>
  </si>
  <si>
    <t>02.03.012 </t>
  </si>
  <si>
    <t>02.03.013 </t>
  </si>
  <si>
    <t xml:space="preserve">Tubo de concreto (simples) para redes coletoras de águas pluviais, diâmetro de 400 mm, junta rígida, instalado em local com baixo nível de interferências - fornecimento e assentamento. af_03/2024</t>
  </si>
  <si>
    <t>02.03.014 </t>
  </si>
  <si>
    <t xml:space="preserve">Tubo de concreto para redes coletoras de águas pluviais, diâmetro de 600 mm, junta rígida, instalado em local com baixo nível de interferências - fornecimento e assentamento. af_03/2024</t>
  </si>
  <si>
    <t>02.03.015 </t>
  </si>
  <si>
    <t xml:space="preserve">Tubo de concreto para redes coletoras de águas pluviais, diâmetro de 800 mm, junta rígida, instalado em local com baixo nível de interferências - fornecimento e assentamento. af_03/2024</t>
  </si>
  <si>
    <t>02.03.016 </t>
  </si>
  <si>
    <t xml:space="preserve">Tubo pvc rígido c/anel borracha, serie reforçada, p/esgoto e aguas pluviais, d = 150mm</t>
  </si>
  <si>
    <t>02.03.017 </t>
  </si>
  <si>
    <t xml:space="preserve">Caixa de passagem / poço de visita em concreto armado fck=21mpa, inclusive tampa, dimensões internas 1,80x1,80x2,40m</t>
  </si>
  <si>
    <t>02.03.018 </t>
  </si>
  <si>
    <t xml:space="preserve">Poço de visita em alvenaria tij. maciços esp. = 0,20m, dim. int. = 1.50 x 1.50 x 2.40m, laje sup.c.a. esp. = 0,15m, inclusive tampão td-600 - R1</t>
  </si>
  <si>
    <t>02.04 </t>
  </si>
  <si>
    <t xml:space="preserve">REDE DE ABASTECIMENTO DE ÁGUA</t>
  </si>
  <si>
    <t>02.04.001 </t>
  </si>
  <si>
    <t xml:space="preserve">Locação de rede de água ou esgoto. af_03/2024</t>
  </si>
  <si>
    <t>02.04.002 </t>
  </si>
  <si>
    <t xml:space="preserve">Fornecimento de tubo de polietileno de alta densidade (pead), PE80, pn12,5 , sdr-11, d= 75mm x 6,9mm - Rev 01_11/2021</t>
  </si>
  <si>
    <t>02.04.003 </t>
  </si>
  <si>
    <t xml:space="preserve">Tubo pvc rígido soldável marrom p/ água, d = 20 mm (1/2")</t>
  </si>
  <si>
    <t>02.04.004 </t>
  </si>
  <si>
    <t xml:space="preserve">Colar de tomada, pvc, com travas, de 75 mm x 1/2" ou 75 mm x 3/4", para ligação predial de água. af_06/2022</t>
  </si>
  <si>
    <t>02.04.005 </t>
  </si>
  <si>
    <t xml:space="preserve">Cap de pvc rígido soldável, marrom, diâm = 75mm</t>
  </si>
  <si>
    <t>02.04.006 </t>
  </si>
  <si>
    <t xml:space="preserve">Fornecimento de curva 22º 30` de pvc junta elástica, ponta / bolsa, diam. =   75mm</t>
  </si>
  <si>
    <t>02.04.007 </t>
  </si>
  <si>
    <t xml:space="preserve">Tê 90º de pvc rígido soldável, marrom  diâm = 75mm</t>
  </si>
  <si>
    <t>02.04.008 </t>
  </si>
  <si>
    <t xml:space="preserve">Cruzeta PVC PBA JE BBBB, para rede de água, DN 75 / DE 85mm - Rev 02</t>
  </si>
  <si>
    <t>02.04.009 </t>
  </si>
  <si>
    <t xml:space="preserve">Mureta Pré-Moldada para Ligações Domiciliares de Água</t>
  </si>
  <si>
    <t>02.05 </t>
  </si>
  <si>
    <t>PAVIMENTAÇÃO</t>
  </si>
  <si>
    <t>02.05.001 </t>
  </si>
  <si>
    <t>REGULARIZAÇÃO</t>
  </si>
  <si>
    <t>02.05.001.001 </t>
  </si>
  <si>
    <t xml:space="preserve">Regularização do subleito (SICRO 4011209)</t>
  </si>
  <si>
    <t>02.05.002 </t>
  </si>
  <si>
    <t>SUB-BASE</t>
  </si>
  <si>
    <t>02.05.002.001 </t>
  </si>
  <si>
    <t xml:space="preserve">AQUISIÇÃO DE MATERIAL</t>
  </si>
  <si>
    <t>02.05.002.002 </t>
  </si>
  <si>
    <t xml:space="preserve">Material para sub-base (adquirido solto na jazida) inclusive limpeza da área, corte e carga (posto na caçamba), exclusive transporte (Ruy - Rita Cacete / São Cristóvão)</t>
  </si>
  <si>
    <t>02.05.002.003 </t>
  </si>
  <si>
    <t>02.05.002.004 </t>
  </si>
  <si>
    <t xml:space="preserve">Transporte comercial com caminhão basculante de 10m³, em rodovia pavimentada (densidade=1,5t/m³)</t>
  </si>
  <si>
    <t>02.05.003 </t>
  </si>
  <si>
    <t>BASE</t>
  </si>
  <si>
    <t>02.05.003.001 </t>
  </si>
  <si>
    <t xml:space="preserve">AQUISIÇÃO DE BRITA</t>
  </si>
  <si>
    <t>02.05.003.001.001 </t>
  </si>
  <si>
    <t xml:space="preserve">Execução e compactação de base e ou sub-base para pavimentação de solo (predominantemente arenoso) brita - 40/60 - exclusive solo, escavação, carga e transporte. af_11/2019</t>
  </si>
  <si>
    <t>02.05.003.001.002 </t>
  </si>
  <si>
    <t>02.05.003.001.003 </t>
  </si>
  <si>
    <t>02.05.004 </t>
  </si>
  <si>
    <t xml:space="preserve">CAPA ASFALTICA</t>
  </si>
  <si>
    <t>02.05.004.001 </t>
  </si>
  <si>
    <t>IMPRIMAÇÃO</t>
  </si>
  <si>
    <t>02.05.004.001.001 </t>
  </si>
  <si>
    <t xml:space="preserve">Imprimação - execução com fornecimento de material</t>
  </si>
  <si>
    <t>02.05.004.002 </t>
  </si>
  <si>
    <t xml:space="preserve">PINTURA DE LIGAÇÃO</t>
  </si>
  <si>
    <t>02.05.004.002.001 </t>
  </si>
  <si>
    <t xml:space="preserve">Execução de pintura de ligação com emulsão asfáltica</t>
  </si>
  <si>
    <t>02.05.004.003 </t>
  </si>
  <si>
    <t>C.A.U.Q</t>
  </si>
  <si>
    <t>02.05.004.003.001 </t>
  </si>
  <si>
    <t xml:space="preserve">Execução de pavimento com aplicação de concreto asfáltico, camada de rolamento - exclusive carga e transporte. af_11/2019</t>
  </si>
  <si>
    <t>02.05.004.003.002 </t>
  </si>
  <si>
    <t xml:space="preserve">Carga de mistura asfáltica em caminhão basculante 10 m³ (unidade: t). af_07/2020</t>
  </si>
  <si>
    <t>02.05.004.003.003 </t>
  </si>
  <si>
    <t xml:space="preserve">Transporte de mistur abetuminosa a quente com caminhão com caçamba térmica de 6m3- rodovia pavimentada (SICRO 5914612)</t>
  </si>
  <si>
    <t>02.05.005 </t>
  </si>
  <si>
    <t>DIVERSOS</t>
  </si>
  <si>
    <t>02.05.005.001 </t>
  </si>
  <si>
    <t xml:space="preserve">Demolição de pavimentação (capa) asfáltica</t>
  </si>
  <si>
    <t>02.05.005.002 </t>
  </si>
  <si>
    <t>02.05.005.003 </t>
  </si>
  <si>
    <t>02.05.005.004 </t>
  </si>
  <si>
    <t>02.05.005.005 </t>
  </si>
  <si>
    <t xml:space="preserve">Limpeza de ruas (varrição e remoção de entulhos)</t>
  </si>
  <si>
    <t>m²</t>
  </si>
  <si>
    <t>02.05.006 </t>
  </si>
  <si>
    <t xml:space="preserve">SINALIZAÇÃO VIARIA</t>
  </si>
  <si>
    <t>02.05.006.001 </t>
  </si>
  <si>
    <t xml:space="preserve">Sinalização permanente, vertical,  com placa de aço (60x60cm) com poste de madeira 3,50m fixado com base de concreto 40x40x50, inclusive mão de obra - Rev 01/2023</t>
  </si>
  <si>
    <t>02.05.006.002 </t>
  </si>
  <si>
    <t xml:space="preserve">Sinalização permanente, vertical,  com placa de aço circular (50cm) com poste de madeira de lei 3,50m fixado com base de concreto 40x40x50, inclusive mão de obra - Rev 01/2023</t>
  </si>
  <si>
    <t>02.05.006.003 </t>
  </si>
  <si>
    <t xml:space="preserve">Sinalização permanente, vertical,  com placa de aço triangularr (l=75cm) com poste de madeira de lei 3,50m fixado com base de concreto 40x40x50, inclusive mão de obra - Rev 01/2023</t>
  </si>
  <si>
    <t>02.05.006.004 </t>
  </si>
  <si>
    <t xml:space="preserve">Placa 20x35 em chapa esmaltada para identificação de logradouros</t>
  </si>
  <si>
    <t>02.05.006.005 </t>
  </si>
  <si>
    <t xml:space="preserve">Poste de ferro galv. Ø 2", h = 2,50m com 2  placas de 20x35cm em chapa esmaltada para identificação de logradouros</t>
  </si>
  <si>
    <t>02.05.006.006 </t>
  </si>
  <si>
    <t xml:space="preserve">Pintura de piso para execução de faixa de pedestres, com 02 demãos de tinta à base de resina acrílica - R1</t>
  </si>
  <si>
    <t>02.05.006.007 </t>
  </si>
  <si>
    <t xml:space="preserve">Pintura de faixa c/ termoplástico - 3 anos (p/ aspersão) - Rev 05</t>
  </si>
  <si>
    <t>02.06 </t>
  </si>
  <si>
    <t>CONTENÇÃO</t>
  </si>
  <si>
    <t>02.06.001 </t>
  </si>
  <si>
    <t xml:space="preserve">Locação convencional de obra, utilizando gabarito de tábuas corridas pontaletadas a cada 2,00m -  2 utilizações. af_03/2024</t>
  </si>
  <si>
    <t>02.06.002 </t>
  </si>
  <si>
    <t xml:space="preserve">Escavação manual de vala ou cava em material de 1ª categoria, profundidade entre 1,50 e 3,00m</t>
  </si>
  <si>
    <t>02.06.003 </t>
  </si>
  <si>
    <t>02.06.004 </t>
  </si>
  <si>
    <t>02.06.005 </t>
  </si>
  <si>
    <t>02.06.006 </t>
  </si>
  <si>
    <t xml:space="preserve">Concreto ciclópico</t>
  </si>
  <si>
    <t>02.06.007 </t>
  </si>
  <si>
    <t xml:space="preserve">Impermeabilização - Fornecimento e aplicação de manta geotéxtil RT-21, resistencia a tração=21 kN/m (antigo Bidim OP-40 ou similar) em colchões drenantes</t>
  </si>
  <si>
    <t>02.06.008 </t>
  </si>
  <si>
    <t xml:space="preserve">Tubo pvc rigido soldavel, série reforçada, p/esgoto e aguas pluviais, d=  75mm</t>
  </si>
  <si>
    <t>02.06.009 </t>
  </si>
  <si>
    <t xml:space="preserve">Forma plana para estruturas, em tábuas de pinho, 07 usos, inclusive escoramento</t>
  </si>
  <si>
    <t>02.06.010 </t>
  </si>
  <si>
    <t xml:space="preserve">Dreno profundo 30x20cm c/tubo de pvc ø 65mm, bidim, areia grossa e brita</t>
  </si>
  <si>
    <t>02.06.011 </t>
  </si>
  <si>
    <t xml:space="preserve">Grama nativa capim de burro ou batatais, em placas, fornecimento e plantio</t>
  </si>
  <si>
    <t xml:space="preserve">Casas Padrão</t>
  </si>
  <si>
    <t>03.01 </t>
  </si>
  <si>
    <t xml:space="preserve">FUNDAÇÃO - RADIER</t>
  </si>
  <si>
    <t>03.01.001 </t>
  </si>
  <si>
    <t xml:space="preserve">Escavação manual de vala ou cava em material de 1ª categoria, profundidade até 1,50m</t>
  </si>
  <si>
    <t>03.01.002 </t>
  </si>
  <si>
    <t xml:space="preserve">Preparo de fundo de vala com largura menor que 1,5 m (acerto do solo natural). af_08/2020</t>
  </si>
  <si>
    <t>03.01.003 </t>
  </si>
  <si>
    <t xml:space="preserve">Concretagem de radier, piso de concreto ou laje sobre solo, fck 30 mpa - lançamento, adensamento e acabamento. af_09/2021</t>
  </si>
  <si>
    <t>03.01.004 </t>
  </si>
  <si>
    <t xml:space="preserve">Cinta de amarração de alvenaria moldada in loco com utilização de blocos canaleta, espessura de *20* cm. af_03/2024</t>
  </si>
  <si>
    <t>03.01.005 </t>
  </si>
  <si>
    <t xml:space="preserve">Aço CA - 50 Ø 6,3 a 12,5mm, inclusive corte, dobragem, montagem e colocacao de ferragens nas formas, para superestruturas e fundações - R1</t>
  </si>
  <si>
    <t>kg</t>
  </si>
  <si>
    <t>03.01.006 </t>
  </si>
  <si>
    <t xml:space="preserve">Fornecimento e instalação de tela aço soldada nervurada CA-60, Q-138, malha 10x10cm, ferro 4.2 mm (2,20 kg/m2), painel 2,45x6,0m, Telcon ou similar</t>
  </si>
  <si>
    <t>03.01.007 </t>
  </si>
  <si>
    <t xml:space="preserve">Forma plana para fundações, em compensado plastificado 12mm, 05 usos</t>
  </si>
  <si>
    <t>03.01.008 </t>
  </si>
  <si>
    <t xml:space="preserve">Aplicação de lona plástica para execução de pavimentos de concreto. af_04/2022</t>
  </si>
  <si>
    <t>03.01.009 </t>
  </si>
  <si>
    <t xml:space="preserve">Fornecimento de arame de ferro galvanizado 12 bwg</t>
  </si>
  <si>
    <t>03.02 </t>
  </si>
  <si>
    <t xml:space="preserve">SUPERESTRUTURA - PAREDE DE CONCRETO</t>
  </si>
  <si>
    <t>03.02.001 </t>
  </si>
  <si>
    <t xml:space="preserve">Junta de dilatação elastica (PVC), tipo O-12, Fugenband, Vedacit ou similar</t>
  </si>
  <si>
    <t>03.02.002 </t>
  </si>
  <si>
    <t xml:space="preserve">Locação de forma de aluminio para parede de concreto NBR 16055</t>
  </si>
  <si>
    <t>03.02.003 </t>
  </si>
  <si>
    <t>03.02.004 </t>
  </si>
  <si>
    <t xml:space="preserve">Espaçador de aço, tipo caranguejo, em aço CA - 50 Ø 6,3mm, para Telas Soldadas</t>
  </si>
  <si>
    <t>03.02.005 </t>
  </si>
  <si>
    <t xml:space="preserve">Armação do sistema de paredes de concreto, executada em paredes de edificações térreas, tela q-61. af_06/2019</t>
  </si>
  <si>
    <t>03.02.006 </t>
  </si>
  <si>
    <t xml:space="preserve">Concretagem de paredes em edificações unifamiliares feitas com sistema de fôrmas manuseáveis, com concreto usinado bombeável fck 25 mpa - lançamento, adensamento e acabamento (exclusive bomba lança). af_10/2021</t>
  </si>
  <si>
    <t>03.02.007 </t>
  </si>
  <si>
    <t xml:space="preserve">Armação do sistema de paredes de concreto, executada como armadura positiva de lajes, tela q-138. af_06/2019</t>
  </si>
  <si>
    <t>03.03 </t>
  </si>
  <si>
    <t xml:space="preserve">IMPERMEABILIZANTE DE PAREDE DE CONCRETO</t>
  </si>
  <si>
    <t>03.03.001 </t>
  </si>
  <si>
    <t xml:space="preserve">Impermeabilização de superficie c/argamassa 1:4 (cimento e areia), esp=2,5cm, c/impermeabilizante Vedacit ou similar</t>
  </si>
  <si>
    <t>03.04 </t>
  </si>
  <si>
    <t>COBERTURA</t>
  </si>
  <si>
    <t>03.04.001 </t>
  </si>
  <si>
    <t xml:space="preserve">Telhamento com telha cerâmica capa-canal, tipo plan, com até 2 águas, incluso transporte vertical. af_07/2019</t>
  </si>
  <si>
    <t>03.04.002 </t>
  </si>
  <si>
    <t xml:space="preserve">Trama de madeira composta por ripas, caibros e terças para telhados de até 2 águas para telha cerâmica capa-canal, incluso transporte vertical. af_07/2019</t>
  </si>
  <si>
    <t>03.04.003 </t>
  </si>
  <si>
    <t xml:space="preserve">Forro de pvc, em réguas de 10 ou 20 cm, aplicado,  inclusive estrutura para fixação (perfis em PVC) marca Araforros ou similar, instalado - Rev 06_10/2021</t>
  </si>
  <si>
    <t>03.04.004 </t>
  </si>
  <si>
    <t xml:space="preserve">Rufo em placa de concreto l = 0,34 m</t>
  </si>
  <si>
    <t>03.04.005 </t>
  </si>
  <si>
    <t xml:space="preserve">Cumeeira para telha cerâmica emboçada com argamassa traço 1:2:9 (cimento, cal e areia) para telhados com até 2 águas, incluso transporte vertical. af_07/2019</t>
  </si>
  <si>
    <t>03.05 </t>
  </si>
  <si>
    <t>REVESTIMENTO</t>
  </si>
  <si>
    <t>03.05.001 </t>
  </si>
  <si>
    <t xml:space="preserve">Estucamento de densidade baixa nas faces internas de paredes do sistema de paredes de concreto, em ambientes com área entre 5 m² e 10 m², utilização de argamassa colante. af_10/2022</t>
  </si>
  <si>
    <t>03.05.002 </t>
  </si>
  <si>
    <t xml:space="preserve">Revestimento cerâmico para piso ou parede, 37 x 59 cm, Arielle, linha riviera, cor branca ou similar, PEI-3, aplicado com argamassa industrializada ac-ii, rejuntado, exclusive regularização de base ou emboço</t>
  </si>
  <si>
    <t>03.05.003 </t>
  </si>
  <si>
    <t xml:space="preserve">Argamassa traço 1:3 (em volume de cimento e areia média úmida) para contrapiso, preparo mecânico com betoneira 400 l. af_08/2019</t>
  </si>
  <si>
    <t>03.05.004 </t>
  </si>
  <si>
    <t xml:space="preserve">Cobogó de cimento, tipo "escama", dim: 40 x 40cm</t>
  </si>
  <si>
    <t>03.05.005 </t>
  </si>
  <si>
    <t xml:space="preserve">Revestimento cerâmico para piso ou parede, 53 x 53 cm, Arielle, linha riviera, cor branca ou bege, ou similar, PEI-4, aplicado com argamassa industrializada ac-ii, rejuntado, exclusive regularização de base ou emboço</t>
  </si>
  <si>
    <t>03.05.006 </t>
  </si>
  <si>
    <t xml:space="preserve">Execução de passeio (calçada) ou piso de concreto com concreto moldado in loco, feito em obra, acabamento convencional, não armado. af_08/2022</t>
  </si>
  <si>
    <t>03.05.007 </t>
  </si>
  <si>
    <t xml:space="preserve">Soleira cimentado traço t1, l = 15 cm, e = 2 cm</t>
  </si>
  <si>
    <t>03.05.008 </t>
  </si>
  <si>
    <t xml:space="preserve">Peitoril cimento traço t1, c/ largura = 17 cm, esp = 4 cm</t>
  </si>
  <si>
    <t>03.06 </t>
  </si>
  <si>
    <t xml:space="preserve">ESQUADRIAS MADEIRA</t>
  </si>
  <si>
    <t>03.06.001 </t>
  </si>
  <si>
    <t xml:space="preserve">Porta em madeira compensada (canela), lisa, semi-ôca, 0.80 x 2.10 m, inclusive batente e ferragens</t>
  </si>
  <si>
    <t>03.06.002 </t>
  </si>
  <si>
    <t xml:space="preserve">Porta em madeira mista, almofadada, 80 x 210 cm, inclusive batente e ferragens</t>
  </si>
  <si>
    <t>03.06.003 </t>
  </si>
  <si>
    <t xml:space="preserve">Ferrolho ou targeta de fio redondo ( aliança ou similar ) ref.81098  63mm (2 1/2")</t>
  </si>
  <si>
    <t>03.06.004 </t>
  </si>
  <si>
    <t xml:space="preserve">Janela em madeira mista, tipo com almofadas, de abrir, c/batentes simples (caixilhos) e 1 jogo de alizar, exclusive ferragens - Rev 02_05/2022</t>
  </si>
  <si>
    <t>03.06.005 </t>
  </si>
  <si>
    <t xml:space="preserve">Porta em madeira mista, tipo com almofadas, de abrir, c/batentes simples (caixilhos) e 1 jogo de alizar, inclusive ferragens - Rev 02_05/2022</t>
  </si>
  <si>
    <t>03.07 </t>
  </si>
  <si>
    <t>PINTURA</t>
  </si>
  <si>
    <t>03.07.001 </t>
  </si>
  <si>
    <t xml:space="preserve">Pintura sobre superfícies de madeira com aplicação de 01 demão de fundo sintético nivelador, 01 demão de massa a óleo e 02 demãos de tinta esmalte</t>
  </si>
  <si>
    <t>03.07.002 </t>
  </si>
  <si>
    <t xml:space="preserve">Fundo selador acrílico, aplicação manual em parede, uma demão. af_04/2023</t>
  </si>
  <si>
    <t>03.07.003 </t>
  </si>
  <si>
    <t xml:space="preserve">Textura acrílica, aplicação manual em parede, uma demão. af_04/2023</t>
  </si>
  <si>
    <t>03.07.004 </t>
  </si>
  <si>
    <t xml:space="preserve">Aplicação manual de massa acrílica em paredes externas de casas, uma demão. af_03/2024</t>
  </si>
  <si>
    <t>03.08 </t>
  </si>
  <si>
    <t xml:space="preserve">INSTALAÇÕES ELETRICAS</t>
  </si>
  <si>
    <t>03.08.001 </t>
  </si>
  <si>
    <t xml:space="preserve">Caixa retangular 4" x 2" baixa (0,30 m do piso), pvc, instalada em parede - fornecimento e instalação. af_03/2023</t>
  </si>
  <si>
    <t>03.08.002 </t>
  </si>
  <si>
    <t xml:space="preserve">Caixa retangular 4" x 2" média (1,30 m do piso), pvc, instalada em parede - fornecimento e instalação. af_03/2023</t>
  </si>
  <si>
    <t>03.08.003 </t>
  </si>
  <si>
    <t xml:space="preserve">Caixa retangular 4" x 2" alta (2,00 m do piso), pvc, instalada em parede - fornecimento e instalação. af_03/2023</t>
  </si>
  <si>
    <t>03.08.004 </t>
  </si>
  <si>
    <t xml:space="preserve">Caixa pré moldada em concreto c/tampa para aterramento (20x20x15)cm, padrão Energisa</t>
  </si>
  <si>
    <t>03.08.005 </t>
  </si>
  <si>
    <t xml:space="preserve">Curva de 90º de pvc rígido roscável  diâm = 1 1/4"</t>
  </si>
  <si>
    <t>03.08.006 </t>
  </si>
  <si>
    <t xml:space="preserve">Haste cobreada copperweld p/aterramento d=  5/8" x 2,40m</t>
  </si>
  <si>
    <t>03.08.007 </t>
  </si>
  <si>
    <t xml:space="preserve">Curva 180 graus para eletroduto, pvc, roscável, dn 40 mm (1 1/4"), para circuitos terminais, instalada em laje - fornecimento e instalação. af_03/2023</t>
  </si>
  <si>
    <t>03.08.008 </t>
  </si>
  <si>
    <t xml:space="preserve">Conector para haste de aterramento 5/8" - fornecimento e assentamento - Rev 02 (10/2021)</t>
  </si>
  <si>
    <t>03.08.009 </t>
  </si>
  <si>
    <t xml:space="preserve">Fita isolante (rolo 20m) 3/4" - Fornecimento</t>
  </si>
  <si>
    <t>Un</t>
  </si>
  <si>
    <t>03.08.010 </t>
  </si>
  <si>
    <t xml:space="preserve">Eletroduto flexível corrugado, pvc, dn 25 mm (3/4"), para circuitos terminais, instalado em parede - fornecimento e instalação. af_03/2023</t>
  </si>
  <si>
    <t>03.08.011 </t>
  </si>
  <si>
    <t xml:space="preserve">Curva para eletroduto de pvc rígido roscável, diâm = 25mm (3/4")</t>
  </si>
  <si>
    <t>03.08.012 </t>
  </si>
  <si>
    <t xml:space="preserve">Eletroduto de pvc rígido roscável, diâm = 40mm (1 1/4")</t>
  </si>
  <si>
    <t>03.08.013 </t>
  </si>
  <si>
    <t xml:space="preserve">Poste auxiliar p/entrada energia, trifasico, em ferro galvanizado d=3" e h=6,0m, completo</t>
  </si>
  <si>
    <t>03.08.014 </t>
  </si>
  <si>
    <t xml:space="preserve">Cabo de cobre flexível isolado, 4 mm², anti-chama 450/750 v, para circuitos terminais - fornecimento e instalação. af_03/2023</t>
  </si>
  <si>
    <t>03.08.015 </t>
  </si>
  <si>
    <t xml:space="preserve">Cabo de cobre flexível isolado, 2,5 mm², anti-chama 450/750 v, para circuitos terminais - fornecimento e instalação. af_03/2023</t>
  </si>
  <si>
    <t>03.08.016 </t>
  </si>
  <si>
    <t xml:space="preserve">Cabo de cobre flexível isolado, 1,5 mm², anti-chama 450/750 v, para circuitos terminais - fornecimento e instalação. af_03/2023</t>
  </si>
  <si>
    <t>03.08.017 </t>
  </si>
  <si>
    <t xml:space="preserve">Cabo de cobre flexível isolado, 6 mm², anti-chama 450/750 v, para circuitos terminais - fornecimento e instalação. af_03/2023</t>
  </si>
  <si>
    <t>03.08.018 </t>
  </si>
  <si>
    <t xml:space="preserve">Luminária tipo arandela em aluminio escovado cor branco, linha Decoratta, Magiluz ou similar, inclusive lâmpada</t>
  </si>
  <si>
    <t>03.08.019 </t>
  </si>
  <si>
    <t xml:space="preserve">Luva para eletroduto de pvc rígido roscável, diâm = 40mm (1 1/4")</t>
  </si>
  <si>
    <t>03.08.020 </t>
  </si>
  <si>
    <t xml:space="preserve">Bocal para lâmpada incandescente</t>
  </si>
  <si>
    <t>03.08.021 </t>
  </si>
  <si>
    <t xml:space="preserve">Interligação entre a medição e o quadro de distribuição com eletroduto de 1 1/2" e 4 condutores de 6,0 mm2</t>
  </si>
  <si>
    <t>03.08.022 </t>
  </si>
  <si>
    <t xml:space="preserve">Interruptor simples (2 módulos), 10a/250v, incluindo suporte e placa - fornecimento e instalação. af_03/2023</t>
  </si>
  <si>
    <t>03.08.023 </t>
  </si>
  <si>
    <t xml:space="preserve">Interruptor simples (1 módulo), 10a/250v, incluindo suporte e placa - fornecimento e instalação. af_03/2023</t>
  </si>
  <si>
    <t>03.08.024 </t>
  </si>
  <si>
    <t xml:space="preserve">Quadro de distribuição de embutir, em chapa de aço, para até 12 disjuntores, com barramento, padrão DIN, exclusive disjuntores</t>
  </si>
  <si>
    <t>03.08.025 </t>
  </si>
  <si>
    <t xml:space="preserve">Tomada média de embutir (1 módulo), 2p+t 10 a, incluindo suporte e placa - fornecimento e instalação. af_03/2023</t>
  </si>
  <si>
    <t>03.08.026 </t>
  </si>
  <si>
    <t xml:space="preserve">Tomada baixa de embutir (1 módulo), 2p+t 10 a, incluindo suporte e placa - fornecimento e instalação. af_03/2023</t>
  </si>
  <si>
    <t>03.08.027 </t>
  </si>
  <si>
    <t xml:space="preserve">Disjuntor monopolar tipo din, corrente nominal de 20a - fornecimento e instalação. af_10/2020</t>
  </si>
  <si>
    <t>03.08.028 </t>
  </si>
  <si>
    <t xml:space="preserve">Disjuntor monopolar DR 25 A  - Dispositivo residual diferencial, tipo AC, ref.5SU1 Siemens ou similar</t>
  </si>
  <si>
    <t>03.08.029 </t>
  </si>
  <si>
    <t xml:space="preserve">Disjuntor monopolar tipo din, corrente nominal de 10a - fornecimento e instalação. af_10/2020</t>
  </si>
  <si>
    <t>03.08.030 </t>
  </si>
  <si>
    <t xml:space="preserve">Disjuntor monopolar tipo din, corrente nominal de 32a - fornecimento e instalação. af_10/2020</t>
  </si>
  <si>
    <t>03.08.031 </t>
  </si>
  <si>
    <t xml:space="preserve">Quadro de medição monofásica (até 6 kva) com caixa em noril</t>
  </si>
  <si>
    <t>03.08.032 </t>
  </si>
  <si>
    <t xml:space="preserve">Caixa octogonal 4" x 4", em pvc, p/ ponto de luz embutido</t>
  </si>
  <si>
    <t>03.09 </t>
  </si>
  <si>
    <t xml:space="preserve">INSTALAÇÕES SANITARIAS</t>
  </si>
  <si>
    <t>03.09.001 </t>
  </si>
  <si>
    <t xml:space="preserve">Caixa de passagem em alvenaria de tijolos maciços esp. = 0,12m,  dim. int. =  0.60 x 0.60 x 0.60m</t>
  </si>
  <si>
    <t>03.09.002 </t>
  </si>
  <si>
    <t xml:space="preserve">Caixa de gordura - "cg" - (50 x 50 x 65cm)</t>
  </si>
  <si>
    <t>03.09.003 </t>
  </si>
  <si>
    <t xml:space="preserve">Fossa séptica pré-moldada, tipo oms, capacidade 20 pessoas (v=1410 litros)</t>
  </si>
  <si>
    <t>03.09.004 </t>
  </si>
  <si>
    <t xml:space="preserve">Filtro anaeróbio circular, em concreto pré-moldado, diâmetro interno = 1,10 m, altura interna = 1,50 m, volume útil: 1140,4 l (para 5 contribuintes). af_12/2020_pa</t>
  </si>
  <si>
    <t>03.09.005 </t>
  </si>
  <si>
    <t xml:space="preserve">Ralo seco cônico, pvc, dn 100 x 40 mm, junta soldável, fornecido e instalado em ramal de descarga ou em ramal de esgoto sanitário. af_08/2022</t>
  </si>
  <si>
    <t>03.09.006 </t>
  </si>
  <si>
    <t xml:space="preserve">Bucha de redução longa, pvc, série normal, esgoto predial, dn 50 x 40 mm, junta soldável e elástica, fornecido e instalado em ramal de descarga ou ramal de esgoto sanitário. af_08/2022</t>
  </si>
  <si>
    <t>03.09.007 </t>
  </si>
  <si>
    <t xml:space="preserve">Caixa sifonada, pvc, dn 100 x 100 x 50 mm, fornecida e instalada em ramais de encaminhamento de água pluvial. af_06/2022</t>
  </si>
  <si>
    <t>03.09.008 </t>
  </si>
  <si>
    <t xml:space="preserve">Joelho 90° em pvc rígido soldável, para esgoto predial, diâm = 50mm</t>
  </si>
  <si>
    <t>03.09.009 </t>
  </si>
  <si>
    <t xml:space="preserve">Joelho 90° em pvc rígido soldável, para esgoto predial, diâm = 100mm</t>
  </si>
  <si>
    <t>03.09.010 </t>
  </si>
  <si>
    <t xml:space="preserve">Joelho 45° em pvc rígido soldável, para esgoto predial, diâm = 50mm</t>
  </si>
  <si>
    <t>03.09.011 </t>
  </si>
  <si>
    <t xml:space="preserve">Tê sanitário em pvc rígido soldável, para esgoto primário, diâm = 50 x 50mm</t>
  </si>
  <si>
    <t>03.09.012 </t>
  </si>
  <si>
    <t xml:space="preserve">Luva simples, pvc, serie normal, esgoto predial, dn 50 mm, junta elástica, fornecido e instalado em ramal de descarga ou ramal de esgoto sanitário. af_08/2022</t>
  </si>
  <si>
    <t>03.09.013 </t>
  </si>
  <si>
    <t xml:space="preserve">Luva simples, pvc, serie normal, esgoto predial, dn 100 mm, junta elástica, fornecido e instalado em subcoletor aéreo de esgoto sanitário. af_08/2022</t>
  </si>
  <si>
    <t>03.09.014 </t>
  </si>
  <si>
    <t xml:space="preserve">Terminal de ventilação em pvc rígido c/ anéis, para esgoto primário, diâm = 50mm</t>
  </si>
  <si>
    <t>03.09.015 </t>
  </si>
  <si>
    <t xml:space="preserve">Tubo pvc, serie normal, esgoto predial, dn 100 mm, fornecido e instalado em ramal de descarga ou ramal de esgoto sanitário. af_08/2022</t>
  </si>
  <si>
    <t>03.09.016 </t>
  </si>
  <si>
    <t xml:space="preserve">Tubo pvc, serie normal, esgoto predial, dn 50 mm, fornecido e instalado em prumada de esgoto sanitário ou ventilação. af_08/2022</t>
  </si>
  <si>
    <t>03.09.017 </t>
  </si>
  <si>
    <t xml:space="preserve">Junção de redução invertida, pvc, série normal, esgoto predial, dn 100 x 50 mm, junta elástica, fornecido e instalado em ramal de descarga ou ramal de esgoto sanitário. af_08/2022</t>
  </si>
  <si>
    <t>03.10 </t>
  </si>
  <si>
    <t xml:space="preserve">INSTALAÇOES HIDRAULICA</t>
  </si>
  <si>
    <t>03.10.001 </t>
  </si>
  <si>
    <t xml:space="preserve">Registro de pressão bruto, latão, roscável, 3/4", com acabamento e canopla cromados - fornecimento e instalação. af_08/2021</t>
  </si>
  <si>
    <t>03.10.002 </t>
  </si>
  <si>
    <t xml:space="preserve">Registro de gaveta bruto, latão, roscável, 3/4", com acabamento e canopla cromados - fornecimento e instalação. af_08/2021</t>
  </si>
  <si>
    <t>03.10.003 </t>
  </si>
  <si>
    <t xml:space="preserve">Adaptador curto com bolsa e rosca para registro, pvc, soldável, dn 25mm x 3/4 , instalado em ramal ou sub-ramal de água - fornecimento e instalação. af_06/2022</t>
  </si>
  <si>
    <t>03.10.004 </t>
  </si>
  <si>
    <t xml:space="preserve">Luva soldável e com rosca, pvc, soldável, dn 25mm x 3/4 , instalado em ramal ou sub-ramal de água - fornecimento e instalação. af_06/2022</t>
  </si>
  <si>
    <t>03.10.005 </t>
  </si>
  <si>
    <t xml:space="preserve">Ligação Predial de Água em Mureta de Concreto, com Fornecimento de Material inclusive Hidrômetro, exceto Mureta - Rev 03_10/2022</t>
  </si>
  <si>
    <t>03.10.006 </t>
  </si>
  <si>
    <t xml:space="preserve">Registro de esfera, pvc, roscável, com borboleta, 3/4" - fornecimento e instalação. af_08/2021</t>
  </si>
  <si>
    <t>03.10.007 </t>
  </si>
  <si>
    <t xml:space="preserve">Caixa d'agua de polietileno - instalada, exceto base de apoio, cap. 500 litros</t>
  </si>
  <si>
    <t xml:space="preserve"> </t>
  </si>
  <si>
    <t>03.10.008 </t>
  </si>
  <si>
    <t xml:space="preserve">Torneira de bóia p/caixa d'agua em pvc d = 1/2"</t>
  </si>
  <si>
    <t>03.10.009 </t>
  </si>
  <si>
    <t xml:space="preserve">Te, pvc, soldável, dn 20mm, instalado em ramal de distribuição de água - fornecimento e instalação. af_06/2022</t>
  </si>
  <si>
    <t>03.10.010 </t>
  </si>
  <si>
    <t xml:space="preserve">Te, pvc, soldável, dn 25mm, instalado em prumada de água - fornecimento e instalação. af_06/2022</t>
  </si>
  <si>
    <t>03.10.011 </t>
  </si>
  <si>
    <t xml:space="preserve">Tê de redução, pvc, soldável, dn 25mm x 20mm, instalado em ramal de distribuição de água - fornecimento e instalação. af_06/2022</t>
  </si>
  <si>
    <t>03.10.012 </t>
  </si>
  <si>
    <t xml:space="preserve">Joelho 90 graus com bucha de latão, pvc, soldável, dn 25mm, x 3/4  instalado em ramal ou sub-ramal de água - fornecimento e instalação. af_06/2022</t>
  </si>
  <si>
    <t>03.10.013 </t>
  </si>
  <si>
    <t xml:space="preserve">Joelho 90º pvc rígido soldável c/bucha de latão,  d= 20mm x 1/2"</t>
  </si>
  <si>
    <t>03.10.014 </t>
  </si>
  <si>
    <t xml:space="preserve">Joelho 90 graus, pvc, soldável, dn 20mm, instalado em ramal de distribuição de água - fornecimento e instalação. af_06/2022</t>
  </si>
  <si>
    <t>03.10.015 </t>
  </si>
  <si>
    <t xml:space="preserve">Joelho 90 graus, pvc, soldável, dn 25mm, instalado em ramal de distribuição de água - fornecimento e instalação. af_06/2022</t>
  </si>
  <si>
    <t>03.10.016 </t>
  </si>
  <si>
    <t xml:space="preserve">Joelho 45 graus, pvc, soldável, dn 25mm, instalado em ramal de distribuição de água - fornecimento e instalação. af_06/2022</t>
  </si>
  <si>
    <t>03.10.017 </t>
  </si>
  <si>
    <t xml:space="preserve">Bucha de redução, curta, pvc, soldável, dn 25 x 20 mm, instalado em ramal de distribuição de água - fornecimento e instalação. af_06/2022</t>
  </si>
  <si>
    <t>03.10.018 </t>
  </si>
  <si>
    <t xml:space="preserve">Luva de redução, pvc, soldável, dn 25mm x 20mm, instalado em ramal de distribuição de água - fornecimento e instalação. af_06/2022</t>
  </si>
  <si>
    <t>03.10.019 </t>
  </si>
  <si>
    <t xml:space="preserve">Caixa para proteção de hidrômetro pre-moldada em concreto, para ligaçoes domiciliares, fornecimento e assentamento</t>
  </si>
  <si>
    <t>03.10.020 </t>
  </si>
  <si>
    <t xml:space="preserve">Tubo, pvc, soldável, dn 25mm, instalado em ramal de distribuição de água - fornecimento e instalação. af_06/2022</t>
  </si>
  <si>
    <t>03.10.021 </t>
  </si>
  <si>
    <t xml:space="preserve">Tubo, pvc, soldável, dn 20mm, instalado em ramal de distribuição de água - fornecimento e instalação. af_06/2022</t>
  </si>
  <si>
    <t>03.11 </t>
  </si>
  <si>
    <t xml:space="preserve">LOUÇAS E METAIS</t>
  </si>
  <si>
    <t>03.11.001 </t>
  </si>
  <si>
    <t xml:space="preserve">Vaso sanitário sifonado com caixa acoplada louça branca, incluso engate flexível em plástico branco, 1/2  x 40cm - fornecimento e instalação. af_01/2020</t>
  </si>
  <si>
    <t>03.11.002 </t>
  </si>
  <si>
    <t xml:space="preserve">Tanque de mármore sintético suspenso, 22l ou equivalente, incluso sifão flexível em pvc, válvula plástica e torneira de metal cromado padrão popular - fornecimento e instalação. af_01/2020</t>
  </si>
  <si>
    <t>03.11.003 </t>
  </si>
  <si>
    <t xml:space="preserve">Pia de cozinha com bancada em mármore sintético, dim 1.00x0.50, com 01 cuba, sifão plástico, válvula em pvc, torneira cromada, assentada.</t>
  </si>
  <si>
    <t>03.11.004 </t>
  </si>
  <si>
    <t xml:space="preserve">Chuveiro plástico sem registro</t>
  </si>
  <si>
    <t>03.11.005 </t>
  </si>
  <si>
    <t xml:space="preserve">Kit de acessórios para banheiro em ABS/Alumínio com 5 peças (01 cabide, 01 saboneteira, 01 papeleira, 01 porta-toalha rosto e 01 porta-toalha banho)</t>
  </si>
  <si>
    <t>03.11.006 </t>
  </si>
  <si>
    <t xml:space="preserve">Lavatório louça branca suspenso, 29,5 x 39cm ou equivalente, padrão popular, incluso sifão flexível em pvc, válvula e engate flexível 30cm em plástico e torneira cromada de mesa, padrão popular - fornecimento e instalação. af_01/2020</t>
  </si>
  <si>
    <t>03.12 </t>
  </si>
  <si>
    <t>03.12.001 </t>
  </si>
  <si>
    <t xml:space="preserve">Limpeza geral</t>
  </si>
  <si>
    <t xml:space="preserve">Casa Padrão - Acessível</t>
  </si>
  <si>
    <t>04.01 </t>
  </si>
  <si>
    <t>04.01.001 </t>
  </si>
  <si>
    <t>04.01.002 </t>
  </si>
  <si>
    <t>04.01.003 </t>
  </si>
  <si>
    <t>04.01.004 </t>
  </si>
  <si>
    <t>04.01.005 </t>
  </si>
  <si>
    <t>04.01.006 </t>
  </si>
  <si>
    <t>04.01.007 </t>
  </si>
  <si>
    <t>04.01.008 </t>
  </si>
  <si>
    <t>04.01.009 </t>
  </si>
  <si>
    <t>04.02 </t>
  </si>
  <si>
    <t>04.02.001 </t>
  </si>
  <si>
    <t>04.02.002 </t>
  </si>
  <si>
    <t>04.02.003 </t>
  </si>
  <si>
    <t>04.02.004 </t>
  </si>
  <si>
    <t>04.02.005 </t>
  </si>
  <si>
    <t>04.02.006 </t>
  </si>
  <si>
    <t>04.02.007 </t>
  </si>
  <si>
    <t>04.03 </t>
  </si>
  <si>
    <t>IMPERMEABILIZAÇÃO</t>
  </si>
  <si>
    <t>04.03.001 </t>
  </si>
  <si>
    <t>04.04 </t>
  </si>
  <si>
    <t>04.04.001 </t>
  </si>
  <si>
    <t>04.04.002 </t>
  </si>
  <si>
    <t>04.04.003 </t>
  </si>
  <si>
    <t>04.04.004 </t>
  </si>
  <si>
    <t>04.04.005 </t>
  </si>
  <si>
    <t>04.05 </t>
  </si>
  <si>
    <t>04.05.001 </t>
  </si>
  <si>
    <t>04.05.002 </t>
  </si>
  <si>
    <t>04.05.003 </t>
  </si>
  <si>
    <t>04.05.004 </t>
  </si>
  <si>
    <t>04.05.005 </t>
  </si>
  <si>
    <t>04.05.006 </t>
  </si>
  <si>
    <t>04.05.007 </t>
  </si>
  <si>
    <t>04.05.008 </t>
  </si>
  <si>
    <t>04.06 </t>
  </si>
  <si>
    <t>ESQUADRIAS</t>
  </si>
  <si>
    <t>04.06.001 </t>
  </si>
  <si>
    <t>04.06.002 </t>
  </si>
  <si>
    <t>04.06.003 </t>
  </si>
  <si>
    <t>04.06.004 </t>
  </si>
  <si>
    <t>04.06.005 </t>
  </si>
  <si>
    <t>04.07 </t>
  </si>
  <si>
    <t>04.07.001 </t>
  </si>
  <si>
    <t>04.07.002 </t>
  </si>
  <si>
    <t>04.07.003 </t>
  </si>
  <si>
    <t>04.07.004 </t>
  </si>
  <si>
    <t>04.08 </t>
  </si>
  <si>
    <t>04.08.001 </t>
  </si>
  <si>
    <t>04.08.002 </t>
  </si>
  <si>
    <t>04.08.003 </t>
  </si>
  <si>
    <t>04.08.004 </t>
  </si>
  <si>
    <t>04.08.005 </t>
  </si>
  <si>
    <t>04.08.006 </t>
  </si>
  <si>
    <t>04.08.007 </t>
  </si>
  <si>
    <t>04.08.008 </t>
  </si>
  <si>
    <t>04.08.009 </t>
  </si>
  <si>
    <t>04.08.010 </t>
  </si>
  <si>
    <t>04.08.011 </t>
  </si>
  <si>
    <t>04.08.012 </t>
  </si>
  <si>
    <t>04.08.013 </t>
  </si>
  <si>
    <t>04.08.014 </t>
  </si>
  <si>
    <t>04.08.015 </t>
  </si>
  <si>
    <t>04.08.016 </t>
  </si>
  <si>
    <t>04.08.017 </t>
  </si>
  <si>
    <t>04.08.018 </t>
  </si>
  <si>
    <t>04.08.019 </t>
  </si>
  <si>
    <t>04.08.020 </t>
  </si>
  <si>
    <t>04.08.021 </t>
  </si>
  <si>
    <t>04.08.022 </t>
  </si>
  <si>
    <t>04.08.023 </t>
  </si>
  <si>
    <t>04.08.024 </t>
  </si>
  <si>
    <t>04.08.025 </t>
  </si>
  <si>
    <t>04.08.026 </t>
  </si>
  <si>
    <t>04.08.027 </t>
  </si>
  <si>
    <t>04.08.028 </t>
  </si>
  <si>
    <t>04.08.029 </t>
  </si>
  <si>
    <t>04.08.030 </t>
  </si>
  <si>
    <t>04.08.031 </t>
  </si>
  <si>
    <t>04.08.032 </t>
  </si>
  <si>
    <t>04.09 </t>
  </si>
  <si>
    <t xml:space="preserve">INSTALAÇOES SANITARIAS</t>
  </si>
  <si>
    <t>04.09.001 </t>
  </si>
  <si>
    <t>04.09.002 </t>
  </si>
  <si>
    <t>04.09.003 </t>
  </si>
  <si>
    <t>04.09.004 </t>
  </si>
  <si>
    <t>04.09.005 </t>
  </si>
  <si>
    <t>04.09.006 </t>
  </si>
  <si>
    <t>04.09.007 </t>
  </si>
  <si>
    <t>04.09.008 </t>
  </si>
  <si>
    <t>04.09.009 </t>
  </si>
  <si>
    <t>04.09.010 </t>
  </si>
  <si>
    <t>04.09.011 </t>
  </si>
  <si>
    <t>04.09.012 </t>
  </si>
  <si>
    <t>04.09.013 </t>
  </si>
  <si>
    <t>04.09.014 </t>
  </si>
  <si>
    <t>04.09.015 </t>
  </si>
  <si>
    <t>04.09.016 </t>
  </si>
  <si>
    <t>04.09.017 </t>
  </si>
  <si>
    <t>04.10 </t>
  </si>
  <si>
    <t xml:space="preserve">INSTALAÇÕES HIDRAULICAS</t>
  </si>
  <si>
    <t>04.10.001 </t>
  </si>
  <si>
    <t>04.10.002 </t>
  </si>
  <si>
    <t>04.10.003 </t>
  </si>
  <si>
    <t>04.10.004 </t>
  </si>
  <si>
    <t>04.10.005 </t>
  </si>
  <si>
    <t>04.10.006 </t>
  </si>
  <si>
    <t>04.10.007 </t>
  </si>
  <si>
    <t>04.10.008 </t>
  </si>
  <si>
    <t>04.10.009 </t>
  </si>
  <si>
    <t>04.10.010 </t>
  </si>
  <si>
    <t>04.10.011 </t>
  </si>
  <si>
    <t>04.10.012 </t>
  </si>
  <si>
    <t>04.10.013 </t>
  </si>
  <si>
    <t>04.10.014 </t>
  </si>
  <si>
    <t>04.10.015 </t>
  </si>
  <si>
    <t>04.10.016 </t>
  </si>
  <si>
    <t>04.10.017 </t>
  </si>
  <si>
    <t>04.10.018 </t>
  </si>
  <si>
    <t>04.10.019 </t>
  </si>
  <si>
    <t>04.10.020 </t>
  </si>
  <si>
    <t>04.10.021 </t>
  </si>
  <si>
    <t>04.11 </t>
  </si>
  <si>
    <t>04.11.001 </t>
  </si>
  <si>
    <t>04.11.002 </t>
  </si>
  <si>
    <t xml:space="preserve">Barra de apoio, reta, fixa, em aço inox, l=70cm, d=1 1/4", Jackwal ou similar</t>
  </si>
  <si>
    <t>04.11.003 </t>
  </si>
  <si>
    <t xml:space="preserve">Barra de apoio, reta, fixa, em aço inox, l=40cm, d=1 1/4", Jackwal ou similar</t>
  </si>
  <si>
    <t>04.11.004 </t>
  </si>
  <si>
    <t xml:space="preserve">Barra de apoio em "l", em aco inox polido 70 x 70 cm, fixada na parede - fornecimento e instalacao. af_01/2020</t>
  </si>
  <si>
    <t>04.11.005 </t>
  </si>
  <si>
    <t>04.11.006 </t>
  </si>
  <si>
    <t>04.11.007 </t>
  </si>
  <si>
    <t>04.11.008 </t>
  </si>
  <si>
    <t>04.11.009 </t>
  </si>
  <si>
    <t>04.12 </t>
  </si>
  <si>
    <t>04.12.001 </t>
  </si>
  <si>
    <t xml:space="preserve">Urbanização das casas</t>
  </si>
  <si>
    <t>05.01 </t>
  </si>
  <si>
    <t>PAISAGISMO</t>
  </si>
  <si>
    <t>05.01.001 </t>
  </si>
  <si>
    <t xml:space="preserve">Planta - Sibipiruna (caesalpinia peltophoroides), fornecimento e plantio</t>
  </si>
  <si>
    <t>05.01.002 </t>
  </si>
  <si>
    <t xml:space="preserve">Planta - Flamboyant (delonix regia), fornecimento e plantio</t>
  </si>
  <si>
    <t>05.01.003 </t>
  </si>
  <si>
    <t xml:space="preserve">Planta - Ipê amarelo (tabebuia chrysotricha) h=1,00m, fornecimento e plantio</t>
  </si>
  <si>
    <t>05.01.004 </t>
  </si>
  <si>
    <t xml:space="preserve">Planta - Ipê roxo (tabebuia) h=1,00m, fornecimento e plantio</t>
  </si>
  <si>
    <t>05.01.005 </t>
  </si>
  <si>
    <t xml:space="preserve">Tutor de madeira (peça de 5 x 5 cm) com h=2,30m</t>
  </si>
  <si>
    <t>05.01.006 </t>
  </si>
  <si>
    <t xml:space="preserve">Tela plastica laranja, tipo tapume para sinalizacao, malha retangular, rolo 1.20 x 50 m (l x c)</t>
  </si>
  <si>
    <t>05.01.007 </t>
  </si>
  <si>
    <t xml:space="preserve">Grama esmeralda em placas, fornecimento e plantio</t>
  </si>
  <si>
    <t>05.01.008 </t>
  </si>
  <si>
    <t xml:space="preserve">Fornecimento e espalhamento de terra vegetal preparada</t>
  </si>
  <si>
    <t>05.02 </t>
  </si>
  <si>
    <t>05.02.001 </t>
  </si>
  <si>
    <t xml:space="preserve">Colchão de areia</t>
  </si>
  <si>
    <t>05.02.002 </t>
  </si>
  <si>
    <t xml:space="preserve">Regularização manual e compactão com placa vibratótia</t>
  </si>
  <si>
    <t>05.02.003 </t>
  </si>
  <si>
    <t>05.02.004 </t>
  </si>
  <si>
    <t xml:space="preserve">Fornecimento e instalação de tela aço soldada nervurada CA-60, malha 15x15cm, ferro 4.2mm, painel 2x3m, (1,50kg/m²), Malha Pop Reforçada Gerdau ou similar</t>
  </si>
  <si>
    <t>05.02.005 </t>
  </si>
  <si>
    <t xml:space="preserve">Execução de passeio (calçada) ou piso de concreto com concreto moldado in loco, usinado c20, acabamento convencional, não armado. af_08/2022</t>
  </si>
  <si>
    <t>05.02.006 </t>
  </si>
  <si>
    <t xml:space="preserve">Junta de dilatação com brita 2, argamassada, esp=7cm</t>
  </si>
  <si>
    <t>05.02.007 </t>
  </si>
  <si>
    <t xml:space="preserve">Meio-fio pré moldado de concreto simples (0,12 x 0,30 x 1,00m), rejuntado com argamassa de cimento e areia no traço 1:3</t>
  </si>
  <si>
    <t>05.02.008 </t>
  </si>
  <si>
    <t xml:space="preserve">Pintura de meio-fio com tinta branca a base de cal (caiação). af_05/2021</t>
  </si>
  <si>
    <t>05.03 </t>
  </si>
  <si>
    <t>ACESSIBILIDADE</t>
  </si>
  <si>
    <t>05.03.001 </t>
  </si>
  <si>
    <t xml:space="preserve">Regularização de base para revest. de pisos com arg. traço t4, esp. média = 2,5cm</t>
  </si>
  <si>
    <t>05.03.002 </t>
  </si>
  <si>
    <t xml:space="preserve">Piso tátil direcional e/ou alerta, de concreto, colorido, p/deficientes visuais, dimensões 25x25cm, aplicado com argamassa industrializada ac-ii, rejuntado, exclusive regularização de base</t>
  </si>
  <si>
    <t xml:space="preserve">TOTAL GERAL</t>
  </si>
  <si>
    <t>PERCENTUAL</t>
  </si>
  <si>
    <t xml:space="preserve">Resp. Contratada:</t>
  </si>
  <si>
    <t>Fiscalização:</t>
  </si>
  <si>
    <t xml:space="preserve">MEMÓRIA DE CALCULO - 1° MEDIÇÃO CONJUNTO LOURDES AZEVEDO</t>
  </si>
  <si>
    <t>ITEM</t>
  </si>
  <si>
    <t xml:space="preserve">DESCRIÇÃO DO SERVIÇO</t>
  </si>
  <si>
    <t>Largura</t>
  </si>
  <si>
    <t>Comprimento</t>
  </si>
  <si>
    <t>Altura</t>
  </si>
  <si>
    <t>Quantidade</t>
  </si>
  <si>
    <t>Total</t>
  </si>
  <si>
    <t>Unidade</t>
  </si>
  <si>
    <t>Observação/Justificativa</t>
  </si>
  <si>
    <t xml:space="preserve">un </t>
  </si>
  <si>
    <t xml:space="preserve">medido proporcionalmente</t>
  </si>
  <si>
    <t>04.005 </t>
  </si>
  <si>
    <t xml:space="preserve">medido 50%</t>
  </si>
  <si>
    <t xml:space="preserve">Instalação da Placa da Obra do Governo e do Municipio</t>
  </si>
  <si>
    <t xml:space="preserve">Fechamento Parcial do empreendimento com telha tapume.</t>
  </si>
  <si>
    <t xml:space="preserve">N° 02</t>
  </si>
  <si>
    <t xml:space="preserve">MEMÓRIA DE CALCULO - 2° MEDIÇÃO CONJUNTO LOURDES AZEVEDO</t>
  </si>
  <si>
    <t xml:space="preserve">Tapume em chapa galvanizada nº30, esp=0,35mm, h=2,00m, exclusive pinturaNIT</t>
  </si>
  <si>
    <t xml:space="preserve">Limpeza do Terreno Mecanizada da area do empreendimento</t>
  </si>
  <si>
    <t xml:space="preserve">Carga Mecanizada de Material oriunda da Limpeza do Terreno (30 % do material)</t>
  </si>
  <si>
    <t xml:space="preserve">Fator de Empolamento</t>
  </si>
  <si>
    <t xml:space="preserve">Descarte de Material oriunda da Limpeza do Terreno atráves de caçambas</t>
  </si>
  <si>
    <t>DMT</t>
  </si>
  <si>
    <t xml:space="preserve">N° 03</t>
  </si>
  <si>
    <t xml:space="preserve">MEMÓRIA DE CÁLCULO - 3ª MEDIÇÃO - CONJUNTO LOURDES AZEVEDO</t>
  </si>
  <si>
    <t>01.03</t>
  </si>
  <si>
    <t xml:space="preserve">SERVIÇOS PRELIMINARES/INSTALAÇÃO CANTEIRO/MOBILIZAÇÃO </t>
  </si>
  <si>
    <t>01.03.004.005</t>
  </si>
  <si>
    <t xml:space="preserve">Referente ao consumo de uma unidade mensal.</t>
  </si>
  <si>
    <t>01.03.004.006</t>
  </si>
  <si>
    <t xml:space="preserve">Fechamento total do empreendimento com telha para tapume.</t>
  </si>
  <si>
    <t>01.03.004.008</t>
  </si>
  <si>
    <t xml:space="preserve">Ensaio já realizado.</t>
  </si>
  <si>
    <t xml:space="preserve">Carga Mecanizada de Material oriunda da Limpeza do Terreno (2/3 do material)</t>
  </si>
  <si>
    <t xml:space="preserve">Descarte de Material oriunda da Limpeza do Terreno atráves de caçambas (2/3)</t>
  </si>
  <si>
    <t>02.02</t>
  </si>
  <si>
    <t xml:space="preserve">Toda a locação para a terraplanagem foi realizada.</t>
  </si>
  <si>
    <t>02.02.002</t>
  </si>
  <si>
    <t xml:space="preserve">Referente ao Volume de Corte.</t>
  </si>
  <si>
    <t>02.02.007</t>
  </si>
  <si>
    <t xml:space="preserve">Referente ao Volume de Corte, que representa cerca de 11,66% do material.</t>
  </si>
  <si>
    <t>02.02.008</t>
  </si>
  <si>
    <t xml:space="preserve">N° 04</t>
  </si>
  <si>
    <t xml:space="preserve">Prazo Aditivado:</t>
  </si>
  <si>
    <t xml:space="preserve">MEMÓRIA DE CÁLCULO - 4ª MEDIÇÃO - CONJUNTO LOURDES AZEVEDO</t>
  </si>
  <si>
    <t xml:space="preserve">Placas de obras já instaladas na obra. </t>
  </si>
  <si>
    <t xml:space="preserve">Instalação da Placa da Obra do Governo e do Municipio: este item não foi contabilizado no BM 1 devido a um erro da fórmula na célula L21 - Valores (R$) - Do Período (Aba BM 01). </t>
  </si>
  <si>
    <t xml:space="preserve">Referente ao consumo de duas unidades mensais.</t>
  </si>
  <si>
    <t xml:space="preserve">Correspondente ao volume de material já executado na obra:  389 caçambas com aproximadamente 11 metros cúbicos.</t>
  </si>
  <si>
    <t xml:space="preserve">Correspondente ao volume executado disposto no item anterior (02.02.005): 4279 x 1,5 (densidade) x 15,30 (distância considerada) = R$ 98.203,05.</t>
  </si>
  <si>
    <t xml:space="preserve">Correspondente ao volume executado disposto no item anterior (02.02.005).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</si>
</sst>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8">
    <numFmt numFmtId="164" formatCode="_-&quot;R$&quot;\ * #,##0.00_-;\-&quot;R$&quot;\ * #,##0.00_-;_-&quot;R$&quot;\ * &quot;-&quot;??_-;_-@_-"/>
    <numFmt numFmtId="165" formatCode="_(* #,##0.00_);_(* \(#,##0.00\);_(* &quot;-&quot;??_);_(@_)"/>
    <numFmt numFmtId="166" formatCode="&quot;Processo:&quot;"/>
    <numFmt numFmtId="167" formatCode="&quot;R$&quot;\ #,##0.00"/>
    <numFmt numFmtId="168" formatCode="00"/>
    <numFmt numFmtId="169" formatCode="&quot;(&quot;\ 00\ &quot;dias )&quot;"/>
    <numFmt numFmtId="170" formatCode="00\ &quot;meses&quot;"/>
    <numFmt numFmtId="171" formatCode="00&quot;.&quot;000&quot;.&quot;000&quot;/&quot;0000&quot;-&quot;00"/>
    <numFmt numFmtId="172" formatCode="_-* #,##0.00_-;\-* #,##0.00_-;_-* &quot;-&quot;??_-;_-@_-"/>
    <numFmt numFmtId="173" formatCode="0.000"/>
    <numFmt numFmtId="174" formatCode="0.0000"/>
    <numFmt numFmtId="175" formatCode="_-* #,##0.000_-;\-* #,##0.000_-;_-* &quot;-&quot;??_-;_-@_-"/>
    <numFmt numFmtId="176" formatCode="#,##0.000"/>
    <numFmt numFmtId="177" formatCode="_-* #,##0.0000_-;\-* #,##0.0000_-;_-* &quot;-&quot;??_-;_-@_-"/>
    <numFmt numFmtId="178" formatCode="#,##0.0000"/>
    <numFmt numFmtId="179" formatCode="#,##0.0"/>
    <numFmt numFmtId="180" formatCode="_-&quot;R$&quot;\ * #,##0.000000_-;\-&quot;R$&quot;\ * #,##0.000000_-;_-&quot;R$&quot;\ * &quot;-&quot;??_-;_-@_-"/>
    <numFmt numFmtId="181" formatCode="0.00000000000"/>
  </numFmts>
  <fonts count="21">
    <font>
      <sz val="10.000000"/>
      <color theme="1"/>
      <name val="Arial"/>
    </font>
    <font>
      <sz val="10.000000"/>
      <name val="Arial"/>
    </font>
    <font>
      <sz val="11.000000"/>
      <name val="Arial"/>
    </font>
    <font>
      <sz val="12.000000"/>
      <name val="Arial"/>
    </font>
    <font>
      <sz val="9.000000"/>
      <name val="Arial"/>
    </font>
    <font>
      <sz val="8.000000"/>
      <name val="Arial"/>
    </font>
    <font>
      <b/>
      <sz val="10.000000"/>
      <name val="Arial"/>
    </font>
    <font>
      <b/>
      <sz val="11.000000"/>
      <name val="Arial"/>
    </font>
    <font>
      <b/>
      <sz val="11.000000"/>
      <color theme="1"/>
      <name val="Arial"/>
    </font>
    <font>
      <b/>
      <sz val="8.000000"/>
      <name val="Arial"/>
    </font>
    <font>
      <b/>
      <sz val="14.000000"/>
      <name val="Arial"/>
    </font>
    <font>
      <b/>
      <sz val="10.000000"/>
      <color theme="1"/>
      <name val="Arial"/>
    </font>
    <font>
      <b/>
      <sz val="9.000000"/>
      <name val="Arial"/>
    </font>
    <font>
      <b/>
      <sz val="10.000000"/>
      <color indexed="2"/>
      <name val="Arial"/>
    </font>
    <font>
      <sz val="7.000000"/>
      <name val="Arial"/>
    </font>
    <font>
      <sz val="10.000000"/>
      <color indexed="64"/>
      <name val="Arial"/>
    </font>
    <font>
      <b/>
      <sz val="10.000000"/>
      <color indexed="64"/>
      <name val="Arial"/>
    </font>
    <font>
      <sz val="8.000000"/>
      <color rgb="FFC00000"/>
      <name val="Arial"/>
    </font>
    <font>
      <b/>
      <sz val="12.000000"/>
      <name val="Arial"/>
    </font>
    <font>
      <b/>
      <sz val="12.000000"/>
      <color theme="1"/>
      <name val="Arial"/>
    </font>
    <font>
      <sz val="12.00000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049989318521683403"/>
      </patternFill>
    </fill>
    <fill>
      <patternFill patternType="solid">
        <fgColor indexed="5"/>
      </patternFill>
    </fill>
    <fill>
      <patternFill patternType="solid">
        <fgColor indexed="2"/>
      </patternFill>
    </fill>
    <fill>
      <patternFill patternType="solid">
        <fgColor theme="0"/>
      </patternFill>
    </fill>
    <fill>
      <patternFill patternType="solid">
        <fgColor theme="4" tint="0.59999389629810485"/>
      </patternFill>
    </fill>
    <fill>
      <patternFill patternType="solid">
        <fgColor rgb="FFFFC00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9">
    <xf fontId="0" fillId="0" borderId="0" numFmtId="0" applyNumberFormat="1" applyFont="1" applyFill="1" applyBorder="1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1" fillId="0" borderId="0" numFmtId="165" applyNumberFormat="1" applyFont="0" applyFill="0" applyBorder="0" applyProtection="0"/>
    <xf fontId="1" fillId="0" borderId="0" numFmtId="165" applyNumberFormat="1" applyFont="0" applyFill="0" applyBorder="0" applyProtection="0"/>
  </cellStyleXfs>
  <cellXfs count="269">
    <xf fontId="0" fillId="0" borderId="0" numFmtId="0" xfId="0"/>
    <xf fontId="4" fillId="0" borderId="0" numFmtId="0" xfId="0" applyFont="1" applyAlignment="1">
      <alignment vertical="center" wrapText="1"/>
    </xf>
    <xf fontId="4" fillId="0" borderId="0" numFmtId="0" xfId="0" applyFont="1" applyAlignment="1">
      <alignment horizontal="center" vertical="center" wrapText="1"/>
    </xf>
    <xf fontId="4" fillId="0" borderId="0" numFmtId="2" xfId="0" applyNumberFormat="1" applyFont="1" applyAlignment="1">
      <alignment vertical="center" wrapText="1"/>
    </xf>
    <xf fontId="4" fillId="0" borderId="0" numFmtId="164" xfId="2" applyNumberFormat="1" applyFont="1" applyAlignment="1">
      <alignment vertical="center" wrapText="1"/>
    </xf>
    <xf fontId="5" fillId="0" borderId="0" numFmtId="0" xfId="0" applyFont="1" applyAlignment="1">
      <alignment vertical="center" wrapText="1"/>
    </xf>
    <xf fontId="6" fillId="0" borderId="1" numFmtId="0" xfId="4" applyFont="1" applyBorder="1" applyAlignment="1">
      <alignment horizontal="center" vertical="center"/>
    </xf>
    <xf fontId="6" fillId="0" borderId="2" numFmtId="0" xfId="4" applyFont="1" applyBorder="1" applyAlignment="1">
      <alignment horizontal="center" vertical="center"/>
    </xf>
    <xf fontId="6" fillId="0" borderId="3" numFmtId="0" xfId="4" applyFont="1" applyBorder="1" applyAlignment="1">
      <alignment horizontal="center" vertical="center"/>
    </xf>
    <xf fontId="7" fillId="2" borderId="1" numFmtId="166" xfId="4" applyNumberFormat="1" applyFont="1" applyFill="1" applyBorder="1" applyAlignment="1">
      <alignment horizontal="center" vertical="center" wrapText="1"/>
    </xf>
    <xf fontId="7" fillId="2" borderId="2" numFmtId="166" xfId="4" applyNumberFormat="1" applyFont="1" applyFill="1" applyBorder="1" applyAlignment="1">
      <alignment horizontal="center" vertical="center" wrapText="1"/>
    </xf>
    <xf fontId="8" fillId="2" borderId="2" numFmtId="2" xfId="4" applyNumberFormat="1" applyFont="1" applyFill="1" applyBorder="1" applyAlignment="1" applyProtection="1">
      <alignment horizontal="center" vertical="center" wrapText="1"/>
      <protection locked="0"/>
    </xf>
    <xf fontId="8" fillId="2" borderId="2" numFmtId="166" xfId="4" applyNumberFormat="1" applyFont="1" applyFill="1" applyBorder="1" applyAlignment="1">
      <alignment horizontal="center" vertical="center" wrapText="1"/>
    </xf>
    <xf fontId="8" fillId="2" borderId="3" numFmtId="166" xfId="4" applyNumberFormat="1" applyFont="1" applyFill="1" applyBorder="1" applyAlignment="1">
      <alignment horizontal="center" vertical="center" wrapText="1"/>
    </xf>
    <xf fontId="6" fillId="0" borderId="1" numFmtId="167" xfId="4" applyNumberFormat="1" applyFont="1" applyBorder="1" applyAlignment="1">
      <alignment horizontal="center" vertical="center"/>
    </xf>
    <xf fontId="6" fillId="0" borderId="2" numFmtId="167" xfId="4" applyNumberFormat="1" applyFont="1" applyBorder="1" applyAlignment="1">
      <alignment horizontal="center" vertical="center"/>
    </xf>
    <xf fontId="6" fillId="0" borderId="3" numFmtId="167" xfId="4" applyNumberFormat="1" applyFont="1" applyBorder="1" applyAlignment="1">
      <alignment horizontal="center" vertical="center"/>
    </xf>
    <xf fontId="9" fillId="0" borderId="1" numFmtId="167" xfId="4" applyNumberFormat="1" applyFont="1" applyBorder="1" applyAlignment="1">
      <alignment vertical="center"/>
    </xf>
    <xf fontId="9" fillId="0" borderId="2" numFmtId="167" xfId="4" applyNumberFormat="1" applyFont="1" applyBorder="1" applyAlignment="1">
      <alignment vertical="center"/>
    </xf>
    <xf fontId="5" fillId="0" borderId="3" numFmtId="167" xfId="4" applyNumberFormat="1" applyFont="1" applyBorder="1" applyAlignment="1">
      <alignment horizontal="center" vertical="center"/>
    </xf>
    <xf fontId="6" fillId="0" borderId="4" numFmtId="0" xfId="4" applyFont="1" applyBorder="1" applyAlignment="1">
      <alignment horizontal="center" vertical="center"/>
    </xf>
    <xf fontId="6" fillId="0" borderId="0" numFmtId="0" xfId="4" applyFont="1" applyAlignment="1">
      <alignment horizontal="center" vertical="center"/>
    </xf>
    <xf fontId="6" fillId="0" borderId="5" numFmtId="0" xfId="4" applyFont="1" applyBorder="1" applyAlignment="1">
      <alignment horizontal="center" vertical="center"/>
    </xf>
    <xf fontId="7" fillId="2" borderId="4" numFmtId="166" xfId="4" applyNumberFormat="1" applyFont="1" applyFill="1" applyBorder="1" applyAlignment="1">
      <alignment horizontal="center" vertical="center" wrapText="1"/>
    </xf>
    <xf fontId="7" fillId="2" borderId="0" numFmtId="166" xfId="4" applyNumberFormat="1" applyFont="1" applyFill="1" applyAlignment="1">
      <alignment horizontal="center" vertical="center" wrapText="1"/>
    </xf>
    <xf fontId="8" fillId="2" borderId="0" numFmtId="2" xfId="4" applyNumberFormat="1" applyFont="1" applyFill="1" applyAlignment="1" applyProtection="1">
      <alignment horizontal="center" vertical="center" wrapText="1"/>
      <protection locked="0"/>
    </xf>
    <xf fontId="8" fillId="2" borderId="0" numFmtId="14" xfId="4" applyNumberFormat="1" applyFont="1" applyFill="1" applyAlignment="1" applyProtection="1">
      <alignment horizontal="center" vertical="center" wrapText="1"/>
      <protection locked="0"/>
    </xf>
    <xf fontId="8" fillId="2" borderId="5" numFmtId="14" xfId="4" applyNumberFormat="1" applyFont="1" applyFill="1" applyBorder="1" applyAlignment="1" applyProtection="1">
      <alignment horizontal="center" vertical="center" wrapText="1"/>
      <protection locked="0"/>
    </xf>
    <xf fontId="10" fillId="0" borderId="4" numFmtId="167" xfId="4" applyNumberFormat="1" applyFont="1" applyBorder="1" applyAlignment="1">
      <alignment horizontal="center" vertical="center"/>
    </xf>
    <xf fontId="10" fillId="0" borderId="0" numFmtId="167" xfId="4" applyNumberFormat="1" applyFont="1" applyAlignment="1">
      <alignment horizontal="center" vertical="center"/>
    </xf>
    <xf fontId="10" fillId="0" borderId="5" numFmtId="167" xfId="4" applyNumberFormat="1" applyFont="1" applyBorder="1" applyAlignment="1">
      <alignment horizontal="center" vertical="center"/>
    </xf>
    <xf fontId="9" fillId="0" borderId="4" numFmtId="167" xfId="4" applyNumberFormat="1" applyFont="1" applyBorder="1" applyAlignment="1">
      <alignment vertical="center"/>
    </xf>
    <xf fontId="9" fillId="0" borderId="0" numFmtId="167" xfId="4" applyNumberFormat="1" applyFont="1" applyAlignment="1">
      <alignment vertical="center"/>
    </xf>
    <xf fontId="5" fillId="0" borderId="5" numFmtId="167" xfId="4" applyNumberFormat="1" applyFont="1" applyBorder="1" applyAlignment="1">
      <alignment horizontal="center" vertical="center"/>
    </xf>
    <xf fontId="6" fillId="0" borderId="4" numFmtId="0" xfId="4" applyFont="1" applyBorder="1" applyAlignment="1">
      <alignment vertical="center"/>
    </xf>
    <xf fontId="6" fillId="0" borderId="0" numFmtId="0" xfId="4" applyFont="1" applyAlignment="1">
      <alignment vertical="center"/>
    </xf>
    <xf fontId="6" fillId="0" borderId="5" numFmtId="0" xfId="4" applyFont="1" applyBorder="1" applyAlignment="1">
      <alignment vertical="center"/>
    </xf>
    <xf fontId="7" fillId="2" borderId="6" numFmtId="166" xfId="4" applyNumberFormat="1" applyFont="1" applyFill="1" applyBorder="1" applyAlignment="1">
      <alignment horizontal="center" vertical="center" wrapText="1"/>
    </xf>
    <xf fontId="7" fillId="2" borderId="7" numFmtId="166" xfId="4" applyNumberFormat="1" applyFont="1" applyFill="1" applyBorder="1" applyAlignment="1">
      <alignment horizontal="center" vertical="center" wrapText="1"/>
    </xf>
    <xf fontId="8" fillId="2" borderId="7" numFmtId="2" xfId="4" applyNumberFormat="1" applyFont="1" applyFill="1" applyBorder="1" applyAlignment="1" applyProtection="1">
      <alignment horizontal="center" vertical="center" wrapText="1"/>
      <protection locked="0"/>
    </xf>
    <xf fontId="8" fillId="2" borderId="7" numFmtId="14" xfId="4" applyNumberFormat="1" applyFont="1" applyFill="1" applyBorder="1" applyAlignment="1" applyProtection="1">
      <alignment horizontal="center" vertical="center" wrapText="1"/>
      <protection locked="0"/>
    </xf>
    <xf fontId="8" fillId="2" borderId="8" numFmtId="14" xfId="4" applyNumberFormat="1" applyFont="1" applyFill="1" applyBorder="1" applyAlignment="1" applyProtection="1">
      <alignment horizontal="center" vertical="center" wrapText="1"/>
      <protection locked="0"/>
    </xf>
    <xf fontId="10" fillId="0" borderId="6" numFmtId="167" xfId="4" applyNumberFormat="1" applyFont="1" applyBorder="1" applyAlignment="1">
      <alignment horizontal="center" vertical="center"/>
    </xf>
    <xf fontId="10" fillId="0" borderId="7" numFmtId="167" xfId="4" applyNumberFormat="1" applyFont="1" applyBorder="1" applyAlignment="1">
      <alignment horizontal="center" vertical="center"/>
    </xf>
    <xf fontId="10" fillId="0" borderId="8" numFmtId="167" xfId="4" applyNumberFormat="1" applyFont="1" applyBorder="1" applyAlignment="1">
      <alignment horizontal="center" vertical="center"/>
    </xf>
    <xf fontId="5" fillId="0" borderId="4" numFmtId="167" xfId="4" applyNumberFormat="1" applyFont="1" applyBorder="1" applyAlignment="1">
      <alignment vertical="center"/>
    </xf>
    <xf fontId="5" fillId="0" borderId="0" numFmtId="167" xfId="4" applyNumberFormat="1" applyFont="1" applyAlignment="1">
      <alignment vertical="center"/>
    </xf>
    <xf fontId="7" fillId="2" borderId="9" numFmtId="0" xfId="4" applyFont="1" applyFill="1" applyBorder="1" applyAlignment="1">
      <alignment horizontal="center" vertical="center"/>
    </xf>
    <xf fontId="7" fillId="2" borderId="10" numFmtId="0" xfId="4" applyFont="1" applyFill="1" applyBorder="1" applyAlignment="1">
      <alignment horizontal="center" vertical="center"/>
    </xf>
    <xf fontId="7" fillId="2" borderId="11" numFmtId="0" xfId="4" applyFont="1" applyFill="1" applyBorder="1" applyAlignment="1">
      <alignment horizontal="center" vertical="center"/>
    </xf>
    <xf fontId="6" fillId="0" borderId="4" numFmtId="168" xfId="4" applyNumberFormat="1" applyFont="1" applyBorder="1" applyAlignment="1">
      <alignment horizontal="center" vertical="center" wrapText="1"/>
    </xf>
    <xf fontId="6" fillId="0" borderId="5" numFmtId="168" xfId="4" applyNumberFormat="1" applyFont="1" applyBorder="1" applyAlignment="1">
      <alignment horizontal="center" vertical="center" wrapText="1"/>
    </xf>
    <xf fontId="11" fillId="0" borderId="4" numFmtId="17" xfId="4" applyNumberFormat="1" applyFont="1" applyBorder="1" applyAlignment="1">
      <alignment horizontal="center" vertical="center" wrapText="1"/>
    </xf>
    <xf fontId="11" fillId="0" borderId="0" numFmtId="0" xfId="4" applyFont="1" applyAlignment="1">
      <alignment horizontal="center" vertical="center" wrapText="1"/>
    </xf>
    <xf fontId="11" fillId="0" borderId="5" numFmtId="0" xfId="4" applyFont="1" applyBorder="1" applyAlignment="1">
      <alignment horizontal="center" vertical="center" wrapText="1"/>
    </xf>
    <xf fontId="12" fillId="0" borderId="0" numFmtId="2" xfId="0" applyNumberFormat="1" applyFont="1" applyAlignment="1">
      <alignment vertical="center"/>
    </xf>
    <xf fontId="6" fillId="0" borderId="6" numFmtId="0" xfId="4" applyFont="1" applyBorder="1" applyAlignment="1">
      <alignment horizontal="center" vertical="center"/>
    </xf>
    <xf fontId="6" fillId="0" borderId="7" numFmtId="0" xfId="4" applyFont="1" applyBorder="1" applyAlignment="1">
      <alignment horizontal="center" vertical="center"/>
    </xf>
    <xf fontId="6" fillId="0" borderId="8" numFmtId="0" xfId="4" applyFont="1" applyBorder="1" applyAlignment="1">
      <alignment horizontal="center" vertical="center"/>
    </xf>
    <xf fontId="8" fillId="2" borderId="6" numFmtId="14" xfId="4" applyNumberFormat="1" applyFont="1" applyFill="1" applyBorder="1" applyAlignment="1" applyProtection="1">
      <alignment horizontal="right" vertical="center"/>
      <protection locked="0"/>
    </xf>
    <xf fontId="8" fillId="2" borderId="7" numFmtId="14" xfId="4" applyNumberFormat="1" applyFont="1" applyFill="1" applyBorder="1" applyAlignment="1" applyProtection="1">
      <alignment horizontal="center" vertical="center"/>
      <protection locked="0"/>
    </xf>
    <xf fontId="8" fillId="2" borderId="8" numFmtId="14" xfId="4" applyNumberFormat="1" applyFont="1" applyFill="1" applyBorder="1" applyAlignment="1" applyProtection="1">
      <alignment horizontal="left" vertical="center"/>
      <protection locked="0"/>
    </xf>
    <xf fontId="7" fillId="2" borderId="6" numFmtId="169" xfId="4" applyNumberFormat="1" applyFont="1" applyFill="1" applyBorder="1" applyAlignment="1" applyProtection="1">
      <alignment horizontal="center" vertical="center"/>
      <protection locked="0"/>
    </xf>
    <xf fontId="7" fillId="2" borderId="8" numFmtId="169" xfId="4" applyNumberFormat="1" applyFont="1" applyFill="1" applyBorder="1" applyAlignment="1" applyProtection="1">
      <alignment horizontal="center" vertical="center"/>
      <protection locked="0"/>
    </xf>
    <xf fontId="6" fillId="0" borderId="6" numFmtId="168" xfId="4" applyNumberFormat="1" applyFont="1" applyBorder="1" applyAlignment="1">
      <alignment horizontal="center" vertical="center" wrapText="1"/>
    </xf>
    <xf fontId="6" fillId="0" borderId="8" numFmtId="168" xfId="4" applyNumberFormat="1" applyFont="1" applyBorder="1" applyAlignment="1">
      <alignment horizontal="center" vertical="center" wrapText="1"/>
    </xf>
    <xf fontId="11" fillId="0" borderId="6" numFmtId="0" xfId="4" applyFont="1" applyBorder="1" applyAlignment="1">
      <alignment horizontal="center" vertical="center" wrapText="1"/>
    </xf>
    <xf fontId="11" fillId="0" borderId="7" numFmtId="0" xfId="4" applyFont="1" applyBorder="1" applyAlignment="1">
      <alignment horizontal="center" vertical="center" wrapText="1"/>
    </xf>
    <xf fontId="11" fillId="0" borderId="8" numFmtId="0" xfId="4" applyFont="1" applyBorder="1" applyAlignment="1">
      <alignment horizontal="center" vertical="center" wrapText="1"/>
    </xf>
    <xf fontId="5" fillId="0" borderId="6" numFmtId="167" xfId="4" applyNumberFormat="1" applyFont="1" applyBorder="1" applyAlignment="1">
      <alignment vertical="center"/>
    </xf>
    <xf fontId="5" fillId="0" borderId="7" numFmtId="167" xfId="4" applyNumberFormat="1" applyFont="1" applyBorder="1" applyAlignment="1">
      <alignment vertical="center"/>
    </xf>
    <xf fontId="5" fillId="0" borderId="8" numFmtId="167" xfId="4" applyNumberFormat="1" applyFont="1" applyBorder="1" applyAlignment="1">
      <alignment horizontal="center" vertical="center"/>
    </xf>
    <xf fontId="3" fillId="0" borderId="0" numFmtId="2" xfId="4" applyNumberFormat="1" applyFont="1"/>
    <xf fontId="6" fillId="0" borderId="1" numFmtId="0" xfId="4" applyFont="1" applyBorder="1" applyAlignment="1">
      <alignment horizontal="left" vertical="center"/>
    </xf>
    <xf fontId="6" fillId="0" borderId="2" numFmtId="0" xfId="4" applyFont="1" applyBorder="1" applyAlignment="1">
      <alignment horizontal="left" vertical="center"/>
    </xf>
    <xf fontId="6" fillId="0" borderId="3" numFmtId="0" xfId="4" applyFont="1" applyBorder="1" applyAlignment="1">
      <alignment horizontal="left" vertical="center"/>
    </xf>
    <xf fontId="1" fillId="0" borderId="9" numFmtId="0" xfId="4" applyFont="1" applyBorder="1" applyAlignment="1">
      <alignment horizontal="center" vertical="center" wrapText="1"/>
    </xf>
    <xf fontId="1" fillId="0" borderId="11" numFmtId="0" xfId="4" applyFont="1" applyBorder="1" applyAlignment="1">
      <alignment horizontal="center" vertical="center" wrapText="1"/>
    </xf>
    <xf fontId="6" fillId="0" borderId="9" numFmtId="14" xfId="4" applyNumberFormat="1" applyFont="1" applyBorder="1" applyAlignment="1">
      <alignment horizontal="center" vertical="center" wrapText="1"/>
    </xf>
    <xf fontId="6" fillId="0" borderId="10" numFmtId="14" xfId="4" applyNumberFormat="1" applyFont="1" applyBorder="1" applyAlignment="1">
      <alignment horizontal="center" vertical="center" wrapText="1"/>
    </xf>
    <xf fontId="6" fillId="0" borderId="11" numFmtId="14" xfId="4" applyNumberFormat="1" applyFont="1" applyBorder="1" applyAlignment="1">
      <alignment horizontal="center" vertical="center" wrapText="1"/>
    </xf>
    <xf fontId="9" fillId="0" borderId="1" numFmtId="0" xfId="4" applyFont="1" applyBorder="1" applyAlignment="1">
      <alignment horizontal="left" vertical="center"/>
    </xf>
    <xf fontId="9" fillId="0" borderId="2" numFmtId="0" xfId="4" applyFont="1" applyBorder="1" applyAlignment="1">
      <alignment vertical="center"/>
    </xf>
    <xf fontId="5" fillId="0" borderId="3" numFmtId="0" xfId="4" applyFont="1" applyBorder="1" applyAlignment="1">
      <alignment horizontal="center" vertical="center"/>
    </xf>
    <xf fontId="6" fillId="0" borderId="4" numFmtId="0" xfId="4" applyFont="1" applyBorder="1" applyAlignment="1">
      <alignment horizontal="left" vertical="center" wrapText="1"/>
    </xf>
    <xf fontId="6" fillId="0" borderId="0" numFmtId="0" xfId="4" applyFont="1" applyAlignment="1">
      <alignment horizontal="left" vertical="center" wrapText="1"/>
    </xf>
    <xf fontId="6" fillId="0" borderId="5" numFmtId="0" xfId="4" applyFont="1" applyBorder="1" applyAlignment="1">
      <alignment horizontal="left" vertical="center" wrapText="1"/>
    </xf>
    <xf fontId="9" fillId="0" borderId="4" numFmtId="0" xfId="4" applyFont="1" applyBorder="1" applyAlignment="1">
      <alignment vertical="center"/>
    </xf>
    <xf fontId="9" fillId="0" borderId="0" numFmtId="0" xfId="4" applyFont="1" applyAlignment="1">
      <alignment vertical="center"/>
    </xf>
    <xf fontId="5" fillId="0" borderId="5" numFmtId="0" xfId="4" applyFont="1" applyBorder="1" applyAlignment="1">
      <alignment horizontal="center" vertical="center"/>
    </xf>
    <xf fontId="6" fillId="0" borderId="6" numFmtId="0" xfId="4" applyFont="1" applyBorder="1" applyAlignment="1">
      <alignment horizontal="left" vertical="center" wrapText="1"/>
    </xf>
    <xf fontId="6" fillId="0" borderId="7" numFmtId="0" xfId="4" applyFont="1" applyBorder="1" applyAlignment="1">
      <alignment horizontal="left" vertical="center" wrapText="1"/>
    </xf>
    <xf fontId="6" fillId="0" borderId="8" numFmtId="0" xfId="4" applyFont="1" applyBorder="1" applyAlignment="1">
      <alignment horizontal="left" vertical="center" wrapText="1"/>
    </xf>
    <xf fontId="13" fillId="0" borderId="9" numFmtId="14" xfId="4" applyNumberFormat="1" applyFont="1" applyBorder="1" applyAlignment="1">
      <alignment horizontal="center" vertical="center" wrapText="1"/>
    </xf>
    <xf fontId="13" fillId="0" borderId="10" numFmtId="14" xfId="4" applyNumberFormat="1" applyFont="1" applyBorder="1" applyAlignment="1">
      <alignment horizontal="center" vertical="center" wrapText="1"/>
    </xf>
    <xf fontId="13" fillId="0" borderId="11" numFmtId="14" xfId="4" applyNumberFormat="1" applyFont="1" applyBorder="1" applyAlignment="1">
      <alignment horizontal="center" vertical="center" wrapText="1"/>
    </xf>
    <xf fontId="1" fillId="0" borderId="0" numFmtId="0" xfId="4" applyFont="1" applyAlignment="1">
      <alignment horizontal="center" vertical="center"/>
    </xf>
    <xf fontId="6" fillId="0" borderId="0" numFmtId="0" xfId="4" applyFont="1" applyAlignment="1">
      <alignment horizontal="left" vertical="center"/>
    </xf>
    <xf fontId="1" fillId="0" borderId="4" numFmtId="2" xfId="4" applyNumberFormat="1" applyFont="1" applyBorder="1" applyAlignment="1">
      <alignment horizontal="left" vertical="center"/>
    </xf>
    <xf fontId="6" fillId="0" borderId="5" numFmtId="2" xfId="4" applyNumberFormat="1" applyFont="1" applyBorder="1" applyAlignment="1">
      <alignment vertical="center"/>
    </xf>
    <xf fontId="1" fillId="0" borderId="12" numFmtId="14" xfId="4" applyNumberFormat="1" applyFont="1" applyBorder="1" applyAlignment="1">
      <alignment horizontal="center" vertical="center" wrapText="1"/>
    </xf>
    <xf fontId="6" fillId="0" borderId="8" numFmtId="14" xfId="4" applyNumberFormat="1" applyFont="1" applyBorder="1" applyAlignment="1">
      <alignment horizontal="center" vertical="center" wrapText="1"/>
    </xf>
    <xf fontId="6" fillId="0" borderId="12" numFmtId="170" xfId="4" applyNumberFormat="1" applyFont="1" applyBorder="1" applyAlignment="1">
      <alignment horizontal="center" vertical="center"/>
    </xf>
    <xf fontId="14" fillId="0" borderId="0" numFmtId="2" xfId="4" applyNumberFormat="1" applyFont="1" applyAlignment="1">
      <alignment vertical="center"/>
    </xf>
    <xf fontId="6" fillId="0" borderId="6" numFmtId="0" xfId="4" applyFont="1" applyBorder="1" applyAlignment="1">
      <alignment horizontal="left" vertical="center"/>
    </xf>
    <xf fontId="6" fillId="0" borderId="7" numFmtId="0" xfId="4" applyFont="1" applyBorder="1" applyAlignment="1">
      <alignment horizontal="left" vertical="center"/>
    </xf>
    <xf fontId="6" fillId="0" borderId="8" numFmtId="0" xfId="4" applyFont="1" applyBorder="1" applyAlignment="1">
      <alignment horizontal="left" vertical="center"/>
    </xf>
    <xf fontId="6" fillId="0" borderId="6" numFmtId="171" xfId="4" applyNumberFormat="1" applyFont="1" applyBorder="1" applyAlignment="1">
      <alignment horizontal="center" vertical="center"/>
    </xf>
    <xf fontId="6" fillId="0" borderId="7" numFmtId="171" xfId="4" applyNumberFormat="1" applyFont="1" applyBorder="1" applyAlignment="1">
      <alignment horizontal="center" vertical="center"/>
    </xf>
    <xf fontId="6" fillId="0" borderId="8" numFmtId="171" xfId="4" applyNumberFormat="1" applyFont="1" applyBorder="1" applyAlignment="1">
      <alignment horizontal="center" vertical="center"/>
    </xf>
    <xf fontId="9" fillId="0" borderId="6" numFmtId="0" xfId="4" applyFont="1" applyBorder="1" applyAlignment="1">
      <alignment vertical="center"/>
    </xf>
    <xf fontId="9" fillId="0" borderId="7" numFmtId="0" xfId="4" applyFont="1" applyBorder="1" applyAlignment="1">
      <alignment vertical="center"/>
    </xf>
    <xf fontId="5" fillId="0" borderId="8" numFmtId="0" xfId="4" applyFont="1" applyBorder="1" applyAlignment="1">
      <alignment horizontal="center" vertical="center"/>
    </xf>
    <xf fontId="9" fillId="2" borderId="12" numFmtId="0" xfId="0" applyFont="1" applyFill="1" applyBorder="1" applyAlignment="1">
      <alignment horizontal="center" vertical="center" wrapText="1"/>
    </xf>
    <xf fontId="9" fillId="2" borderId="11" numFmtId="0" xfId="0" applyFont="1" applyFill="1" applyBorder="1" applyAlignment="1">
      <alignment horizontal="center" vertical="center" wrapText="1"/>
    </xf>
    <xf fontId="5" fillId="2" borderId="9" numFmtId="0" xfId="0" applyFont="1" applyFill="1" applyBorder="1" applyAlignment="1">
      <alignment horizontal="center" textRotation="90" vertical="center" wrapText="1"/>
    </xf>
    <xf fontId="9" fillId="2" borderId="9" numFmtId="2" xfId="0" applyNumberFormat="1" applyFont="1" applyFill="1" applyBorder="1" applyAlignment="1">
      <alignment horizontal="center" vertical="center" wrapText="1"/>
    </xf>
    <xf fontId="9" fillId="2" borderId="10" numFmtId="2" xfId="0" applyNumberFormat="1" applyFont="1" applyFill="1" applyBorder="1" applyAlignment="1">
      <alignment horizontal="center" vertical="center" wrapText="1"/>
    </xf>
    <xf fontId="9" fillId="2" borderId="11" numFmtId="2" xfId="0" applyNumberFormat="1" applyFont="1" applyFill="1" applyBorder="1" applyAlignment="1">
      <alignment horizontal="center" vertical="center" wrapText="1"/>
    </xf>
    <xf fontId="9" fillId="2" borderId="9" numFmtId="0" xfId="0" applyFont="1" applyFill="1" applyBorder="1" applyAlignment="1">
      <alignment horizontal="center" vertical="center" wrapText="1"/>
    </xf>
    <xf fontId="9" fillId="2" borderId="10" numFmtId="0" xfId="0" applyFont="1" applyFill="1" applyBorder="1" applyAlignment="1">
      <alignment horizontal="center" vertical="center" wrapText="1"/>
    </xf>
    <xf fontId="9" fillId="2" borderId="12" numFmtId="2" xfId="0" applyNumberFormat="1" applyFont="1" applyFill="1" applyBorder="1" applyAlignment="1">
      <alignment horizontal="center" vertical="center" wrapText="1"/>
    </xf>
    <xf fontId="9" fillId="2" borderId="12" numFmtId="164" xfId="2" applyNumberFormat="1" applyFont="1" applyFill="1" applyBorder="1" applyAlignment="1">
      <alignment horizontal="center" vertical="center" wrapText="1"/>
    </xf>
    <xf fontId="9" fillId="2" borderId="11" numFmtId="164" xfId="2" applyNumberFormat="1" applyFont="1" applyFill="1" applyBorder="1" applyAlignment="1">
      <alignment horizontal="center" vertical="center" wrapText="1"/>
    </xf>
    <xf fontId="9" fillId="2" borderId="12" numFmtId="2" xfId="7" applyNumberFormat="1" applyFont="1" applyFill="1" applyBorder="1" applyAlignment="1" applyProtection="1">
      <alignment horizontal="center" vertical="center" wrapText="1"/>
    </xf>
    <xf fontId="11" fillId="2" borderId="12" numFmtId="0" xfId="0" applyFont="1" applyFill="1" applyBorder="1" applyAlignment="1">
      <alignment horizontal="left" vertical="center" wrapText="1"/>
    </xf>
    <xf fontId="0" fillId="2" borderId="12" numFmtId="0" xfId="0" applyFill="1" applyBorder="1" applyAlignment="1">
      <alignment horizontal="center" vertical="center"/>
    </xf>
    <xf fontId="0" fillId="2" borderId="13" numFmtId="2" xfId="0" applyNumberFormat="1" applyFill="1" applyBorder="1" applyAlignment="1">
      <alignment horizontal="center" vertical="center"/>
    </xf>
    <xf fontId="6" fillId="2" borderId="12" numFmtId="0" xfId="0" applyFont="1" applyFill="1" applyBorder="1" applyAlignment="1">
      <alignment vertical="center" wrapText="1"/>
    </xf>
    <xf fontId="6" fillId="2" borderId="12" numFmtId="2" xfId="0" applyNumberFormat="1" applyFont="1" applyFill="1" applyBorder="1" applyAlignment="1" applyProtection="1">
      <alignment vertical="center" wrapText="1"/>
      <protection locked="0"/>
    </xf>
    <xf fontId="6" fillId="2" borderId="12" numFmtId="2" xfId="0" applyNumberFormat="1" applyFont="1" applyFill="1" applyBorder="1" applyAlignment="1">
      <alignment vertical="center" wrapText="1"/>
    </xf>
    <xf fontId="0" fillId="2" borderId="13" numFmtId="167" xfId="7" applyNumberFormat="1" applyFill="1" applyBorder="1" applyAlignment="1">
      <alignment horizontal="center" vertical="center"/>
    </xf>
    <xf fontId="11" fillId="2" borderId="6" numFmtId="164" xfId="2" applyNumberFormat="1" applyFont="1" applyFill="1" applyBorder="1" applyAlignment="1">
      <alignment horizontal="center" vertical="center"/>
    </xf>
    <xf fontId="6" fillId="2" borderId="12" numFmtId="2" xfId="0" applyNumberFormat="1" applyFont="1" applyFill="1" applyBorder="1" applyAlignment="1">
      <alignment horizontal="center" vertical="center" wrapText="1"/>
    </xf>
    <xf fontId="0" fillId="2" borderId="12" numFmtId="2" xfId="0" applyNumberFormat="1" applyFill="1" applyBorder="1" applyAlignment="1">
      <alignment horizontal="center" vertical="center"/>
    </xf>
    <xf fontId="15" fillId="2" borderId="12" numFmtId="172" xfId="0" applyNumberFormat="1" applyFont="1" applyFill="1" applyBorder="1" applyAlignment="1">
      <alignment horizontal="center" vertical="center"/>
    </xf>
    <xf fontId="16" fillId="2" borderId="12" numFmtId="2" xfId="0" applyNumberFormat="1" applyFont="1" applyFill="1" applyBorder="1" applyAlignment="1" applyProtection="1">
      <alignment horizontal="center" vertical="center"/>
      <protection locked="0"/>
    </xf>
    <xf fontId="15" fillId="2" borderId="12" numFmtId="2" xfId="0" applyNumberFormat="1" applyFont="1" applyFill="1" applyBorder="1" applyAlignment="1">
      <alignment horizontal="center" vertical="center"/>
    </xf>
    <xf fontId="0" fillId="2" borderId="12" numFmtId="164" xfId="2" applyNumberFormat="1" applyFill="1" applyBorder="1" applyAlignment="1">
      <alignment horizontal="center" vertical="center"/>
    </xf>
    <xf fontId="11" fillId="2" borderId="9" numFmtId="164" xfId="2" applyNumberFormat="1" applyFont="1" applyFill="1" applyBorder="1" applyAlignment="1">
      <alignment horizontal="center" vertical="center"/>
    </xf>
    <xf fontId="1" fillId="2" borderId="12" numFmtId="2" xfId="0" applyNumberFormat="1" applyFont="1" applyFill="1" applyBorder="1" applyAlignment="1">
      <alignment horizontal="center" vertical="center" wrapText="1"/>
    </xf>
    <xf fontId="0" fillId="0" borderId="12" numFmtId="0" xfId="0" applyBorder="1" applyAlignment="1">
      <alignment horizontal="left" vertical="center" wrapText="1"/>
    </xf>
    <xf fontId="0" fillId="0" borderId="12" numFmtId="0" xfId="0" applyBorder="1" applyAlignment="1">
      <alignment horizontal="center" vertical="center"/>
    </xf>
    <xf fontId="0" fillId="0" borderId="12" numFmtId="2" xfId="0" applyNumberFormat="1" applyBorder="1" applyAlignment="1">
      <alignment horizontal="center" vertical="center"/>
    </xf>
    <xf fontId="15" fillId="0" borderId="12" numFmtId="172" xfId="0" applyNumberFormat="1" applyFont="1" applyBorder="1" applyAlignment="1">
      <alignment horizontal="center" vertical="center"/>
    </xf>
    <xf fontId="16" fillId="3" borderId="12" numFmtId="173" xfId="7" applyNumberFormat="1" applyFont="1" applyFill="1" applyBorder="1" applyAlignment="1" applyProtection="1">
      <alignment horizontal="center" vertical="center"/>
      <protection locked="0"/>
    </xf>
    <xf fontId="15" fillId="0" borderId="12" numFmtId="2" xfId="0" applyNumberFormat="1" applyFont="1" applyBorder="1" applyAlignment="1">
      <alignment horizontal="center" vertical="center"/>
    </xf>
    <xf fontId="0" fillId="0" borderId="12" numFmtId="164" xfId="2" applyNumberFormat="1" applyBorder="1" applyAlignment="1">
      <alignment horizontal="right" vertical="center"/>
    </xf>
    <xf fontId="0" fillId="0" borderId="9" numFmtId="164" xfId="2" applyNumberFormat="1" applyBorder="1" applyAlignment="1">
      <alignment horizontal="center" vertical="center"/>
    </xf>
    <xf fontId="1" fillId="0" borderId="12" numFmtId="164" xfId="2" applyNumberFormat="1" applyFont="1" applyBorder="1" applyAlignment="1">
      <alignment horizontal="center" vertical="center" wrapText="1"/>
    </xf>
    <xf fontId="6" fillId="3" borderId="12" numFmtId="164" xfId="2" applyNumberFormat="1" applyFont="1" applyFill="1" applyBorder="1" applyAlignment="1">
      <alignment horizontal="center" vertical="center" wrapText="1"/>
    </xf>
    <xf fontId="1" fillId="0" borderId="12" numFmtId="2" xfId="0" applyNumberFormat="1" applyFont="1" applyBorder="1" applyAlignment="1">
      <alignment horizontal="center" vertical="center" wrapText="1"/>
    </xf>
    <xf fontId="0" fillId="2" borderId="12" numFmtId="164" xfId="2" applyNumberFormat="1" applyFill="1" applyBorder="1" applyAlignment="1">
      <alignment horizontal="right" vertical="center"/>
    </xf>
    <xf fontId="16" fillId="3" borderId="12" numFmtId="2" xfId="0" applyNumberFormat="1" applyFont="1" applyFill="1" applyBorder="1" applyAlignment="1" applyProtection="1">
      <alignment horizontal="center" vertical="center"/>
      <protection locked="0"/>
    </xf>
    <xf fontId="11" fillId="0" borderId="12" numFmtId="0" xfId="0" applyFont="1" applyBorder="1" applyAlignment="1">
      <alignment horizontal="left" vertical="center" wrapText="1"/>
    </xf>
    <xf fontId="11" fillId="0" borderId="9" numFmtId="164" xfId="2" applyNumberFormat="1" applyFont="1" applyBorder="1" applyAlignment="1">
      <alignment horizontal="center" vertical="center"/>
    </xf>
    <xf fontId="6" fillId="0" borderId="12" numFmtId="164" xfId="2" applyNumberFormat="1" applyFont="1" applyBorder="1" applyAlignment="1">
      <alignment horizontal="center" vertical="center" wrapText="1"/>
    </xf>
    <xf fontId="6" fillId="4" borderId="12" numFmtId="164" xfId="2" applyNumberFormat="1" applyFont="1" applyFill="1" applyBorder="1" applyAlignment="1">
      <alignment horizontal="center" vertical="center" wrapText="1"/>
    </xf>
    <xf fontId="16" fillId="5" borderId="12" numFmtId="2" xfId="0" applyNumberFormat="1" applyFont="1" applyFill="1" applyBorder="1" applyAlignment="1" applyProtection="1">
      <alignment horizontal="center" vertical="center"/>
      <protection locked="0"/>
    </xf>
    <xf fontId="4" fillId="2" borderId="0" numFmtId="0" xfId="0" applyFont="1" applyFill="1" applyAlignment="1">
      <alignment vertical="center" wrapText="1"/>
    </xf>
    <xf fontId="0" fillId="3" borderId="9" numFmtId="164" xfId="2" applyNumberFormat="1" applyFill="1" applyBorder="1" applyAlignment="1">
      <alignment horizontal="center" vertical="center"/>
    </xf>
    <xf fontId="0" fillId="5" borderId="9" numFmtId="164" xfId="2" applyNumberFormat="1" applyFill="1" applyBorder="1" applyAlignment="1">
      <alignment horizontal="center" vertical="center"/>
    </xf>
    <xf fontId="1" fillId="5" borderId="12" numFmtId="164" xfId="2" applyNumberFormat="1" applyFont="1" applyFill="1" applyBorder="1" applyAlignment="1">
      <alignment horizontal="center" vertical="center" wrapText="1"/>
    </xf>
    <xf fontId="6" fillId="5" borderId="12" numFmtId="164" xfId="2" applyNumberFormat="1" applyFont="1" applyFill="1" applyBorder="1" applyAlignment="1">
      <alignment horizontal="center" vertical="center" wrapText="1"/>
    </xf>
    <xf fontId="17" fillId="0" borderId="0" numFmtId="0" xfId="0" applyFont="1" applyAlignment="1">
      <alignment vertical="center" wrapText="1"/>
    </xf>
    <xf fontId="6" fillId="2" borderId="12" numFmtId="164" xfId="2" applyNumberFormat="1" applyFont="1" applyFill="1" applyBorder="1" applyAlignment="1">
      <alignment horizontal="center" vertical="center" wrapText="1"/>
    </xf>
    <xf fontId="12" fillId="0" borderId="0" numFmtId="0" xfId="0" applyFont="1" applyAlignment="1">
      <alignment vertical="center" wrapText="1"/>
    </xf>
    <xf fontId="5" fillId="0" borderId="0" numFmtId="0" xfId="0" applyFont="1" applyAlignment="1">
      <alignment vertical="center"/>
    </xf>
    <xf fontId="0" fillId="0" borderId="12" numFmtId="0" xfId="0" applyBorder="1" applyAlignment="1">
      <alignment horizontal="left" vertical="center" wrapText="1"/>
    </xf>
    <xf fontId="6" fillId="2" borderId="12" numFmtId="0" xfId="0" applyFont="1" applyFill="1" applyBorder="1" applyAlignment="1">
      <alignment horizontal="center" vertical="center" wrapText="1"/>
    </xf>
    <xf fontId="11" fillId="2" borderId="12" numFmtId="164" xfId="2" applyNumberFormat="1" applyFont="1" applyFill="1" applyBorder="1" applyAlignment="1">
      <alignment horizontal="center" vertical="center"/>
    </xf>
    <xf fontId="11" fillId="2" borderId="12" numFmtId="167" xfId="0" applyNumberFormat="1" applyFont="1" applyFill="1" applyBorder="1" applyAlignment="1">
      <alignment horizontal="center" vertical="center"/>
    </xf>
    <xf fontId="11" fillId="3" borderId="12" numFmtId="167" xfId="0" applyNumberFormat="1" applyFont="1" applyFill="1" applyBorder="1" applyAlignment="1">
      <alignment horizontal="center" vertical="center"/>
    </xf>
    <xf fontId="4" fillId="0" borderId="0" numFmtId="167" xfId="0" applyNumberFormat="1" applyFont="1" applyAlignment="1">
      <alignment vertical="center" wrapText="1"/>
    </xf>
    <xf fontId="6" fillId="2" borderId="12" numFmtId="10" xfId="6" applyNumberFormat="1" applyFont="1" applyFill="1" applyBorder="1" applyAlignment="1">
      <alignment horizontal="center" vertical="center"/>
    </xf>
    <xf fontId="6" fillId="2" borderId="12" numFmtId="10" xfId="0" applyNumberFormat="1" applyFont="1" applyFill="1" applyBorder="1" applyAlignment="1">
      <alignment horizontal="center" vertical="center"/>
    </xf>
    <xf fontId="6" fillId="3" borderId="12" numFmtId="10" xfId="0" applyNumberFormat="1" applyFont="1" applyFill="1" applyBorder="1" applyAlignment="1">
      <alignment horizontal="center" vertical="center"/>
    </xf>
    <xf fontId="6" fillId="2" borderId="12" numFmtId="10" xfId="0" applyNumberFormat="1" applyFont="1" applyFill="1" applyBorder="1" applyAlignment="1">
      <alignment horizontal="center" vertical="center" wrapText="1"/>
    </xf>
    <xf fontId="1" fillId="2" borderId="12" numFmtId="10" xfId="0" applyNumberFormat="1" applyFont="1" applyFill="1" applyBorder="1" applyAlignment="1">
      <alignment horizontal="center" vertical="center" wrapText="1"/>
    </xf>
    <xf fontId="9" fillId="0" borderId="12" numFmtId="0" xfId="0" applyFont="1" applyBorder="1" applyAlignment="1">
      <alignment horizontal="left" indent="1" vertical="top" wrapText="1"/>
    </xf>
    <xf fontId="9" fillId="0" borderId="12" numFmtId="0" xfId="0" applyFont="1" applyBorder="1" applyAlignment="1">
      <alignment horizontal="center" vertical="top" wrapText="1"/>
    </xf>
    <xf fontId="0" fillId="0" borderId="0" numFmtId="0" xfId="0" applyAlignment="1">
      <alignment horizontal="center"/>
    </xf>
    <xf fontId="10" fillId="6" borderId="7" numFmtId="0" xfId="0" applyFont="1" applyFill="1" applyBorder="1" applyAlignment="1">
      <alignment horizontal="center" vertical="center"/>
    </xf>
    <xf fontId="18" fillId="2" borderId="12" numFmtId="0" xfId="0" applyFont="1" applyFill="1" applyBorder="1" applyAlignment="1">
      <alignment horizontal="center" vertical="center" wrapText="1"/>
    </xf>
    <xf fontId="18" fillId="2" borderId="12" numFmtId="0" xfId="0" applyFont="1" applyFill="1" applyBorder="1" applyAlignment="1">
      <alignment horizontal="center" vertical="center"/>
    </xf>
    <xf fontId="19" fillId="2" borderId="12" numFmtId="4" xfId="0" applyNumberFormat="1" applyFont="1" applyFill="1" applyBorder="1" applyAlignment="1">
      <alignment horizontal="center" vertical="center"/>
    </xf>
    <xf fontId="19" fillId="2" borderId="12" numFmtId="0" xfId="0" applyFont="1" applyFill="1" applyBorder="1" applyAlignment="1">
      <alignment horizontal="center" vertical="center" wrapText="1"/>
    </xf>
    <xf fontId="19" fillId="2" borderId="9" numFmtId="0" xfId="0" applyFont="1" applyFill="1" applyBorder="1" applyAlignment="1">
      <alignment horizontal="left" vertical="center" wrapText="1"/>
    </xf>
    <xf fontId="19" fillId="2" borderId="10" numFmtId="0" xfId="0" applyFont="1" applyFill="1" applyBorder="1" applyAlignment="1">
      <alignment horizontal="left" vertical="center" wrapText="1"/>
    </xf>
    <xf fontId="19" fillId="2" borderId="11" numFmtId="0" xfId="0" applyFont="1" applyFill="1" applyBorder="1" applyAlignment="1">
      <alignment horizontal="left" vertical="center" wrapText="1"/>
    </xf>
    <xf fontId="3" fillId="0" borderId="12" numFmtId="2" xfId="8" applyNumberFormat="1" applyFont="1" applyBorder="1" applyAlignment="1">
      <alignment horizontal="center" vertical="center" wrapText="1"/>
    </xf>
    <xf fontId="3" fillId="5" borderId="12" numFmtId="0" xfId="0" applyFont="1" applyFill="1" applyBorder="1" applyAlignment="1">
      <alignment horizontal="left" vertical="center" wrapText="1"/>
    </xf>
    <xf fontId="20" fillId="0" borderId="12" numFmtId="4" xfId="0" applyNumberFormat="1" applyFont="1" applyBorder="1" applyAlignment="1">
      <alignment horizontal="center" vertical="center"/>
    </xf>
    <xf fontId="19" fillId="7" borderId="12" numFmtId="4" xfId="0" applyNumberFormat="1" applyFont="1" applyFill="1" applyBorder="1" applyAlignment="1">
      <alignment horizontal="center" vertical="center"/>
    </xf>
    <xf fontId="20" fillId="0" borderId="12" numFmtId="0" xfId="0" applyFont="1" applyBorder="1" applyAlignment="1">
      <alignment horizontal="center" vertical="center" wrapText="1"/>
    </xf>
    <xf fontId="20" fillId="0" borderId="12" numFmtId="2" xfId="0" applyNumberFormat="1" applyFont="1" applyBorder="1" applyAlignment="1">
      <alignment horizontal="center" vertical="center"/>
    </xf>
    <xf fontId="18" fillId="7" borderId="12" numFmtId="2" xfId="0" applyNumberFormat="1" applyFont="1" applyFill="1" applyBorder="1" applyAlignment="1">
      <alignment horizontal="center" vertical="center"/>
    </xf>
    <xf fontId="3" fillId="0" borderId="12" numFmtId="2" xfId="0" applyNumberFormat="1" applyFont="1" applyBorder="1" applyAlignment="1">
      <alignment horizontal="center" vertical="center"/>
    </xf>
    <xf fontId="18" fillId="4" borderId="12" numFmtId="2" xfId="0" applyNumberFormat="1" applyFont="1" applyFill="1" applyBorder="1" applyAlignment="1">
      <alignment horizontal="center" vertical="center"/>
    </xf>
    <xf fontId="4" fillId="0" borderId="0" numFmtId="164" xfId="1" applyNumberFormat="1" applyFont="1" applyAlignment="1">
      <alignment vertical="center" wrapText="1"/>
    </xf>
    <xf fontId="9" fillId="2" borderId="12" numFmtId="164" xfId="1" applyNumberFormat="1" applyFont="1" applyFill="1" applyBorder="1" applyAlignment="1">
      <alignment horizontal="center" vertical="center" wrapText="1"/>
    </xf>
    <xf fontId="9" fillId="2" borderId="11" numFmtId="164" xfId="1" applyNumberFormat="1" applyFont="1" applyFill="1" applyBorder="1" applyAlignment="1">
      <alignment horizontal="center" vertical="center" wrapText="1"/>
    </xf>
    <xf fontId="11" fillId="2" borderId="6" numFmtId="164" xfId="1" applyNumberFormat="1" applyFont="1" applyFill="1" applyBorder="1" applyAlignment="1">
      <alignment horizontal="center" vertical="center"/>
    </xf>
    <xf fontId="0" fillId="2" borderId="12" numFmtId="164" xfId="1" applyNumberFormat="1" applyFill="1" applyBorder="1" applyAlignment="1">
      <alignment horizontal="center" vertical="center"/>
    </xf>
    <xf fontId="11" fillId="2" borderId="9" numFmtId="164" xfId="1" applyNumberFormat="1" applyFont="1" applyFill="1" applyBorder="1" applyAlignment="1">
      <alignment horizontal="center" vertical="center"/>
    </xf>
    <xf fontId="16" fillId="3" borderId="12" numFmtId="174" xfId="7" applyNumberFormat="1" applyFont="1" applyFill="1" applyBorder="1" applyAlignment="1" applyProtection="1">
      <alignment horizontal="center" vertical="center"/>
      <protection locked="0"/>
    </xf>
    <xf fontId="15" fillId="0" borderId="12" numFmtId="175" xfId="0" applyNumberFormat="1" applyFont="1" applyBorder="1" applyAlignment="1">
      <alignment horizontal="center" vertical="center"/>
    </xf>
    <xf fontId="0" fillId="0" borderId="12" numFmtId="164" xfId="1" applyNumberFormat="1" applyBorder="1" applyAlignment="1">
      <alignment horizontal="right" vertical="center"/>
    </xf>
    <xf fontId="0" fillId="0" borderId="9" numFmtId="164" xfId="1" applyNumberFormat="1" applyBorder="1" applyAlignment="1">
      <alignment horizontal="center" vertical="center"/>
    </xf>
    <xf fontId="1" fillId="0" borderId="12" numFmtId="164" xfId="1" applyNumberFormat="1" applyFont="1" applyBorder="1" applyAlignment="1">
      <alignment horizontal="center" vertical="center" wrapText="1"/>
    </xf>
    <xf fontId="6" fillId="3" borderId="12" numFmtId="164" xfId="1" applyNumberFormat="1" applyFont="1" applyFill="1" applyBorder="1" applyAlignment="1">
      <alignment horizontal="center" vertical="center" wrapText="1"/>
    </xf>
    <xf fontId="0" fillId="2" borderId="12" numFmtId="164" xfId="1" applyNumberFormat="1" applyFill="1" applyBorder="1" applyAlignment="1">
      <alignment horizontal="right" vertical="center"/>
    </xf>
    <xf fontId="11" fillId="0" borderId="9" numFmtId="164" xfId="1" applyNumberFormat="1" applyFont="1" applyBorder="1" applyAlignment="1">
      <alignment horizontal="center" vertical="center"/>
    </xf>
    <xf fontId="6" fillId="0" borderId="12" numFmtId="164" xfId="1" applyNumberFormat="1" applyFont="1" applyBorder="1" applyAlignment="1">
      <alignment horizontal="center" vertical="center" wrapText="1"/>
    </xf>
    <xf fontId="15" fillId="4" borderId="12" numFmtId="172" xfId="0" applyNumberFormat="1" applyFont="1" applyFill="1" applyBorder="1" applyAlignment="1">
      <alignment horizontal="center" vertical="center"/>
    </xf>
    <xf fontId="0" fillId="3" borderId="9" numFmtId="164" xfId="1" applyNumberFormat="1" applyFill="1" applyBorder="1" applyAlignment="1">
      <alignment horizontal="center" vertical="center"/>
    </xf>
    <xf fontId="0" fillId="5" borderId="9" numFmtId="164" xfId="1" applyNumberFormat="1" applyFill="1" applyBorder="1" applyAlignment="1">
      <alignment horizontal="center" vertical="center"/>
    </xf>
    <xf fontId="1" fillId="5" borderId="12" numFmtId="164" xfId="1" applyNumberFormat="1" applyFont="1" applyFill="1" applyBorder="1" applyAlignment="1">
      <alignment horizontal="center" vertical="center" wrapText="1"/>
    </xf>
    <xf fontId="6" fillId="5" borderId="12" numFmtId="164" xfId="1" applyNumberFormat="1" applyFont="1" applyFill="1" applyBorder="1" applyAlignment="1">
      <alignment horizontal="center" vertical="center" wrapText="1"/>
    </xf>
    <xf fontId="6" fillId="2" borderId="12" numFmtId="164" xfId="1" applyNumberFormat="1" applyFont="1" applyFill="1" applyBorder="1" applyAlignment="1">
      <alignment horizontal="center" vertical="center" wrapText="1"/>
    </xf>
    <xf fontId="11" fillId="2" borderId="12" numFmtId="164" xfId="1" applyNumberFormat="1" applyFont="1" applyFill="1" applyBorder="1" applyAlignment="1">
      <alignment horizontal="center" vertical="center"/>
    </xf>
    <xf fontId="6" fillId="2" borderId="12" numFmtId="10" xfId="5" applyNumberFormat="1" applyFont="1" applyFill="1" applyBorder="1" applyAlignment="1">
      <alignment horizontal="center" vertical="center"/>
    </xf>
    <xf fontId="19" fillId="7" borderId="12" numFmtId="176" xfId="0" applyNumberFormat="1" applyFont="1" applyFill="1" applyBorder="1" applyAlignment="1">
      <alignment horizontal="center" vertical="center"/>
    </xf>
    <xf fontId="3" fillId="0" borderId="14" numFmtId="2" xfId="8" applyNumberFormat="1" applyFont="1" applyBorder="1" applyAlignment="1">
      <alignment horizontal="center" vertical="center" wrapText="1"/>
    </xf>
    <xf fontId="3" fillId="5" borderId="14" numFmtId="0" xfId="0" applyFont="1" applyFill="1" applyBorder="1" applyAlignment="1">
      <alignment horizontal="center" vertical="center" wrapText="1"/>
    </xf>
    <xf fontId="18" fillId="7" borderId="14" numFmtId="2" xfId="0" applyNumberFormat="1" applyFont="1" applyFill="1" applyBorder="1" applyAlignment="1">
      <alignment horizontal="center" vertical="center"/>
    </xf>
    <xf fontId="20" fillId="0" borderId="14" numFmtId="4" xfId="0" applyNumberFormat="1" applyFont="1" applyBorder="1" applyAlignment="1">
      <alignment horizontal="center" vertical="center"/>
    </xf>
    <xf fontId="20" fillId="0" borderId="14" numFmtId="0" xfId="0" applyFont="1" applyBorder="1" applyAlignment="1">
      <alignment horizontal="center" vertical="center" wrapText="1"/>
    </xf>
    <xf fontId="0" fillId="0" borderId="0" numFmtId="2" xfId="0" applyNumberFormat="1"/>
    <xf fontId="3" fillId="0" borderId="13" numFmtId="2" xfId="8" applyNumberFormat="1" applyFont="1" applyBorder="1" applyAlignment="1">
      <alignment horizontal="center" vertical="center" wrapText="1"/>
    </xf>
    <xf fontId="3" fillId="5" borderId="13" numFmtId="0" xfId="0" applyFont="1" applyFill="1" applyBorder="1" applyAlignment="1">
      <alignment horizontal="center" vertical="center" wrapText="1"/>
    </xf>
    <xf fontId="18" fillId="7" borderId="13" numFmtId="2" xfId="0" applyNumberFormat="1" applyFont="1" applyFill="1" applyBorder="1" applyAlignment="1">
      <alignment horizontal="center" vertical="center"/>
    </xf>
    <xf fontId="20" fillId="0" borderId="13" numFmtId="4" xfId="0" applyNumberFormat="1" applyFont="1" applyBorder="1" applyAlignment="1">
      <alignment horizontal="center" vertical="center"/>
    </xf>
    <xf fontId="20" fillId="0" borderId="13" numFmtId="0" xfId="0" applyFont="1" applyBorder="1" applyAlignment="1">
      <alignment horizontal="center" vertical="center" wrapText="1"/>
    </xf>
    <xf fontId="3" fillId="5" borderId="12" numFmtId="0" xfId="0" applyFont="1" applyFill="1" applyBorder="1" applyAlignment="1">
      <alignment horizontal="center" vertical="center" wrapText="1"/>
    </xf>
    <xf fontId="0" fillId="0" borderId="12" numFmtId="0" xfId="0" applyBorder="1"/>
    <xf fontId="20" fillId="0" borderId="9" numFmtId="4" xfId="0" applyNumberFormat="1" applyFont="1" applyBorder="1" applyAlignment="1">
      <alignment horizontal="right" vertical="center"/>
    </xf>
    <xf fontId="20" fillId="0" borderId="11" numFmtId="4" xfId="0" applyNumberFormat="1" applyFont="1" applyBorder="1" applyAlignment="1">
      <alignment horizontal="right" vertical="center"/>
    </xf>
    <xf fontId="15" fillId="0" borderId="12" numFmtId="177" xfId="0" applyNumberFormat="1" applyFont="1" applyBorder="1" applyAlignment="1">
      <alignment horizontal="center" vertical="center"/>
    </xf>
    <xf fontId="4" fillId="0" borderId="0" numFmtId="167" xfId="2" applyNumberFormat="1" applyFont="1" applyAlignment="1">
      <alignment vertical="center" wrapText="1"/>
    </xf>
    <xf fontId="19" fillId="7" borderId="12" numFmtId="178" xfId="0" applyNumberFormat="1" applyFont="1" applyFill="1" applyBorder="1" applyAlignment="1">
      <alignment horizontal="center" vertical="center"/>
    </xf>
    <xf fontId="18" fillId="2" borderId="12" numFmtId="2" xfId="8" applyNumberFormat="1" applyFont="1" applyFill="1" applyBorder="1" applyAlignment="1">
      <alignment horizontal="center" vertical="center" wrapText="1"/>
    </xf>
    <xf fontId="18" fillId="2" borderId="9" numFmtId="0" xfId="0" applyFont="1" applyFill="1" applyBorder="1" applyAlignment="1">
      <alignment horizontal="left" vertical="center" wrapText="1"/>
    </xf>
    <xf fontId="18" fillId="2" borderId="10" numFmtId="0" xfId="0" applyFont="1" applyFill="1" applyBorder="1" applyAlignment="1">
      <alignment horizontal="left" vertical="center" wrapText="1"/>
    </xf>
    <xf fontId="18" fillId="2" borderId="11" numFmtId="0" xfId="0" applyFont="1" applyFill="1" applyBorder="1" applyAlignment="1">
      <alignment horizontal="left" vertical="center" wrapText="1"/>
    </xf>
    <xf fontId="19" fillId="2" borderId="12" numFmtId="0" xfId="0" applyFont="1" applyFill="1" applyBorder="1" applyAlignment="1">
      <alignment horizontal="left" vertical="center" wrapText="1"/>
    </xf>
    <xf fontId="20" fillId="0" borderId="12" numFmtId="0" xfId="0" applyFont="1" applyBorder="1" applyAlignment="1">
      <alignment horizontal="left" vertical="center" wrapText="1"/>
    </xf>
    <xf fontId="19" fillId="0" borderId="12" numFmtId="0" xfId="0" applyFont="1" applyBorder="1" applyAlignment="1">
      <alignment horizontal="left" vertical="center" wrapText="1"/>
    </xf>
    <xf fontId="19" fillId="7" borderId="12" numFmtId="2" xfId="0" applyNumberFormat="1" applyFont="1" applyFill="1" applyBorder="1" applyAlignment="1">
      <alignment horizontal="center" vertical="center" wrapText="1"/>
    </xf>
    <xf fontId="20" fillId="0" borderId="12" numFmtId="179" xfId="0" applyNumberFormat="1" applyFont="1" applyBorder="1" applyAlignment="1">
      <alignment horizontal="center" vertical="center"/>
    </xf>
    <xf fontId="20" fillId="0" borderId="12" numFmtId="4" xfId="0" applyNumberFormat="1" applyFont="1" applyBorder="1" applyAlignment="1">
      <alignment vertical="center"/>
    </xf>
    <xf fontId="4" fillId="0" borderId="0" numFmtId="180" xfId="2" applyNumberFormat="1" applyFont="1" applyAlignment="1">
      <alignment vertical="center" wrapText="1"/>
    </xf>
    <xf fontId="4" fillId="0" borderId="0" numFmtId="181" xfId="0" applyNumberFormat="1" applyFont="1" applyAlignment="1">
      <alignment vertical="center" wrapText="1"/>
    </xf>
    <xf fontId="10" fillId="6" borderId="12" numFmtId="0" xfId="0" applyFont="1" applyFill="1" applyBorder="1" applyAlignment="1">
      <alignment horizontal="center" vertical="center"/>
    </xf>
    <xf fontId="19" fillId="0" borderId="12" numFmtId="0" xfId="0" applyFont="1" applyBorder="1" applyAlignment="1">
      <alignment horizontal="center" vertical="center" wrapText="1"/>
    </xf>
    <xf fontId="19" fillId="0" borderId="9" numFmtId="0" xfId="0" applyFont="1" applyBorder="1" applyAlignment="1">
      <alignment horizontal="left" vertical="center" wrapText="1"/>
    </xf>
    <xf fontId="19" fillId="0" borderId="10" numFmtId="0" xfId="0" applyFont="1" applyBorder="1" applyAlignment="1">
      <alignment horizontal="left" vertical="center" wrapText="1"/>
    </xf>
    <xf fontId="20" fillId="5" borderId="12" numFmtId="0" xfId="0" applyFont="1" applyFill="1" applyBorder="1" applyAlignment="1">
      <alignment horizontal="center" vertical="center" wrapText="1"/>
    </xf>
    <xf fontId="20" fillId="5" borderId="12" numFmtId="0" xfId="0" applyFont="1" applyFill="1" applyBorder="1" applyAlignment="1">
      <alignment horizontal="left" vertical="center" wrapText="1"/>
    </xf>
    <xf fontId="19" fillId="5" borderId="12" numFmtId="0" xfId="0" applyFont="1" applyFill="1" applyBorder="1" applyAlignment="1">
      <alignment horizontal="left" vertical="center" wrapText="1"/>
    </xf>
    <xf fontId="20" fillId="5" borderId="12" numFmtId="2" xfId="0" applyNumberFormat="1" applyFont="1" applyFill="1" applyBorder="1" applyAlignment="1">
      <alignment horizontal="center" vertical="center" wrapText="1"/>
    </xf>
    <xf fontId="18" fillId="7" borderId="10" numFmtId="2" xfId="0" applyNumberFormat="1" applyFont="1" applyFill="1" applyBorder="1" applyAlignment="1">
      <alignment horizontal="center" vertical="center" wrapText="1"/>
    </xf>
    <xf fontId="20" fillId="5" borderId="12" numFmtId="4" xfId="0" applyNumberFormat="1" applyFont="1" applyFill="1" applyBorder="1" applyAlignment="1">
      <alignment horizontal="center" vertical="center"/>
    </xf>
    <xf fontId="20" fillId="5" borderId="10" numFmtId="0" xfId="0" applyFont="1" applyFill="1" applyBorder="1" applyAlignment="1">
      <alignment horizontal="center" vertical="center" wrapText="1"/>
    </xf>
    <xf fontId="3" fillId="5" borderId="12" numFmtId="2" xfId="0" applyNumberFormat="1" applyFont="1" applyFill="1" applyBorder="1" applyAlignment="1">
      <alignment horizontal="center" vertical="center"/>
    </xf>
    <xf fontId="18" fillId="5" borderId="10" numFmtId="0" xfId="0" applyFont="1" applyFill="1" applyBorder="1" applyAlignment="1">
      <alignment horizontal="left" vertical="center" wrapText="1"/>
    </xf>
    <xf fontId="20" fillId="5" borderId="12" numFmtId="0" xfId="0" applyFont="1" applyFill="1" applyBorder="1" applyAlignment="1">
      <alignment horizontal="center" vertical="center"/>
    </xf>
    <xf fontId="18" fillId="2" borderId="0" numFmtId="0" xfId="0" applyFont="1" applyFill="1" applyAlignment="1">
      <alignment horizontal="left" vertical="center" wrapText="1"/>
    </xf>
    <xf fontId="20" fillId="0" borderId="12" numFmtId="0" xfId="0" applyFont="1" applyBorder="1" applyAlignment="1">
      <alignment horizontal="center" vertical="center"/>
    </xf>
  </cellXfs>
  <cellStyles count="9">
    <cellStyle name="Moeda" xfId="1" builtinId="4"/>
    <cellStyle name="Moeda 2" xfId="2"/>
    <cellStyle name="Normal" xfId="0" builtinId="0"/>
    <cellStyle name="Normal 2" xfId="3"/>
    <cellStyle name="Normal_MEDICAO RUAS E AVENIDAS" xfId="4"/>
    <cellStyle name="Porcentagem" xfId="5" builtinId="5"/>
    <cellStyle name="Porcentagem 2" xfId="6"/>
    <cellStyle name="Vírgula" xfId="7" builtinId="3"/>
    <cellStyle name="Vírgula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microsoft.com/office/2017/10/relationships/person" Target="persons/person.xml"/><Relationship  Id="rId10" Type="http://schemas.openxmlformats.org/officeDocument/2006/relationships/theme" Target="theme/theme1.xml"/><Relationship  Id="rId11" Type="http://schemas.openxmlformats.org/officeDocument/2006/relationships/sharedStrings" Target="sharedStrings.xml"/><Relationship  Id="rId12" Type="http://schemas.openxmlformats.org/officeDocument/2006/relationships/styles" Target="styles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worksheet" Target="worksheets/sheet3.xml"/><Relationship  Id="rId5" Type="http://schemas.openxmlformats.org/officeDocument/2006/relationships/worksheet" Target="worksheets/sheet4.xml"/><Relationship  Id="rId6" Type="http://schemas.openxmlformats.org/officeDocument/2006/relationships/worksheet" Target="worksheets/sheet5.xml"/><Relationship  Id="rId7" Type="http://schemas.openxmlformats.org/officeDocument/2006/relationships/worksheet" Target="worksheets/sheet6.xml"/><Relationship  Id="rId8" Type="http://schemas.openxmlformats.org/officeDocument/2006/relationships/worksheet" Target="worksheets/sheet7.xml"/><Relationship  Id="rId9" Type="http://schemas.openxmlformats.org/officeDocument/2006/relationships/worksheet" Target="worksheets/sheet8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13</xdr:col>
      <xdr:colOff>470196</xdr:colOff>
      <xdr:row>0</xdr:row>
      <xdr:rowOff>80681</xdr:rowOff>
    </xdr:from>
    <xdr:ext cx="1525363" cy="681319"/>
    <xdr:pic>
      <xdr:nvPicPr>
        <xdr:cNvPr id="2" name="Imagem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8791236" y="80682"/>
          <a:ext cx="1525363" cy="68131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13</xdr:col>
      <xdr:colOff>470196</xdr:colOff>
      <xdr:row>0</xdr:row>
      <xdr:rowOff>80681</xdr:rowOff>
    </xdr:from>
    <xdr:to>
      <xdr:col>15</xdr:col>
      <xdr:colOff>50217</xdr:colOff>
      <xdr:row>4</xdr:row>
      <xdr:rowOff>152401</xdr:rowOff>
    </xdr:to>
    <xdr:pic>
      <xdr:nvPicPr>
        <xdr:cNvPr id="2" name="Imagem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5100596" y="80682"/>
          <a:ext cx="1525363" cy="6813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13</xdr:col>
      <xdr:colOff>470196</xdr:colOff>
      <xdr:row>0</xdr:row>
      <xdr:rowOff>80681</xdr:rowOff>
    </xdr:from>
    <xdr:ext cx="1534327" cy="681319"/>
    <xdr:pic>
      <xdr:nvPicPr>
        <xdr:cNvPr id="2" name="Imagem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8791236" y="80682"/>
          <a:ext cx="1534328" cy="68131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13</xdr:col>
      <xdr:colOff>470196</xdr:colOff>
      <xdr:row>0</xdr:row>
      <xdr:rowOff>80681</xdr:rowOff>
    </xdr:from>
    <xdr:ext cx="1520741" cy="690844"/>
    <xdr:pic>
      <xdr:nvPicPr>
        <xdr:cNvPr id="2" name="Imagem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8791236" y="80682"/>
          <a:ext cx="1520741" cy="690844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FILHOS" id="{81B882D4-846C-6EFA-4860-C8057D20C9C5}" userId="S::jfilhos.temp@construtoramva.onmicrosoft.com::5aeea17b-7cd4-43a8-add6-11c1e547f067" providerId="AD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1" dT="2026-08-03T19:09:02.96Z" personId="{81B882D4-846C-6EFA-4860-C8057D20C9C5}" id="{3DBC4120-A049-4350-9FBC-723BD5C45E2A}" done="0">
    <text xml:space="preserve">Esta célula ficou com a fórmula inadequada, impactando, assim, que o valor do item 01.03.001.002 fosse contabilizado no VALOR TOTAL medido neste BM. 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microsoft.com/office/2017/10/relationships/threadedComment" Target="../threadedComments/threadedComment1.xml"/><Relationship  Id="rId2" Type="http://schemas.openxmlformats.org/officeDocument/2006/relationships/comments" Target="../comments1.xml"/><Relationship  Id="rId3" Type="http://schemas.openxmlformats.org/officeDocument/2006/relationships/drawing" Target="../drawings/drawing1.xml"/><Relationship  Id="rId4" Type="http://schemas.openxmlformats.org/officeDocument/2006/relationships/vmlDrawing" Target="../drawings/vmlDrawing1.v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2" tint="-0.499984740745262"/>
    <outlinePr applyStyles="0" summaryBelow="1" summaryRight="1" showOutlineSymbols="1"/>
    <pageSetUpPr autoPageBreaks="1" fitToPage="1"/>
  </sheetPr>
  <sheetViews>
    <sheetView showGridLines="0" view="pageBreakPreview" topLeftCell="B1" zoomScale="85" workbookViewId="0">
      <pane ySplit="12" topLeftCell="A13" activePane="bottomLeft" state="frozen"/>
      <selection activeCell="L21" activeCellId="0" sqref="L21"/>
    </sheetView>
  </sheetViews>
  <sheetFormatPr defaultColWidth="9.33203125" defaultRowHeight="12" customHeight="1"/>
  <cols>
    <col customWidth="1" min="1" max="1" style="1" width="17.6640625"/>
    <col customWidth="1" min="2" max="2" style="1" width="48.5546875"/>
    <col customWidth="1" min="3" max="3" style="2" width="6.21875"/>
    <col bestFit="1" customWidth="1" min="4" max="4" style="3" width="11.6640625"/>
    <col customWidth="1" min="5" max="5" style="3" width="10.109375"/>
    <col bestFit="1" customWidth="1" min="6" max="6" style="3" width="11.6640625"/>
    <col customWidth="1" min="7" max="7" style="3" width="10.44140625"/>
    <col customWidth="1" min="8" max="8" style="3" width="11.33203125"/>
    <col customWidth="1" min="9" max="9" style="1" width="14.77734375"/>
    <col bestFit="1" customWidth="1" min="10" max="10" style="4" width="17.21875"/>
    <col customWidth="1" min="11" max="11" style="1" width="17"/>
    <col customWidth="1" min="12" max="12" style="1" width="18.6640625"/>
    <col customWidth="1" min="13" max="13" style="1" width="20.109375"/>
    <col customWidth="1" min="14" max="14" style="1" width="19.21875"/>
    <col customWidth="1" min="15" max="15" style="5" width="9.109375"/>
    <col customWidth="1" min="16" max="16" style="2" width="9.5546875"/>
    <col min="17" max="17" style="1" width="9.33203125"/>
    <col bestFit="1" customWidth="1" min="18" max="18" style="1" width="11.88671875"/>
    <col min="19" max="16384" style="1" width="9.33203125"/>
  </cols>
  <sheetData>
    <row r="1" ht="13.800000000000001" customHeight="1">
      <c r="A1" s="6" t="s">
        <v>0</v>
      </c>
      <c r="B1" s="7"/>
      <c r="C1" s="8"/>
      <c r="D1" s="9" t="s">
        <v>1</v>
      </c>
      <c r="E1" s="10"/>
      <c r="F1" s="11" t="s">
        <v>2</v>
      </c>
      <c r="G1" s="12" t="s">
        <v>3</v>
      </c>
      <c r="H1" s="13"/>
      <c r="I1" s="14" t="s">
        <v>4</v>
      </c>
      <c r="J1" s="15"/>
      <c r="K1" s="15"/>
      <c r="L1" s="15"/>
      <c r="M1" s="16"/>
      <c r="N1" s="17"/>
      <c r="O1" s="18"/>
      <c r="P1" s="19"/>
    </row>
    <row r="2" ht="10.199999999999999" customHeight="1">
      <c r="A2" s="20"/>
      <c r="B2" s="21"/>
      <c r="C2" s="22"/>
      <c r="D2" s="23"/>
      <c r="E2" s="24"/>
      <c r="F2" s="25"/>
      <c r="G2" s="26">
        <v>45835</v>
      </c>
      <c r="H2" s="27"/>
      <c r="I2" s="28">
        <f>J437</f>
        <v>12360217.562488999</v>
      </c>
      <c r="J2" s="29"/>
      <c r="K2" s="29"/>
      <c r="L2" s="29"/>
      <c r="M2" s="30"/>
      <c r="N2" s="31"/>
      <c r="O2" s="32"/>
      <c r="P2" s="33"/>
    </row>
    <row r="3" ht="10.199999999999999" customHeight="1">
      <c r="A3" s="34"/>
      <c r="B3" s="35"/>
      <c r="C3" s="36"/>
      <c r="D3" s="37"/>
      <c r="E3" s="38"/>
      <c r="F3" s="39"/>
      <c r="G3" s="40"/>
      <c r="H3" s="41"/>
      <c r="I3" s="42"/>
      <c r="J3" s="43"/>
      <c r="K3" s="43"/>
      <c r="L3" s="43"/>
      <c r="M3" s="44"/>
      <c r="N3" s="45"/>
      <c r="O3" s="46"/>
      <c r="P3" s="33"/>
    </row>
    <row r="4" ht="14.4" customHeight="1">
      <c r="A4" s="20" t="s">
        <v>5</v>
      </c>
      <c r="B4" s="21"/>
      <c r="C4" s="22"/>
      <c r="D4" s="47" t="s">
        <v>6</v>
      </c>
      <c r="E4" s="48"/>
      <c r="F4" s="48"/>
      <c r="G4" s="48"/>
      <c r="H4" s="49"/>
      <c r="I4" s="50" t="s">
        <v>7</v>
      </c>
      <c r="J4" s="51"/>
      <c r="K4" s="52" t="s">
        <v>8</v>
      </c>
      <c r="L4" s="53"/>
      <c r="M4" s="54"/>
      <c r="N4" s="45"/>
      <c r="O4" s="46"/>
      <c r="P4" s="33"/>
      <c r="R4" s="55"/>
    </row>
    <row r="5" ht="19.199999999999999" customHeight="1">
      <c r="A5" s="56"/>
      <c r="B5" s="57"/>
      <c r="C5" s="58"/>
      <c r="D5" s="59">
        <v>45870</v>
      </c>
      <c r="E5" s="60" t="s">
        <v>9</v>
      </c>
      <c r="F5" s="61">
        <v>45899</v>
      </c>
      <c r="G5" s="62">
        <f>(F5-D5)+1</f>
        <v>30</v>
      </c>
      <c r="H5" s="63"/>
      <c r="I5" s="64"/>
      <c r="J5" s="65"/>
      <c r="K5" s="66"/>
      <c r="L5" s="67"/>
      <c r="M5" s="68"/>
      <c r="N5" s="69"/>
      <c r="O5" s="70"/>
      <c r="P5" s="71"/>
    </row>
    <row r="6" s="72" customFormat="1" ht="17.399999999999999" customHeight="1">
      <c r="A6" s="73" t="s">
        <v>10</v>
      </c>
      <c r="B6" s="74"/>
      <c r="C6" s="74"/>
      <c r="D6" s="74"/>
      <c r="E6" s="74"/>
      <c r="F6" s="74"/>
      <c r="G6" s="74"/>
      <c r="H6" s="75"/>
      <c r="I6" s="76" t="s">
        <v>11</v>
      </c>
      <c r="J6" s="77"/>
      <c r="K6" s="78">
        <v>45694</v>
      </c>
      <c r="L6" s="79"/>
      <c r="M6" s="80"/>
      <c r="N6" s="81" t="s">
        <v>12</v>
      </c>
      <c r="O6" s="82"/>
      <c r="P6" s="83"/>
    </row>
    <row r="7" s="72" customFormat="1" ht="16.800000000000001" customHeight="1">
      <c r="A7" s="84" t="s">
        <v>13</v>
      </c>
      <c r="B7" s="85"/>
      <c r="C7" s="85"/>
      <c r="D7" s="85"/>
      <c r="E7" s="85"/>
      <c r="F7" s="85"/>
      <c r="G7" s="85"/>
      <c r="H7" s="86"/>
      <c r="I7" s="76" t="s">
        <v>14</v>
      </c>
      <c r="J7" s="77"/>
      <c r="K7" s="78">
        <v>45833</v>
      </c>
      <c r="L7" s="79"/>
      <c r="M7" s="80"/>
      <c r="N7" s="87"/>
      <c r="O7" s="88"/>
      <c r="P7" s="89"/>
    </row>
    <row r="8" s="72" customFormat="1" ht="16.5" customHeight="1">
      <c r="A8" s="90"/>
      <c r="B8" s="91"/>
      <c r="C8" s="91"/>
      <c r="D8" s="91"/>
      <c r="E8" s="91"/>
      <c r="F8" s="91"/>
      <c r="G8" s="91"/>
      <c r="H8" s="92"/>
      <c r="I8" s="76"/>
      <c r="J8" s="77"/>
      <c r="K8" s="93"/>
      <c r="L8" s="94"/>
      <c r="M8" s="95"/>
      <c r="N8" s="87"/>
      <c r="O8" s="88"/>
      <c r="P8" s="89"/>
    </row>
    <row r="9" s="72" customFormat="1" ht="15.6" customHeight="1">
      <c r="A9" s="34" t="s">
        <v>15</v>
      </c>
      <c r="B9" s="35"/>
      <c r="C9" s="96"/>
      <c r="D9" s="97"/>
      <c r="E9" s="35"/>
      <c r="F9" s="98" t="s">
        <v>16</v>
      </c>
      <c r="G9" s="97"/>
      <c r="H9" s="99"/>
      <c r="I9" s="76" t="s">
        <v>17</v>
      </c>
      <c r="J9" s="77"/>
      <c r="K9" s="100">
        <f>K7</f>
        <v>45833</v>
      </c>
      <c r="L9" s="101">
        <v>46198</v>
      </c>
      <c r="M9" s="102">
        <f>((L9-K9)+1)/30</f>
        <v>12.199999999999999</v>
      </c>
      <c r="N9" s="87"/>
      <c r="O9" s="88"/>
      <c r="P9" s="89"/>
    </row>
    <row r="10" s="103" customFormat="1" ht="17.399999999999999" customHeight="1">
      <c r="A10" s="104" t="s">
        <v>18</v>
      </c>
      <c r="B10" s="105"/>
      <c r="C10" s="105"/>
      <c r="D10" s="105"/>
      <c r="E10" s="106"/>
      <c r="F10" s="107" t="s">
        <v>19</v>
      </c>
      <c r="G10" s="108"/>
      <c r="H10" s="109"/>
      <c r="I10" s="76" t="s">
        <v>20</v>
      </c>
      <c r="J10" s="77"/>
      <c r="K10" s="100">
        <f>K9</f>
        <v>45833</v>
      </c>
      <c r="L10" s="80">
        <v>46198</v>
      </c>
      <c r="M10" s="102">
        <f>((L10-K10)+1)/30</f>
        <v>12.199999999999999</v>
      </c>
      <c r="N10" s="110"/>
      <c r="O10" s="111"/>
      <c r="P10" s="112"/>
    </row>
    <row r="11" s="5" customFormat="1" ht="15" customHeight="1">
      <c r="A11" s="113" t="s">
        <v>21</v>
      </c>
      <c r="B11" s="114" t="s">
        <v>22</v>
      </c>
      <c r="C11" s="115" t="s">
        <v>23</v>
      </c>
      <c r="D11" s="116" t="s">
        <v>24</v>
      </c>
      <c r="E11" s="117"/>
      <c r="F11" s="117"/>
      <c r="G11" s="117"/>
      <c r="H11" s="118"/>
      <c r="I11" s="119" t="s">
        <v>25</v>
      </c>
      <c r="J11" s="120"/>
      <c r="K11" s="120"/>
      <c r="L11" s="120"/>
      <c r="M11" s="120"/>
      <c r="N11" s="114"/>
      <c r="O11" s="119" t="s">
        <v>26</v>
      </c>
      <c r="P11" s="114"/>
    </row>
    <row r="12" s="5" customFormat="1" ht="36" customHeight="1">
      <c r="A12" s="113"/>
      <c r="B12" s="114"/>
      <c r="C12" s="115"/>
      <c r="D12" s="121" t="s">
        <v>27</v>
      </c>
      <c r="E12" s="121" t="s">
        <v>28</v>
      </c>
      <c r="F12" s="121" t="s">
        <v>29</v>
      </c>
      <c r="G12" s="121" t="s">
        <v>30</v>
      </c>
      <c r="H12" s="121" t="s">
        <v>31</v>
      </c>
      <c r="I12" s="113" t="s">
        <v>32</v>
      </c>
      <c r="J12" s="122" t="s">
        <v>33</v>
      </c>
      <c r="K12" s="122" t="s">
        <v>28</v>
      </c>
      <c r="L12" s="122" t="s">
        <v>29</v>
      </c>
      <c r="M12" s="122" t="s">
        <v>30</v>
      </c>
      <c r="N12" s="123" t="s">
        <v>31</v>
      </c>
      <c r="O12" s="113" t="s">
        <v>34</v>
      </c>
      <c r="P12" s="124" t="s">
        <v>35</v>
      </c>
    </row>
    <row r="13" ht="16.199999999999999" customHeight="1">
      <c r="A13" s="125">
        <v>1</v>
      </c>
      <c r="B13" s="125" t="s">
        <v>36</v>
      </c>
      <c r="C13" s="126"/>
      <c r="D13" s="127"/>
      <c r="E13" s="128"/>
      <c r="F13" s="129"/>
      <c r="G13" s="128"/>
      <c r="H13" s="130"/>
      <c r="I13" s="131"/>
      <c r="J13" s="132">
        <f>J14+J18+J20+J55</f>
        <v>1438018.96</v>
      </c>
      <c r="K13" s="132">
        <f>K14+K18+K20+K55</f>
        <v>0</v>
      </c>
      <c r="L13" s="132">
        <f>L14+L18+L20+L55</f>
        <v>105184.38</v>
      </c>
      <c r="M13" s="132">
        <f>M14+M18+M20+M55</f>
        <v>105184.38</v>
      </c>
      <c r="N13" s="132">
        <f>N14+N18+N20+N55</f>
        <v>1332834.5800000001</v>
      </c>
      <c r="O13" s="133">
        <f>IF((M13/J13)=0," ",(M13/J13)*100)</f>
        <v>7.3145335997517034</v>
      </c>
      <c r="P13" s="133">
        <f>IF((N13/J13)=0," ",(N13/J13)*100)</f>
        <v>92.685466400248302</v>
      </c>
    </row>
    <row r="14" ht="16.199999999999999" customHeight="1">
      <c r="A14" s="125" t="s">
        <v>37</v>
      </c>
      <c r="B14" s="125" t="s">
        <v>38</v>
      </c>
      <c r="C14" s="126"/>
      <c r="D14" s="134"/>
      <c r="E14" s="135"/>
      <c r="F14" s="136"/>
      <c r="G14" s="135"/>
      <c r="H14" s="137"/>
      <c r="I14" s="138"/>
      <c r="J14" s="139">
        <f>J15+J16+J17</f>
        <v>731541.40999999992</v>
      </c>
      <c r="K14" s="139">
        <f>K15+K16+K17</f>
        <v>0</v>
      </c>
      <c r="L14" s="139">
        <f>L15+L16+L17</f>
        <v>6949.6399999999994</v>
      </c>
      <c r="M14" s="139">
        <f>M15+M16+M17</f>
        <v>6949.6399999999994</v>
      </c>
      <c r="N14" s="139">
        <f>N15+N16+N17</f>
        <v>724591.77000000002</v>
      </c>
      <c r="O14" s="140"/>
      <c r="P14" s="140"/>
    </row>
    <row r="15" ht="12.75">
      <c r="A15" s="141" t="s">
        <v>39</v>
      </c>
      <c r="B15" s="141" t="s">
        <v>40</v>
      </c>
      <c r="C15" s="142" t="s">
        <v>41</v>
      </c>
      <c r="D15" s="143">
        <v>1</v>
      </c>
      <c r="E15" s="144"/>
      <c r="F15" s="145">
        <v>9.4999999999999998e-003</v>
      </c>
      <c r="G15" s="144">
        <f t="shared" ref="G15:G78" si="0">E15+F15</f>
        <v>9.4999999999999998e-003</v>
      </c>
      <c r="H15" s="146">
        <f t="shared" ref="H15:H78" si="1">D15-G15</f>
        <v>0.99050000000000005</v>
      </c>
      <c r="I15" s="147">
        <v>707205.68999999994</v>
      </c>
      <c r="J15" s="148">
        <f t="shared" ref="J15:J17" si="2">ROUND(D15*I15,2)</f>
        <v>707205.68999999994</v>
      </c>
      <c r="K15" s="149">
        <f t="shared" ref="K15:K17" si="3">ROUND(E15*I15,2)</f>
        <v>0</v>
      </c>
      <c r="L15" s="150">
        <f t="shared" ref="L15:L17" si="4">ROUND(F15*I15,2)</f>
        <v>6718.4499999999998</v>
      </c>
      <c r="M15" s="149">
        <f t="shared" ref="M15:M17" si="5">K15+L15</f>
        <v>6718.4499999999998</v>
      </c>
      <c r="N15" s="149">
        <f t="shared" ref="N15:N17" si="6">J15-M15</f>
        <v>700487.23999999999</v>
      </c>
      <c r="O15" s="151">
        <f t="shared" ref="O15:O78" si="7">IF((M15/J15)=0," ",(M15/J15)*100)</f>
        <v>0.9499994266166043</v>
      </c>
      <c r="P15" s="151">
        <f t="shared" ref="P15:P78" si="8">IF((N15/J15)=0," ",(N15/J15)*100)</f>
        <v>99.0500005733834</v>
      </c>
    </row>
    <row r="16" ht="12.75">
      <c r="A16" s="141" t="s">
        <v>42</v>
      </c>
      <c r="B16" s="141" t="s">
        <v>43</v>
      </c>
      <c r="C16" s="142" t="s">
        <v>41</v>
      </c>
      <c r="D16" s="143">
        <v>1</v>
      </c>
      <c r="E16" s="144"/>
      <c r="F16" s="145">
        <v>9.4999999999999998e-003</v>
      </c>
      <c r="G16" s="144">
        <f t="shared" si="0"/>
        <v>9.4999999999999998e-003</v>
      </c>
      <c r="H16" s="146">
        <f t="shared" si="1"/>
        <v>0.99050000000000005</v>
      </c>
      <c r="I16" s="147">
        <v>13478.08</v>
      </c>
      <c r="J16" s="148">
        <f t="shared" si="2"/>
        <v>13478.08</v>
      </c>
      <c r="K16" s="149">
        <f t="shared" si="3"/>
        <v>0</v>
      </c>
      <c r="L16" s="150">
        <f t="shared" si="4"/>
        <v>128.03999999999999</v>
      </c>
      <c r="M16" s="149">
        <f t="shared" si="5"/>
        <v>128.03999999999999</v>
      </c>
      <c r="N16" s="149">
        <f t="shared" si="6"/>
        <v>13350.039999999999</v>
      </c>
      <c r="O16" s="151">
        <f t="shared" si="7"/>
        <v>0.94998694176025078</v>
      </c>
      <c r="P16" s="151">
        <f t="shared" si="8"/>
        <v>99.050013058239742</v>
      </c>
    </row>
    <row r="17" ht="15" customHeight="1">
      <c r="A17" s="141" t="s">
        <v>44</v>
      </c>
      <c r="B17" s="141" t="s">
        <v>45</v>
      </c>
      <c r="C17" s="142" t="s">
        <v>41</v>
      </c>
      <c r="D17" s="143">
        <v>1</v>
      </c>
      <c r="E17" s="144"/>
      <c r="F17" s="145">
        <v>9.4999999999999998e-003</v>
      </c>
      <c r="G17" s="144">
        <f t="shared" si="0"/>
        <v>9.4999999999999998e-003</v>
      </c>
      <c r="H17" s="146">
        <f t="shared" si="1"/>
        <v>0.99050000000000005</v>
      </c>
      <c r="I17" s="147">
        <v>10857.639999999999</v>
      </c>
      <c r="J17" s="148">
        <f t="shared" si="2"/>
        <v>10857.639999999999</v>
      </c>
      <c r="K17" s="149">
        <f t="shared" si="3"/>
        <v>0</v>
      </c>
      <c r="L17" s="150">
        <f t="shared" si="4"/>
        <v>103.15000000000001</v>
      </c>
      <c r="M17" s="149">
        <f t="shared" si="5"/>
        <v>103.15000000000001</v>
      </c>
      <c r="N17" s="149">
        <f t="shared" si="6"/>
        <v>10754.49</v>
      </c>
      <c r="O17" s="151">
        <f t="shared" si="7"/>
        <v>0.95002228845310777</v>
      </c>
      <c r="P17" s="151">
        <f t="shared" si="8"/>
        <v>99.049977711546902</v>
      </c>
    </row>
    <row r="18" ht="15" customHeight="1">
      <c r="A18" s="125" t="s">
        <v>46</v>
      </c>
      <c r="B18" s="125" t="s">
        <v>47</v>
      </c>
      <c r="C18" s="126"/>
      <c r="D18" s="134"/>
      <c r="E18" s="135"/>
      <c r="F18" s="136"/>
      <c r="G18" s="135"/>
      <c r="H18" s="137"/>
      <c r="I18" s="152"/>
      <c r="J18" s="139">
        <f>J19</f>
        <v>12859.469999999999</v>
      </c>
      <c r="K18" s="139">
        <f>K19</f>
        <v>0</v>
      </c>
      <c r="L18" s="139">
        <f>L19</f>
        <v>6429.7399999999998</v>
      </c>
      <c r="M18" s="139">
        <f>M19</f>
        <v>6429.7399999999998</v>
      </c>
      <c r="N18" s="139">
        <f>N19</f>
        <v>6429.7299999999996</v>
      </c>
      <c r="O18" s="133">
        <f t="shared" si="7"/>
        <v>50.000038881851275</v>
      </c>
      <c r="P18" s="133">
        <f t="shared" si="8"/>
        <v>49.999961118148725</v>
      </c>
    </row>
    <row r="19" ht="15" customHeight="1">
      <c r="A19" s="141" t="s">
        <v>48</v>
      </c>
      <c r="B19" s="141" t="s">
        <v>49</v>
      </c>
      <c r="C19" s="142" t="s">
        <v>50</v>
      </c>
      <c r="D19" s="143">
        <v>111.27</v>
      </c>
      <c r="E19" s="144"/>
      <c r="F19" s="153">
        <f>D19/2</f>
        <v>55.634999999999998</v>
      </c>
      <c r="G19" s="144">
        <f t="shared" si="0"/>
        <v>55.634999999999998</v>
      </c>
      <c r="H19" s="146">
        <f t="shared" si="1"/>
        <v>55.634999999999998</v>
      </c>
      <c r="I19" s="147">
        <v>115.56999999999999</v>
      </c>
      <c r="J19" s="148">
        <f>ROUND(D19*I19,2)</f>
        <v>12859.469999999999</v>
      </c>
      <c r="K19" s="149">
        <f>ROUND(E19*I19,2)</f>
        <v>0</v>
      </c>
      <c r="L19" s="150">
        <f>ROUND(F19*I19,2)</f>
        <v>6429.7399999999998</v>
      </c>
      <c r="M19" s="149">
        <f>K19+L19</f>
        <v>6429.7399999999998</v>
      </c>
      <c r="N19" s="149">
        <f>J19-M19</f>
        <v>6429.7299999999996</v>
      </c>
      <c r="O19" s="151">
        <f t="shared" si="7"/>
        <v>50.000038881851275</v>
      </c>
      <c r="P19" s="151">
        <f t="shared" si="8"/>
        <v>49.999961118148725</v>
      </c>
    </row>
    <row r="20" ht="25.5">
      <c r="A20" s="125" t="s">
        <v>51</v>
      </c>
      <c r="B20" s="125" t="s">
        <v>52</v>
      </c>
      <c r="C20" s="126"/>
      <c r="D20" s="134"/>
      <c r="E20" s="135"/>
      <c r="F20" s="136"/>
      <c r="G20" s="135">
        <f t="shared" si="0"/>
        <v>0</v>
      </c>
      <c r="H20" s="137"/>
      <c r="I20" s="152"/>
      <c r="J20" s="139">
        <f>J21+J24+J26+J28</f>
        <v>574523.54000000004</v>
      </c>
      <c r="K20" s="139">
        <f>K21+K24+K26+K28</f>
        <v>0</v>
      </c>
      <c r="L20" s="139">
        <f>L21+L24+L26+L28</f>
        <v>91805</v>
      </c>
      <c r="M20" s="139">
        <f>M21+M24+M26+M28</f>
        <v>91805</v>
      </c>
      <c r="N20" s="139">
        <f>N21+N24+N26+N28</f>
        <v>482718.53999999998</v>
      </c>
      <c r="O20" s="133">
        <f t="shared" si="7"/>
        <v>15.979327844425658</v>
      </c>
      <c r="P20" s="133">
        <f t="shared" si="8"/>
        <v>84.020672155574331</v>
      </c>
    </row>
    <row r="21" ht="12.75">
      <c r="A21" s="154" t="s">
        <v>53</v>
      </c>
      <c r="B21" s="154" t="s">
        <v>54</v>
      </c>
      <c r="C21" s="142"/>
      <c r="D21" s="143"/>
      <c r="E21" s="144"/>
      <c r="F21" s="144"/>
      <c r="G21" s="144"/>
      <c r="H21" s="146"/>
      <c r="I21" s="147"/>
      <c r="J21" s="155">
        <f>J22+J23</f>
        <v>6858.0599999999995</v>
      </c>
      <c r="K21" s="156">
        <f>SUM(K22:K23)</f>
        <v>0</v>
      </c>
      <c r="L21" s="157">
        <f>ROUND(F21*J21,2)</f>
        <v>0</v>
      </c>
      <c r="M21" s="156">
        <f t="shared" ref="M21:M23" si="9">K21+L21</f>
        <v>0</v>
      </c>
      <c r="N21" s="156">
        <f t="shared" ref="N21:N23" si="10">J21-M21</f>
        <v>6858.0599999999995</v>
      </c>
      <c r="O21" s="151" t="str">
        <f t="shared" si="7"/>
        <v xml:space="preserve"> </v>
      </c>
      <c r="P21" s="151">
        <f t="shared" si="8"/>
        <v>100</v>
      </c>
    </row>
    <row r="22" ht="38.25">
      <c r="A22" s="141" t="s">
        <v>55</v>
      </c>
      <c r="B22" s="141" t="s">
        <v>56</v>
      </c>
      <c r="C22" s="142" t="s">
        <v>41</v>
      </c>
      <c r="D22" s="143">
        <v>2</v>
      </c>
      <c r="E22" s="144"/>
      <c r="F22" s="153"/>
      <c r="G22" s="144">
        <f t="shared" si="0"/>
        <v>0</v>
      </c>
      <c r="H22" s="146">
        <f t="shared" si="1"/>
        <v>2</v>
      </c>
      <c r="I22" s="147">
        <v>902.54999999999995</v>
      </c>
      <c r="J22" s="148">
        <f t="shared" ref="J22:J23" si="11">ROUND(D22*I22,2)</f>
        <v>1805.0999999999999</v>
      </c>
      <c r="K22" s="149">
        <f t="shared" ref="K22:K23" si="12">ROUND(E22*I22,2)</f>
        <v>0</v>
      </c>
      <c r="L22" s="150">
        <f t="shared" ref="L22:L23" si="13">ROUND(F22*I22,2)</f>
        <v>0</v>
      </c>
      <c r="M22" s="149">
        <f t="shared" si="9"/>
        <v>0</v>
      </c>
      <c r="N22" s="149">
        <f t="shared" si="10"/>
        <v>1805.0999999999999</v>
      </c>
      <c r="O22" s="151" t="str">
        <f t="shared" si="7"/>
        <v xml:space="preserve"> </v>
      </c>
      <c r="P22" s="151">
        <f t="shared" si="8"/>
        <v>100</v>
      </c>
    </row>
    <row r="23" ht="29.399999999999999" customHeight="1">
      <c r="A23" s="141" t="s">
        <v>57</v>
      </c>
      <c r="B23" s="141" t="s">
        <v>58</v>
      </c>
      <c r="C23" s="142" t="s">
        <v>59</v>
      </c>
      <c r="D23" s="143">
        <v>12</v>
      </c>
      <c r="E23" s="144"/>
      <c r="F23" s="153">
        <v>12</v>
      </c>
      <c r="G23" s="144">
        <f t="shared" si="0"/>
        <v>12</v>
      </c>
      <c r="H23" s="146">
        <f t="shared" si="1"/>
        <v>0</v>
      </c>
      <c r="I23" s="147">
        <v>421.07999999999998</v>
      </c>
      <c r="J23" s="148">
        <f t="shared" si="11"/>
        <v>5052.96</v>
      </c>
      <c r="K23" s="149">
        <f t="shared" si="12"/>
        <v>0</v>
      </c>
      <c r="L23" s="157">
        <f t="shared" si="13"/>
        <v>5052.96</v>
      </c>
      <c r="M23" s="149">
        <f t="shared" si="9"/>
        <v>5052.96</v>
      </c>
      <c r="N23" s="149">
        <f t="shared" si="10"/>
        <v>0</v>
      </c>
      <c r="O23" s="151">
        <f t="shared" si="7"/>
        <v>100</v>
      </c>
      <c r="P23" s="151" t="str">
        <f t="shared" si="8"/>
        <v xml:space="preserve"> </v>
      </c>
    </row>
    <row r="24" ht="19.800000000000001" customHeight="1">
      <c r="A24" s="154" t="s">
        <v>60</v>
      </c>
      <c r="B24" s="154" t="s">
        <v>61</v>
      </c>
      <c r="C24" s="142"/>
      <c r="D24" s="143"/>
      <c r="E24" s="144"/>
      <c r="F24" s="158"/>
      <c r="G24" s="144">
        <f t="shared" si="0"/>
        <v>0</v>
      </c>
      <c r="H24" s="146">
        <f t="shared" si="1"/>
        <v>0</v>
      </c>
      <c r="I24" s="147"/>
      <c r="J24" s="155">
        <f>J25</f>
        <v>40654.870000000003</v>
      </c>
      <c r="K24" s="155">
        <f>K25</f>
        <v>0</v>
      </c>
      <c r="L24" s="155">
        <f>L25</f>
        <v>0</v>
      </c>
      <c r="M24" s="155">
        <f>M25</f>
        <v>0</v>
      </c>
      <c r="N24" s="155">
        <f>N25</f>
        <v>40654.870000000003</v>
      </c>
      <c r="O24" s="151" t="str">
        <f t="shared" si="7"/>
        <v xml:space="preserve"> </v>
      </c>
      <c r="P24" s="151">
        <f t="shared" si="8"/>
        <v>100</v>
      </c>
    </row>
    <row r="25" ht="25.5">
      <c r="A25" s="141" t="s">
        <v>62</v>
      </c>
      <c r="B25" s="141" t="s">
        <v>63</v>
      </c>
      <c r="C25" s="142" t="s">
        <v>59</v>
      </c>
      <c r="D25" s="143">
        <v>3699.2600000000002</v>
      </c>
      <c r="E25" s="144"/>
      <c r="F25" s="153"/>
      <c r="G25" s="144">
        <f t="shared" si="0"/>
        <v>0</v>
      </c>
      <c r="H25" s="146">
        <f t="shared" si="1"/>
        <v>3699.2600000000002</v>
      </c>
      <c r="I25" s="147">
        <v>10.99</v>
      </c>
      <c r="J25" s="148">
        <f>ROUND(D25*I25,2)</f>
        <v>40654.870000000003</v>
      </c>
      <c r="K25" s="149">
        <f>ROUND(E25*I25,2)</f>
        <v>0</v>
      </c>
      <c r="L25" s="150">
        <f>ROUND(F25*I25,2)</f>
        <v>0</v>
      </c>
      <c r="M25" s="149">
        <f>K25+L25</f>
        <v>0</v>
      </c>
      <c r="N25" s="149">
        <f>J25-M25</f>
        <v>40654.870000000003</v>
      </c>
      <c r="O25" s="151" t="str">
        <f t="shared" si="7"/>
        <v xml:space="preserve"> </v>
      </c>
      <c r="P25" s="151">
        <f t="shared" si="8"/>
        <v>100</v>
      </c>
    </row>
    <row r="26" ht="15" customHeight="1">
      <c r="A26" s="154" t="s">
        <v>64</v>
      </c>
      <c r="B26" s="154" t="s">
        <v>65</v>
      </c>
      <c r="C26" s="142"/>
      <c r="D26" s="143"/>
      <c r="E26" s="144"/>
      <c r="F26" s="158"/>
      <c r="G26" s="144">
        <f t="shared" si="0"/>
        <v>0</v>
      </c>
      <c r="H26" s="146">
        <f t="shared" si="1"/>
        <v>0</v>
      </c>
      <c r="I26" s="147"/>
      <c r="J26" s="155">
        <f>J27</f>
        <v>3474.3800000000001</v>
      </c>
      <c r="K26" s="155">
        <f>K27</f>
        <v>0</v>
      </c>
      <c r="L26" s="155">
        <f>L27</f>
        <v>0</v>
      </c>
      <c r="M26" s="155">
        <f>M27</f>
        <v>0</v>
      </c>
      <c r="N26" s="155">
        <f>N27</f>
        <v>3474.3800000000001</v>
      </c>
      <c r="O26" s="151" t="str">
        <f t="shared" si="7"/>
        <v xml:space="preserve"> </v>
      </c>
      <c r="P26" s="151">
        <f t="shared" si="8"/>
        <v>100</v>
      </c>
    </row>
    <row r="27" ht="25.5">
      <c r="A27" s="141" t="s">
        <v>66</v>
      </c>
      <c r="B27" s="141" t="s">
        <v>63</v>
      </c>
      <c r="C27" s="142" t="s">
        <v>59</v>
      </c>
      <c r="D27" s="143">
        <v>316.13999999999999</v>
      </c>
      <c r="E27" s="144"/>
      <c r="F27" s="153"/>
      <c r="G27" s="144">
        <f t="shared" si="0"/>
        <v>0</v>
      </c>
      <c r="H27" s="146">
        <f t="shared" si="1"/>
        <v>316.13999999999999</v>
      </c>
      <c r="I27" s="147">
        <v>10.99</v>
      </c>
      <c r="J27" s="148">
        <f>ROUND(D27*I27,2)</f>
        <v>3474.3800000000001</v>
      </c>
      <c r="K27" s="149">
        <f>ROUND(E27*I27,2)</f>
        <v>0</v>
      </c>
      <c r="L27" s="150">
        <f>ROUND(F27*I27,2)</f>
        <v>0</v>
      </c>
      <c r="M27" s="149">
        <f>K27+L27</f>
        <v>0</v>
      </c>
      <c r="N27" s="149">
        <f>J27-M27</f>
        <v>3474.3800000000001</v>
      </c>
      <c r="O27" s="151" t="str">
        <f t="shared" si="7"/>
        <v xml:space="preserve"> </v>
      </c>
      <c r="P27" s="151">
        <f t="shared" si="8"/>
        <v>100</v>
      </c>
    </row>
    <row r="28" ht="15" customHeight="1">
      <c r="A28" s="154" t="s">
        <v>67</v>
      </c>
      <c r="B28" s="154" t="s">
        <v>68</v>
      </c>
      <c r="C28" s="142"/>
      <c r="D28" s="143"/>
      <c r="E28" s="144"/>
      <c r="F28" s="158"/>
      <c r="G28" s="144">
        <f t="shared" si="0"/>
        <v>0</v>
      </c>
      <c r="H28" s="146">
        <f t="shared" si="1"/>
        <v>0</v>
      </c>
      <c r="I28" s="147"/>
      <c r="J28" s="155">
        <f>SUM(J29:J54)</f>
        <v>523536.22999999998</v>
      </c>
      <c r="K28" s="155">
        <f>SUM(K29:K54)</f>
        <v>0</v>
      </c>
      <c r="L28" s="155">
        <f>SUM(L29:L54)</f>
        <v>91805</v>
      </c>
      <c r="M28" s="155">
        <f>SUM(M29:M54)</f>
        <v>91805</v>
      </c>
      <c r="N28" s="155">
        <f>SUM(N29:N54)</f>
        <v>431731.22999999998</v>
      </c>
      <c r="O28" s="151">
        <f t="shared" si="7"/>
        <v>17.535558140837743</v>
      </c>
      <c r="P28" s="151">
        <f t="shared" si="8"/>
        <v>82.464441859162264</v>
      </c>
    </row>
    <row r="29" ht="25.5">
      <c r="A29" s="141" t="s">
        <v>69</v>
      </c>
      <c r="B29" s="141" t="s">
        <v>70</v>
      </c>
      <c r="C29" s="142" t="s">
        <v>59</v>
      </c>
      <c r="D29" s="143">
        <v>80</v>
      </c>
      <c r="E29" s="144"/>
      <c r="F29" s="153"/>
      <c r="G29" s="144">
        <f t="shared" si="0"/>
        <v>0</v>
      </c>
      <c r="H29" s="146">
        <f t="shared" si="1"/>
        <v>80</v>
      </c>
      <c r="I29" s="147">
        <v>289.31</v>
      </c>
      <c r="J29" s="148">
        <f t="shared" ref="J29:J54" si="14">ROUND(D29*I29,2)</f>
        <v>23144.799999999999</v>
      </c>
      <c r="K29" s="149">
        <f t="shared" ref="K29:K54" si="15">ROUND(E29*I29,2)</f>
        <v>0</v>
      </c>
      <c r="L29" s="150">
        <f t="shared" ref="L29:L54" si="16">ROUND(F29*I29,2)</f>
        <v>0</v>
      </c>
      <c r="M29" s="149">
        <f t="shared" ref="M29:M54" si="17">K29+L29</f>
        <v>0</v>
      </c>
      <c r="N29" s="149">
        <f t="shared" ref="N29:N54" si="18">J29-M29</f>
        <v>23144.799999999999</v>
      </c>
      <c r="O29" s="151" t="str">
        <f t="shared" si="7"/>
        <v xml:space="preserve"> </v>
      </c>
      <c r="P29" s="151">
        <f t="shared" si="8"/>
        <v>100</v>
      </c>
    </row>
    <row r="30" ht="25.5">
      <c r="A30" s="141" t="s">
        <v>71</v>
      </c>
      <c r="B30" s="141" t="s">
        <v>72</v>
      </c>
      <c r="C30" s="142" t="s">
        <v>41</v>
      </c>
      <c r="D30" s="143">
        <v>1</v>
      </c>
      <c r="E30" s="144"/>
      <c r="F30" s="153"/>
      <c r="G30" s="144">
        <f t="shared" si="0"/>
        <v>0</v>
      </c>
      <c r="H30" s="146">
        <f t="shared" si="1"/>
        <v>1</v>
      </c>
      <c r="I30" s="147">
        <v>18137.150000000001</v>
      </c>
      <c r="J30" s="148">
        <f t="shared" si="14"/>
        <v>18137.150000000001</v>
      </c>
      <c r="K30" s="149">
        <f t="shared" si="15"/>
        <v>0</v>
      </c>
      <c r="L30" s="150">
        <f t="shared" si="16"/>
        <v>0</v>
      </c>
      <c r="M30" s="149">
        <f t="shared" si="17"/>
        <v>0</v>
      </c>
      <c r="N30" s="149">
        <f t="shared" si="18"/>
        <v>18137.150000000001</v>
      </c>
      <c r="O30" s="151" t="str">
        <f t="shared" si="7"/>
        <v xml:space="preserve"> </v>
      </c>
      <c r="P30" s="151">
        <f t="shared" si="8"/>
        <v>100</v>
      </c>
    </row>
    <row r="31" ht="38.25">
      <c r="A31" s="141" t="s">
        <v>73</v>
      </c>
      <c r="B31" s="141" t="s">
        <v>74</v>
      </c>
      <c r="C31" s="142" t="s">
        <v>41</v>
      </c>
      <c r="D31" s="143">
        <v>1</v>
      </c>
      <c r="E31" s="144"/>
      <c r="F31" s="153"/>
      <c r="G31" s="144">
        <f t="shared" si="0"/>
        <v>0</v>
      </c>
      <c r="H31" s="146">
        <f t="shared" si="1"/>
        <v>1</v>
      </c>
      <c r="I31" s="147">
        <v>1886.97</v>
      </c>
      <c r="J31" s="148">
        <f t="shared" si="14"/>
        <v>1886.97</v>
      </c>
      <c r="K31" s="149">
        <f t="shared" si="15"/>
        <v>0</v>
      </c>
      <c r="L31" s="150">
        <f t="shared" si="16"/>
        <v>0</v>
      </c>
      <c r="M31" s="149">
        <f t="shared" si="17"/>
        <v>0</v>
      </c>
      <c r="N31" s="149">
        <f t="shared" si="18"/>
        <v>1886.97</v>
      </c>
      <c r="O31" s="151" t="str">
        <f t="shared" si="7"/>
        <v xml:space="preserve"> </v>
      </c>
      <c r="P31" s="151">
        <f t="shared" si="8"/>
        <v>100</v>
      </c>
    </row>
    <row r="32" ht="51">
      <c r="A32" s="141" t="s">
        <v>75</v>
      </c>
      <c r="B32" s="141" t="s">
        <v>76</v>
      </c>
      <c r="C32" s="142" t="s">
        <v>77</v>
      </c>
      <c r="D32" s="143">
        <v>1</v>
      </c>
      <c r="E32" s="144"/>
      <c r="F32" s="153"/>
      <c r="G32" s="144">
        <f t="shared" si="0"/>
        <v>0</v>
      </c>
      <c r="H32" s="146">
        <f t="shared" si="1"/>
        <v>1</v>
      </c>
      <c r="I32" s="147">
        <v>652.39999999999998</v>
      </c>
      <c r="J32" s="148">
        <f t="shared" si="14"/>
        <v>652.39999999999998</v>
      </c>
      <c r="K32" s="149">
        <f t="shared" si="15"/>
        <v>0</v>
      </c>
      <c r="L32" s="150">
        <f t="shared" si="16"/>
        <v>0</v>
      </c>
      <c r="M32" s="149">
        <f t="shared" si="17"/>
        <v>0</v>
      </c>
      <c r="N32" s="149">
        <f t="shared" si="18"/>
        <v>652.39999999999998</v>
      </c>
      <c r="O32" s="151" t="str">
        <f t="shared" si="7"/>
        <v xml:space="preserve"> </v>
      </c>
      <c r="P32" s="151">
        <f t="shared" si="8"/>
        <v>100</v>
      </c>
    </row>
    <row r="33" ht="19.800000000000001" customHeight="1">
      <c r="A33" s="141" t="s">
        <v>78</v>
      </c>
      <c r="B33" s="141" t="s">
        <v>79</v>
      </c>
      <c r="C33" s="142" t="s">
        <v>80</v>
      </c>
      <c r="D33" s="143">
        <v>44</v>
      </c>
      <c r="E33" s="144"/>
      <c r="F33" s="153"/>
      <c r="G33" s="144">
        <f t="shared" si="0"/>
        <v>0</v>
      </c>
      <c r="H33" s="146">
        <f t="shared" si="1"/>
        <v>44</v>
      </c>
      <c r="I33" s="147">
        <v>644.07000000000005</v>
      </c>
      <c r="J33" s="148">
        <f t="shared" si="14"/>
        <v>28339.080000000002</v>
      </c>
      <c r="K33" s="149">
        <f t="shared" si="15"/>
        <v>0</v>
      </c>
      <c r="L33" s="150">
        <f t="shared" si="16"/>
        <v>0</v>
      </c>
      <c r="M33" s="149">
        <f t="shared" si="17"/>
        <v>0</v>
      </c>
      <c r="N33" s="149">
        <f t="shared" si="18"/>
        <v>28339.080000000002</v>
      </c>
      <c r="O33" s="151" t="str">
        <f t="shared" si="7"/>
        <v xml:space="preserve"> </v>
      </c>
      <c r="P33" s="151">
        <f t="shared" si="8"/>
        <v>100</v>
      </c>
    </row>
    <row r="34" ht="25.5">
      <c r="A34" s="141" t="s">
        <v>81</v>
      </c>
      <c r="B34" s="141" t="s">
        <v>82</v>
      </c>
      <c r="C34" s="142" t="s">
        <v>83</v>
      </c>
      <c r="D34" s="143">
        <v>912.27999999999997</v>
      </c>
      <c r="E34" s="144"/>
      <c r="F34" s="153">
        <v>430</v>
      </c>
      <c r="G34" s="144">
        <f t="shared" si="0"/>
        <v>430</v>
      </c>
      <c r="H34" s="146">
        <f t="shared" si="1"/>
        <v>482.27999999999997</v>
      </c>
      <c r="I34" s="147">
        <v>213.5</v>
      </c>
      <c r="J34" s="148">
        <f t="shared" si="14"/>
        <v>194771.78</v>
      </c>
      <c r="K34" s="149">
        <f t="shared" si="15"/>
        <v>0</v>
      </c>
      <c r="L34" s="150">
        <f t="shared" si="16"/>
        <v>91805</v>
      </c>
      <c r="M34" s="149">
        <f t="shared" si="17"/>
        <v>91805</v>
      </c>
      <c r="N34" s="149">
        <f t="shared" si="18"/>
        <v>102966.78</v>
      </c>
      <c r="O34" s="151">
        <f t="shared" si="7"/>
        <v>47.134651642039728</v>
      </c>
      <c r="P34" s="151">
        <f t="shared" si="8"/>
        <v>52.865348357960272</v>
      </c>
    </row>
    <row r="35" ht="12.75">
      <c r="A35" s="141" t="s">
        <v>84</v>
      </c>
      <c r="B35" s="141" t="s">
        <v>85</v>
      </c>
      <c r="C35" s="142" t="s">
        <v>83</v>
      </c>
      <c r="D35" s="143">
        <v>100</v>
      </c>
      <c r="E35" s="144"/>
      <c r="F35" s="153"/>
      <c r="G35" s="144">
        <f t="shared" si="0"/>
        <v>0</v>
      </c>
      <c r="H35" s="146">
        <f t="shared" si="1"/>
        <v>100</v>
      </c>
      <c r="I35" s="147">
        <v>120.34</v>
      </c>
      <c r="J35" s="148">
        <f t="shared" si="14"/>
        <v>12034</v>
      </c>
      <c r="K35" s="149">
        <f t="shared" si="15"/>
        <v>0</v>
      </c>
      <c r="L35" s="150">
        <f t="shared" si="16"/>
        <v>0</v>
      </c>
      <c r="M35" s="149">
        <f t="shared" si="17"/>
        <v>0</v>
      </c>
      <c r="N35" s="149">
        <f t="shared" si="18"/>
        <v>12034</v>
      </c>
      <c r="O35" s="151" t="str">
        <f t="shared" si="7"/>
        <v xml:space="preserve"> </v>
      </c>
      <c r="P35" s="151">
        <f t="shared" si="8"/>
        <v>100</v>
      </c>
    </row>
    <row r="36" ht="12.75">
      <c r="A36" s="141" t="s">
        <v>86</v>
      </c>
      <c r="B36" s="141" t="s">
        <v>87</v>
      </c>
      <c r="C36" s="142" t="s">
        <v>83</v>
      </c>
      <c r="D36" s="143">
        <v>124</v>
      </c>
      <c r="E36" s="144"/>
      <c r="F36" s="153"/>
      <c r="G36" s="144">
        <f t="shared" si="0"/>
        <v>0</v>
      </c>
      <c r="H36" s="146">
        <f t="shared" si="1"/>
        <v>124</v>
      </c>
      <c r="I36" s="147">
        <v>186.53</v>
      </c>
      <c r="J36" s="148">
        <f t="shared" si="14"/>
        <v>23129.720000000001</v>
      </c>
      <c r="K36" s="149">
        <f t="shared" si="15"/>
        <v>0</v>
      </c>
      <c r="L36" s="150">
        <f t="shared" si="16"/>
        <v>0</v>
      </c>
      <c r="M36" s="149">
        <f t="shared" si="17"/>
        <v>0</v>
      </c>
      <c r="N36" s="149">
        <f t="shared" si="18"/>
        <v>23129.720000000001</v>
      </c>
      <c r="O36" s="151" t="str">
        <f t="shared" si="7"/>
        <v xml:space="preserve"> </v>
      </c>
      <c r="P36" s="151">
        <f t="shared" si="8"/>
        <v>100</v>
      </c>
    </row>
    <row r="37" ht="25.5">
      <c r="A37" s="141" t="s">
        <v>88</v>
      </c>
      <c r="B37" s="141" t="s">
        <v>89</v>
      </c>
      <c r="C37" s="142" t="s">
        <v>41</v>
      </c>
      <c r="D37" s="143">
        <v>5</v>
      </c>
      <c r="E37" s="144"/>
      <c r="F37" s="153"/>
      <c r="G37" s="144">
        <f t="shared" si="0"/>
        <v>0</v>
      </c>
      <c r="H37" s="146">
        <f t="shared" si="1"/>
        <v>5</v>
      </c>
      <c r="I37" s="147">
        <v>746.11000000000001</v>
      </c>
      <c r="J37" s="148">
        <f t="shared" si="14"/>
        <v>3730.5500000000002</v>
      </c>
      <c r="K37" s="149">
        <f t="shared" si="15"/>
        <v>0</v>
      </c>
      <c r="L37" s="150">
        <f t="shared" si="16"/>
        <v>0</v>
      </c>
      <c r="M37" s="149">
        <f t="shared" si="17"/>
        <v>0</v>
      </c>
      <c r="N37" s="149">
        <f t="shared" si="18"/>
        <v>3730.5500000000002</v>
      </c>
      <c r="O37" s="151" t="str">
        <f t="shared" si="7"/>
        <v xml:space="preserve"> </v>
      </c>
      <c r="P37" s="151">
        <f t="shared" si="8"/>
        <v>100</v>
      </c>
    </row>
    <row r="38" ht="22.199999999999999" customHeight="1">
      <c r="A38" s="141" t="s">
        <v>90</v>
      </c>
      <c r="B38" s="141" t="s">
        <v>91</v>
      </c>
      <c r="C38" s="142" t="s">
        <v>41</v>
      </c>
      <c r="D38" s="143">
        <v>24</v>
      </c>
      <c r="E38" s="144"/>
      <c r="F38" s="153"/>
      <c r="G38" s="144">
        <f t="shared" si="0"/>
        <v>0</v>
      </c>
      <c r="H38" s="146">
        <f t="shared" si="1"/>
        <v>24</v>
      </c>
      <c r="I38" s="147">
        <v>198.56</v>
      </c>
      <c r="J38" s="148">
        <f t="shared" si="14"/>
        <v>4765.4399999999996</v>
      </c>
      <c r="K38" s="149">
        <f t="shared" si="15"/>
        <v>0</v>
      </c>
      <c r="L38" s="150">
        <f t="shared" si="16"/>
        <v>0</v>
      </c>
      <c r="M38" s="149">
        <f t="shared" si="17"/>
        <v>0</v>
      </c>
      <c r="N38" s="149">
        <f t="shared" si="18"/>
        <v>4765.4399999999996</v>
      </c>
      <c r="O38" s="151" t="str">
        <f t="shared" si="7"/>
        <v xml:space="preserve"> </v>
      </c>
      <c r="P38" s="151">
        <f t="shared" si="8"/>
        <v>100</v>
      </c>
    </row>
    <row r="39" ht="31.800000000000001" customHeight="1">
      <c r="A39" s="141" t="s">
        <v>92</v>
      </c>
      <c r="B39" s="141" t="s">
        <v>93</v>
      </c>
      <c r="C39" s="142" t="s">
        <v>41</v>
      </c>
      <c r="D39" s="143">
        <v>32</v>
      </c>
      <c r="E39" s="144"/>
      <c r="F39" s="153"/>
      <c r="G39" s="144">
        <f t="shared" si="0"/>
        <v>0</v>
      </c>
      <c r="H39" s="146">
        <f t="shared" si="1"/>
        <v>32</v>
      </c>
      <c r="I39" s="147">
        <v>264.75</v>
      </c>
      <c r="J39" s="148">
        <f t="shared" si="14"/>
        <v>8472</v>
      </c>
      <c r="K39" s="149">
        <f t="shared" si="15"/>
        <v>0</v>
      </c>
      <c r="L39" s="150">
        <f t="shared" si="16"/>
        <v>0</v>
      </c>
      <c r="M39" s="149">
        <f t="shared" si="17"/>
        <v>0</v>
      </c>
      <c r="N39" s="149">
        <f t="shared" si="18"/>
        <v>8472</v>
      </c>
      <c r="O39" s="151" t="str">
        <f t="shared" si="7"/>
        <v xml:space="preserve"> </v>
      </c>
      <c r="P39" s="151">
        <f t="shared" si="8"/>
        <v>100</v>
      </c>
    </row>
    <row r="40" ht="12.75">
      <c r="A40" s="141" t="s">
        <v>94</v>
      </c>
      <c r="B40" s="141" t="s">
        <v>95</v>
      </c>
      <c r="C40" s="142" t="s">
        <v>41</v>
      </c>
      <c r="D40" s="143">
        <v>19</v>
      </c>
      <c r="E40" s="144"/>
      <c r="F40" s="153"/>
      <c r="G40" s="144">
        <f t="shared" si="0"/>
        <v>0</v>
      </c>
      <c r="H40" s="146">
        <f t="shared" si="1"/>
        <v>19</v>
      </c>
      <c r="I40" s="147">
        <v>342.97000000000003</v>
      </c>
      <c r="J40" s="148">
        <f t="shared" si="14"/>
        <v>6516.4300000000003</v>
      </c>
      <c r="K40" s="149">
        <f t="shared" si="15"/>
        <v>0</v>
      </c>
      <c r="L40" s="150">
        <f t="shared" si="16"/>
        <v>0</v>
      </c>
      <c r="M40" s="149">
        <f t="shared" si="17"/>
        <v>0</v>
      </c>
      <c r="N40" s="149">
        <f t="shared" si="18"/>
        <v>6516.4300000000003</v>
      </c>
      <c r="O40" s="151" t="str">
        <f t="shared" si="7"/>
        <v xml:space="preserve"> </v>
      </c>
      <c r="P40" s="151">
        <f t="shared" si="8"/>
        <v>100</v>
      </c>
    </row>
    <row r="41" ht="12.75">
      <c r="A41" s="141" t="s">
        <v>96</v>
      </c>
      <c r="B41" s="141" t="s">
        <v>97</v>
      </c>
      <c r="C41" s="142" t="s">
        <v>41</v>
      </c>
      <c r="D41" s="143">
        <v>29</v>
      </c>
      <c r="E41" s="144"/>
      <c r="F41" s="153"/>
      <c r="G41" s="144">
        <f t="shared" si="0"/>
        <v>0</v>
      </c>
      <c r="H41" s="146">
        <f t="shared" si="1"/>
        <v>29</v>
      </c>
      <c r="I41" s="147">
        <v>198.56</v>
      </c>
      <c r="J41" s="148">
        <f t="shared" si="14"/>
        <v>5758.2399999999998</v>
      </c>
      <c r="K41" s="149">
        <f t="shared" si="15"/>
        <v>0</v>
      </c>
      <c r="L41" s="150">
        <f t="shared" si="16"/>
        <v>0</v>
      </c>
      <c r="M41" s="149">
        <f t="shared" si="17"/>
        <v>0</v>
      </c>
      <c r="N41" s="149">
        <f t="shared" si="18"/>
        <v>5758.2399999999998</v>
      </c>
      <c r="O41" s="151" t="str">
        <f t="shared" si="7"/>
        <v xml:space="preserve"> </v>
      </c>
      <c r="P41" s="151">
        <f t="shared" si="8"/>
        <v>100</v>
      </c>
    </row>
    <row r="42" ht="12.75">
      <c r="A42" s="141" t="s">
        <v>98</v>
      </c>
      <c r="B42" s="141" t="s">
        <v>99</v>
      </c>
      <c r="C42" s="142" t="s">
        <v>41</v>
      </c>
      <c r="D42" s="143">
        <v>29</v>
      </c>
      <c r="E42" s="144"/>
      <c r="F42" s="153"/>
      <c r="G42" s="144">
        <f t="shared" si="0"/>
        <v>0</v>
      </c>
      <c r="H42" s="146">
        <f t="shared" si="1"/>
        <v>29</v>
      </c>
      <c r="I42" s="147">
        <v>198.56</v>
      </c>
      <c r="J42" s="148">
        <f t="shared" si="14"/>
        <v>5758.2399999999998</v>
      </c>
      <c r="K42" s="149">
        <f t="shared" si="15"/>
        <v>0</v>
      </c>
      <c r="L42" s="150">
        <f t="shared" si="16"/>
        <v>0</v>
      </c>
      <c r="M42" s="149">
        <f t="shared" si="17"/>
        <v>0</v>
      </c>
      <c r="N42" s="149">
        <f t="shared" si="18"/>
        <v>5758.2399999999998</v>
      </c>
      <c r="O42" s="151" t="str">
        <f t="shared" si="7"/>
        <v xml:space="preserve"> </v>
      </c>
      <c r="P42" s="151">
        <f t="shared" si="8"/>
        <v>100</v>
      </c>
    </row>
    <row r="43" ht="12.75">
      <c r="A43" s="141" t="s">
        <v>100</v>
      </c>
      <c r="B43" s="141" t="s">
        <v>101</v>
      </c>
      <c r="C43" s="142" t="s">
        <v>41</v>
      </c>
      <c r="D43" s="143">
        <v>6</v>
      </c>
      <c r="E43" s="144"/>
      <c r="F43" s="153"/>
      <c r="G43" s="144">
        <f t="shared" si="0"/>
        <v>0</v>
      </c>
      <c r="H43" s="146">
        <f t="shared" si="1"/>
        <v>6</v>
      </c>
      <c r="I43" s="147">
        <v>210.59</v>
      </c>
      <c r="J43" s="148">
        <f t="shared" si="14"/>
        <v>1263.54</v>
      </c>
      <c r="K43" s="149">
        <f t="shared" si="15"/>
        <v>0</v>
      </c>
      <c r="L43" s="150">
        <f t="shared" si="16"/>
        <v>0</v>
      </c>
      <c r="M43" s="149">
        <f t="shared" si="17"/>
        <v>0</v>
      </c>
      <c r="N43" s="149">
        <f t="shared" si="18"/>
        <v>1263.54</v>
      </c>
      <c r="O43" s="151" t="str">
        <f t="shared" si="7"/>
        <v xml:space="preserve"> </v>
      </c>
      <c r="P43" s="151">
        <f t="shared" si="8"/>
        <v>100</v>
      </c>
    </row>
    <row r="44" ht="12.75">
      <c r="A44" s="141" t="s">
        <v>102</v>
      </c>
      <c r="B44" s="141" t="s">
        <v>103</v>
      </c>
      <c r="C44" s="142" t="s">
        <v>41</v>
      </c>
      <c r="D44" s="143">
        <v>48</v>
      </c>
      <c r="E44" s="144"/>
      <c r="F44" s="153"/>
      <c r="G44" s="144">
        <f t="shared" si="0"/>
        <v>0</v>
      </c>
      <c r="H44" s="146">
        <f t="shared" si="1"/>
        <v>48</v>
      </c>
      <c r="I44" s="147">
        <v>172.87</v>
      </c>
      <c r="J44" s="148">
        <f t="shared" si="14"/>
        <v>8297.7600000000002</v>
      </c>
      <c r="K44" s="149">
        <f t="shared" si="15"/>
        <v>0</v>
      </c>
      <c r="L44" s="150">
        <f t="shared" si="16"/>
        <v>0</v>
      </c>
      <c r="M44" s="149">
        <f t="shared" si="17"/>
        <v>0</v>
      </c>
      <c r="N44" s="149">
        <f t="shared" si="18"/>
        <v>8297.7600000000002</v>
      </c>
      <c r="O44" s="151" t="str">
        <f t="shared" si="7"/>
        <v xml:space="preserve"> </v>
      </c>
      <c r="P44" s="151">
        <f t="shared" si="8"/>
        <v>100</v>
      </c>
    </row>
    <row r="45" ht="12.75">
      <c r="A45" s="141" t="s">
        <v>104</v>
      </c>
      <c r="B45" s="141" t="s">
        <v>105</v>
      </c>
      <c r="C45" s="142" t="s">
        <v>41</v>
      </c>
      <c r="D45" s="143">
        <v>13</v>
      </c>
      <c r="E45" s="144"/>
      <c r="F45" s="153"/>
      <c r="G45" s="144">
        <f t="shared" si="0"/>
        <v>0</v>
      </c>
      <c r="H45" s="146">
        <f t="shared" si="1"/>
        <v>13</v>
      </c>
      <c r="I45" s="147">
        <v>185.13999999999999</v>
      </c>
      <c r="J45" s="148">
        <f t="shared" si="14"/>
        <v>2406.8200000000002</v>
      </c>
      <c r="K45" s="149">
        <f t="shared" si="15"/>
        <v>0</v>
      </c>
      <c r="L45" s="150">
        <f t="shared" si="16"/>
        <v>0</v>
      </c>
      <c r="M45" s="149">
        <f t="shared" si="17"/>
        <v>0</v>
      </c>
      <c r="N45" s="149">
        <f t="shared" si="18"/>
        <v>2406.8200000000002</v>
      </c>
      <c r="O45" s="151" t="str">
        <f t="shared" si="7"/>
        <v xml:space="preserve"> </v>
      </c>
      <c r="P45" s="151">
        <f t="shared" si="8"/>
        <v>100</v>
      </c>
    </row>
    <row r="46" ht="25.5">
      <c r="A46" s="141" t="s">
        <v>106</v>
      </c>
      <c r="B46" s="141" t="s">
        <v>107</v>
      </c>
      <c r="C46" s="142" t="s">
        <v>41</v>
      </c>
      <c r="D46" s="143">
        <v>34</v>
      </c>
      <c r="E46" s="144"/>
      <c r="F46" s="153"/>
      <c r="G46" s="144">
        <f t="shared" si="0"/>
        <v>0</v>
      </c>
      <c r="H46" s="146">
        <f t="shared" si="1"/>
        <v>34</v>
      </c>
      <c r="I46" s="147">
        <v>264.75</v>
      </c>
      <c r="J46" s="148">
        <f t="shared" si="14"/>
        <v>9001.5</v>
      </c>
      <c r="K46" s="149">
        <f t="shared" si="15"/>
        <v>0</v>
      </c>
      <c r="L46" s="150">
        <f t="shared" si="16"/>
        <v>0</v>
      </c>
      <c r="M46" s="149">
        <f t="shared" si="17"/>
        <v>0</v>
      </c>
      <c r="N46" s="149">
        <f t="shared" si="18"/>
        <v>9001.5</v>
      </c>
      <c r="O46" s="151" t="str">
        <f t="shared" si="7"/>
        <v xml:space="preserve"> </v>
      </c>
      <c r="P46" s="151">
        <f t="shared" si="8"/>
        <v>100</v>
      </c>
    </row>
    <row r="47" ht="46.200000000000003" customHeight="1">
      <c r="A47" s="141" t="s">
        <v>108</v>
      </c>
      <c r="B47" s="141" t="s">
        <v>109</v>
      </c>
      <c r="C47" s="142" t="s">
        <v>41</v>
      </c>
      <c r="D47" s="143">
        <v>27</v>
      </c>
      <c r="E47" s="144"/>
      <c r="F47" s="153"/>
      <c r="G47" s="144">
        <f t="shared" si="0"/>
        <v>0</v>
      </c>
      <c r="H47" s="146">
        <f t="shared" si="1"/>
        <v>27</v>
      </c>
      <c r="I47" s="147">
        <v>864.34000000000003</v>
      </c>
      <c r="J47" s="148">
        <f t="shared" si="14"/>
        <v>23337.18</v>
      </c>
      <c r="K47" s="149">
        <f t="shared" si="15"/>
        <v>0</v>
      </c>
      <c r="L47" s="150">
        <f t="shared" si="16"/>
        <v>0</v>
      </c>
      <c r="M47" s="149">
        <f t="shared" si="17"/>
        <v>0</v>
      </c>
      <c r="N47" s="149">
        <f t="shared" si="18"/>
        <v>23337.18</v>
      </c>
      <c r="O47" s="151" t="str">
        <f t="shared" si="7"/>
        <v xml:space="preserve"> </v>
      </c>
      <c r="P47" s="151">
        <f t="shared" si="8"/>
        <v>100</v>
      </c>
    </row>
    <row r="48" ht="43.200000000000003" customHeight="1">
      <c r="A48" s="141" t="s">
        <v>110</v>
      </c>
      <c r="B48" s="141" t="s">
        <v>111</v>
      </c>
      <c r="C48" s="142" t="s">
        <v>59</v>
      </c>
      <c r="D48" s="143">
        <v>1263.22</v>
      </c>
      <c r="E48" s="144"/>
      <c r="F48" s="153"/>
      <c r="G48" s="144">
        <f t="shared" si="0"/>
        <v>0</v>
      </c>
      <c r="H48" s="146">
        <f t="shared" si="1"/>
        <v>1263.22</v>
      </c>
      <c r="I48" s="147">
        <v>20.460000000000001</v>
      </c>
      <c r="J48" s="148">
        <f t="shared" si="14"/>
        <v>25845.48</v>
      </c>
      <c r="K48" s="149">
        <f t="shared" si="15"/>
        <v>0</v>
      </c>
      <c r="L48" s="150">
        <f t="shared" si="16"/>
        <v>0</v>
      </c>
      <c r="M48" s="149">
        <f t="shared" si="17"/>
        <v>0</v>
      </c>
      <c r="N48" s="149">
        <f t="shared" si="18"/>
        <v>25845.48</v>
      </c>
      <c r="O48" s="151" t="str">
        <f t="shared" si="7"/>
        <v xml:space="preserve"> </v>
      </c>
      <c r="P48" s="151">
        <f t="shared" si="8"/>
        <v>100</v>
      </c>
    </row>
    <row r="49" ht="25.5">
      <c r="A49" s="141" t="s">
        <v>112</v>
      </c>
      <c r="B49" s="141" t="s">
        <v>113</v>
      </c>
      <c r="C49" s="142" t="s">
        <v>41</v>
      </c>
      <c r="D49" s="143">
        <v>5</v>
      </c>
      <c r="E49" s="144"/>
      <c r="F49" s="153"/>
      <c r="G49" s="144">
        <f t="shared" si="0"/>
        <v>0</v>
      </c>
      <c r="H49" s="146">
        <f t="shared" si="1"/>
        <v>5</v>
      </c>
      <c r="I49" s="147">
        <v>1014.15</v>
      </c>
      <c r="J49" s="148">
        <f t="shared" si="14"/>
        <v>5070.75</v>
      </c>
      <c r="K49" s="149">
        <f t="shared" si="15"/>
        <v>0</v>
      </c>
      <c r="L49" s="150">
        <f t="shared" si="16"/>
        <v>0</v>
      </c>
      <c r="M49" s="149">
        <f t="shared" si="17"/>
        <v>0</v>
      </c>
      <c r="N49" s="149">
        <f t="shared" si="18"/>
        <v>5070.75</v>
      </c>
      <c r="O49" s="151" t="str">
        <f t="shared" si="7"/>
        <v xml:space="preserve"> </v>
      </c>
      <c r="P49" s="151">
        <f t="shared" si="8"/>
        <v>100</v>
      </c>
    </row>
    <row r="50" ht="12.75">
      <c r="A50" s="141" t="s">
        <v>114</v>
      </c>
      <c r="B50" s="141" t="s">
        <v>115</v>
      </c>
      <c r="C50" s="142" t="s">
        <v>41</v>
      </c>
      <c r="D50" s="143">
        <v>5</v>
      </c>
      <c r="E50" s="144"/>
      <c r="F50" s="153"/>
      <c r="G50" s="144">
        <f t="shared" si="0"/>
        <v>0</v>
      </c>
      <c r="H50" s="146">
        <f t="shared" si="1"/>
        <v>5</v>
      </c>
      <c r="I50" s="147">
        <v>98.019999999999996</v>
      </c>
      <c r="J50" s="148">
        <f t="shared" si="14"/>
        <v>490.10000000000002</v>
      </c>
      <c r="K50" s="149">
        <f t="shared" si="15"/>
        <v>0</v>
      </c>
      <c r="L50" s="150">
        <f t="shared" si="16"/>
        <v>0</v>
      </c>
      <c r="M50" s="149">
        <f t="shared" si="17"/>
        <v>0</v>
      </c>
      <c r="N50" s="149">
        <f t="shared" si="18"/>
        <v>490.10000000000002</v>
      </c>
      <c r="O50" s="151" t="str">
        <f t="shared" si="7"/>
        <v xml:space="preserve"> </v>
      </c>
      <c r="P50" s="151">
        <f t="shared" si="8"/>
        <v>100</v>
      </c>
    </row>
    <row r="51" ht="12.75">
      <c r="A51" s="141" t="s">
        <v>116</v>
      </c>
      <c r="B51" s="141" t="s">
        <v>117</v>
      </c>
      <c r="C51" s="142" t="s">
        <v>41</v>
      </c>
      <c r="D51" s="143">
        <v>3</v>
      </c>
      <c r="E51" s="144"/>
      <c r="F51" s="153"/>
      <c r="G51" s="144">
        <f t="shared" si="0"/>
        <v>0</v>
      </c>
      <c r="H51" s="146">
        <f t="shared" si="1"/>
        <v>3</v>
      </c>
      <c r="I51" s="147">
        <v>277.70999999999998</v>
      </c>
      <c r="J51" s="148">
        <f t="shared" si="14"/>
        <v>833.13</v>
      </c>
      <c r="K51" s="149">
        <f t="shared" si="15"/>
        <v>0</v>
      </c>
      <c r="L51" s="150">
        <f t="shared" si="16"/>
        <v>0</v>
      </c>
      <c r="M51" s="149">
        <f t="shared" si="17"/>
        <v>0</v>
      </c>
      <c r="N51" s="149">
        <f t="shared" si="18"/>
        <v>833.13</v>
      </c>
      <c r="O51" s="151" t="str">
        <f t="shared" si="7"/>
        <v xml:space="preserve"> </v>
      </c>
      <c r="P51" s="151">
        <f t="shared" si="8"/>
        <v>100</v>
      </c>
    </row>
    <row r="52" ht="12.75">
      <c r="A52" s="141" t="s">
        <v>118</v>
      </c>
      <c r="B52" s="141" t="s">
        <v>119</v>
      </c>
      <c r="C52" s="142" t="s">
        <v>41</v>
      </c>
      <c r="D52" s="143">
        <v>3</v>
      </c>
      <c r="E52" s="144"/>
      <c r="F52" s="153"/>
      <c r="G52" s="144">
        <f t="shared" si="0"/>
        <v>0</v>
      </c>
      <c r="H52" s="146">
        <f t="shared" si="1"/>
        <v>3</v>
      </c>
      <c r="I52" s="147">
        <v>54.149999999999999</v>
      </c>
      <c r="J52" s="148">
        <f t="shared" si="14"/>
        <v>162.44999999999999</v>
      </c>
      <c r="K52" s="149">
        <f t="shared" si="15"/>
        <v>0</v>
      </c>
      <c r="L52" s="150">
        <f t="shared" si="16"/>
        <v>0</v>
      </c>
      <c r="M52" s="149">
        <f t="shared" si="17"/>
        <v>0</v>
      </c>
      <c r="N52" s="149">
        <f t="shared" si="18"/>
        <v>162.44999999999999</v>
      </c>
      <c r="O52" s="151" t="str">
        <f t="shared" si="7"/>
        <v xml:space="preserve"> </v>
      </c>
      <c r="P52" s="151">
        <f t="shared" si="8"/>
        <v>100</v>
      </c>
    </row>
    <row r="53" ht="12.75">
      <c r="A53" s="141" t="s">
        <v>120</v>
      </c>
      <c r="B53" s="141" t="s">
        <v>121</v>
      </c>
      <c r="C53" s="142" t="s">
        <v>41</v>
      </c>
      <c r="D53" s="143">
        <v>5</v>
      </c>
      <c r="E53" s="144"/>
      <c r="F53" s="153"/>
      <c r="G53" s="144">
        <f t="shared" si="0"/>
        <v>0</v>
      </c>
      <c r="H53" s="146">
        <f t="shared" si="1"/>
        <v>5</v>
      </c>
      <c r="I53" s="147">
        <v>282.80000000000001</v>
      </c>
      <c r="J53" s="148">
        <f t="shared" si="14"/>
        <v>1414</v>
      </c>
      <c r="K53" s="149">
        <f t="shared" si="15"/>
        <v>0</v>
      </c>
      <c r="L53" s="150">
        <f t="shared" si="16"/>
        <v>0</v>
      </c>
      <c r="M53" s="149">
        <f t="shared" si="17"/>
        <v>0</v>
      </c>
      <c r="N53" s="149">
        <f t="shared" si="18"/>
        <v>1414</v>
      </c>
      <c r="O53" s="151" t="str">
        <f t="shared" si="7"/>
        <v xml:space="preserve"> </v>
      </c>
      <c r="P53" s="151">
        <f t="shared" si="8"/>
        <v>100</v>
      </c>
    </row>
    <row r="54" ht="12.75">
      <c r="A54" s="141" t="s">
        <v>122</v>
      </c>
      <c r="B54" s="141" t="s">
        <v>123</v>
      </c>
      <c r="C54" s="142" t="s">
        <v>41</v>
      </c>
      <c r="D54" s="143">
        <v>1</v>
      </c>
      <c r="E54" s="144"/>
      <c r="F54" s="153"/>
      <c r="G54" s="144">
        <f t="shared" si="0"/>
        <v>0</v>
      </c>
      <c r="H54" s="146">
        <f t="shared" si="1"/>
        <v>1</v>
      </c>
      <c r="I54" s="147">
        <v>108316.72</v>
      </c>
      <c r="J54" s="148">
        <f t="shared" si="14"/>
        <v>108316.72</v>
      </c>
      <c r="K54" s="149">
        <f t="shared" si="15"/>
        <v>0</v>
      </c>
      <c r="L54" s="150">
        <f t="shared" si="16"/>
        <v>0</v>
      </c>
      <c r="M54" s="149">
        <f t="shared" si="17"/>
        <v>0</v>
      </c>
      <c r="N54" s="149">
        <f t="shared" si="18"/>
        <v>108316.72</v>
      </c>
      <c r="O54" s="151" t="str">
        <f t="shared" si="7"/>
        <v xml:space="preserve"> </v>
      </c>
      <c r="P54" s="151">
        <f t="shared" si="8"/>
        <v>100</v>
      </c>
    </row>
    <row r="55" ht="15" customHeight="1">
      <c r="A55" s="125" t="s">
        <v>124</v>
      </c>
      <c r="B55" s="125" t="s">
        <v>125</v>
      </c>
      <c r="C55" s="126"/>
      <c r="D55" s="134"/>
      <c r="E55" s="135"/>
      <c r="F55" s="136"/>
      <c r="G55" s="135">
        <f t="shared" si="0"/>
        <v>0</v>
      </c>
      <c r="H55" s="137"/>
      <c r="I55" s="152"/>
      <c r="J55" s="139">
        <f>J56+J58+J60</f>
        <v>119094.54000000001</v>
      </c>
      <c r="K55" s="139">
        <f>K56+K58+K60</f>
        <v>0</v>
      </c>
      <c r="L55" s="139">
        <f>L56+L58+L60</f>
        <v>0</v>
      </c>
      <c r="M55" s="139">
        <f>M56+M58+M60</f>
        <v>0</v>
      </c>
      <c r="N55" s="139">
        <f>N56+N58+N60</f>
        <v>119094.54000000001</v>
      </c>
      <c r="O55" s="133" t="str">
        <f t="shared" si="7"/>
        <v xml:space="preserve"> </v>
      </c>
      <c r="P55" s="133">
        <f t="shared" si="8"/>
        <v>100</v>
      </c>
    </row>
    <row r="56" ht="12.75">
      <c r="A56" s="154" t="s">
        <v>126</v>
      </c>
      <c r="B56" s="154" t="s">
        <v>127</v>
      </c>
      <c r="C56" s="142"/>
      <c r="D56" s="143"/>
      <c r="E56" s="144"/>
      <c r="F56" s="144"/>
      <c r="G56" s="144"/>
      <c r="H56" s="146"/>
      <c r="I56" s="147"/>
      <c r="J56" s="155">
        <f>J57</f>
        <v>8474.9699999999993</v>
      </c>
      <c r="K56" s="155">
        <f>K57</f>
        <v>0</v>
      </c>
      <c r="L56" s="155">
        <f>L57</f>
        <v>0</v>
      </c>
      <c r="M56" s="155">
        <f>M57</f>
        <v>0</v>
      </c>
      <c r="N56" s="155">
        <f>N57</f>
        <v>8474.9699999999993</v>
      </c>
      <c r="O56" s="151" t="str">
        <f t="shared" si="7"/>
        <v xml:space="preserve"> </v>
      </c>
      <c r="P56" s="151">
        <f t="shared" si="8"/>
        <v>100</v>
      </c>
    </row>
    <row r="57" ht="38.25">
      <c r="A57" s="141" t="s">
        <v>128</v>
      </c>
      <c r="B57" s="141" t="s">
        <v>129</v>
      </c>
      <c r="C57" s="142" t="s">
        <v>130</v>
      </c>
      <c r="D57" s="143">
        <v>11936.58</v>
      </c>
      <c r="E57" s="144"/>
      <c r="F57" s="153"/>
      <c r="G57" s="144">
        <f t="shared" si="0"/>
        <v>0</v>
      </c>
      <c r="H57" s="146">
        <f t="shared" si="1"/>
        <v>11936.58</v>
      </c>
      <c r="I57" s="147">
        <v>0.70999999999999996</v>
      </c>
      <c r="J57" s="148">
        <f>ROUND(D57*I57,2)</f>
        <v>8474.9699999999993</v>
      </c>
      <c r="K57" s="149">
        <f>ROUND(E57*I57,2)</f>
        <v>0</v>
      </c>
      <c r="L57" s="150">
        <f>ROUND(F57*I57,2)</f>
        <v>0</v>
      </c>
      <c r="M57" s="149">
        <f>K57+L57</f>
        <v>0</v>
      </c>
      <c r="N57" s="149">
        <f>J57-M57</f>
        <v>8474.9699999999993</v>
      </c>
      <c r="O57" s="151" t="str">
        <f t="shared" si="7"/>
        <v xml:space="preserve"> </v>
      </c>
      <c r="P57" s="151">
        <f t="shared" si="8"/>
        <v>100</v>
      </c>
    </row>
    <row r="58" ht="15" customHeight="1">
      <c r="A58" s="154" t="s">
        <v>131</v>
      </c>
      <c r="B58" s="154" t="s">
        <v>132</v>
      </c>
      <c r="C58" s="142"/>
      <c r="D58" s="143"/>
      <c r="E58" s="144"/>
      <c r="F58" s="153"/>
      <c r="G58" s="144">
        <f t="shared" si="0"/>
        <v>0</v>
      </c>
      <c r="H58" s="146"/>
      <c r="I58" s="147"/>
      <c r="J58" s="155">
        <f>J59</f>
        <v>110593.85000000001</v>
      </c>
      <c r="K58" s="155">
        <f>K59</f>
        <v>0</v>
      </c>
      <c r="L58" s="155">
        <f>L59</f>
        <v>0</v>
      </c>
      <c r="M58" s="155">
        <f>M59</f>
        <v>0</v>
      </c>
      <c r="N58" s="155">
        <f>N59</f>
        <v>110593.85000000001</v>
      </c>
      <c r="O58" s="151" t="str">
        <f t="shared" si="7"/>
        <v xml:space="preserve"> </v>
      </c>
      <c r="P58" s="151">
        <f t="shared" si="8"/>
        <v>100</v>
      </c>
    </row>
    <row r="59" ht="38.25">
      <c r="A59" s="141" t="s">
        <v>133</v>
      </c>
      <c r="B59" s="141" t="s">
        <v>129</v>
      </c>
      <c r="C59" s="142" t="s">
        <v>130</v>
      </c>
      <c r="D59" s="143">
        <v>155765.98999999999</v>
      </c>
      <c r="E59" s="144"/>
      <c r="F59" s="153"/>
      <c r="G59" s="144">
        <f t="shared" si="0"/>
        <v>0</v>
      </c>
      <c r="H59" s="146">
        <f t="shared" si="1"/>
        <v>155765.98999999999</v>
      </c>
      <c r="I59" s="147">
        <v>0.70999999999999996</v>
      </c>
      <c r="J59" s="148">
        <f>ROUND(D59*I59,2)</f>
        <v>110593.85000000001</v>
      </c>
      <c r="K59" s="149">
        <f>ROUND(E59*I59,2)</f>
        <v>0</v>
      </c>
      <c r="L59" s="150">
        <f>ROUND(F59*I59,2)</f>
        <v>0</v>
      </c>
      <c r="M59" s="149">
        <f>K59+L59</f>
        <v>0</v>
      </c>
      <c r="N59" s="149">
        <f>J59-M59</f>
        <v>110593.85000000001</v>
      </c>
      <c r="O59" s="151" t="str">
        <f t="shared" si="7"/>
        <v xml:space="preserve"> </v>
      </c>
      <c r="P59" s="151">
        <f t="shared" si="8"/>
        <v>100</v>
      </c>
    </row>
    <row r="60" ht="15" customHeight="1">
      <c r="A60" s="154" t="s">
        <v>134</v>
      </c>
      <c r="B60" s="154" t="s">
        <v>135</v>
      </c>
      <c r="C60" s="142"/>
      <c r="D60" s="143"/>
      <c r="E60" s="144"/>
      <c r="F60" s="153"/>
      <c r="G60" s="144">
        <f t="shared" si="0"/>
        <v>0</v>
      </c>
      <c r="H60" s="146"/>
      <c r="I60" s="147"/>
      <c r="J60" s="155">
        <f>J61</f>
        <v>25.719999999999999</v>
      </c>
      <c r="K60" s="155">
        <f>K61</f>
        <v>0</v>
      </c>
      <c r="L60" s="155">
        <f>L61</f>
        <v>0</v>
      </c>
      <c r="M60" s="155">
        <f>M61</f>
        <v>0</v>
      </c>
      <c r="N60" s="155">
        <f>N61</f>
        <v>25.719999999999999</v>
      </c>
      <c r="O60" s="151" t="str">
        <f t="shared" si="7"/>
        <v xml:space="preserve"> </v>
      </c>
      <c r="P60" s="151">
        <f t="shared" si="8"/>
        <v>100</v>
      </c>
    </row>
    <row r="61" ht="38.25">
      <c r="A61" s="141" t="s">
        <v>136</v>
      </c>
      <c r="B61" s="141" t="s">
        <v>129</v>
      </c>
      <c r="C61" s="142" t="s">
        <v>130</v>
      </c>
      <c r="D61" s="143">
        <v>36.219999999999999</v>
      </c>
      <c r="E61" s="144"/>
      <c r="F61" s="153"/>
      <c r="G61" s="144">
        <f t="shared" si="0"/>
        <v>0</v>
      </c>
      <c r="H61" s="146">
        <f t="shared" si="1"/>
        <v>36.219999999999999</v>
      </c>
      <c r="I61" s="147">
        <v>0.70999999999999996</v>
      </c>
      <c r="J61" s="148">
        <f>ROUND(D61*I61,2)</f>
        <v>25.719999999999999</v>
      </c>
      <c r="K61" s="149">
        <f>ROUND(E61*I61,2)</f>
        <v>0</v>
      </c>
      <c r="L61" s="150">
        <f>ROUND(F61*I61,2)</f>
        <v>0</v>
      </c>
      <c r="M61" s="149">
        <f>K61+L61</f>
        <v>0</v>
      </c>
      <c r="N61" s="149">
        <f>J61-M61</f>
        <v>25.719999999999999</v>
      </c>
      <c r="O61" s="151" t="str">
        <f t="shared" si="7"/>
        <v xml:space="preserve"> </v>
      </c>
      <c r="P61" s="151">
        <f t="shared" si="8"/>
        <v>100</v>
      </c>
    </row>
    <row r="62" ht="15" customHeight="1">
      <c r="A62" s="125">
        <v>2</v>
      </c>
      <c r="B62" s="125" t="s">
        <v>137</v>
      </c>
      <c r="C62" s="126"/>
      <c r="D62" s="134"/>
      <c r="E62" s="135"/>
      <c r="F62" s="136"/>
      <c r="G62" s="135"/>
      <c r="H62" s="137"/>
      <c r="I62" s="152"/>
      <c r="J62" s="139">
        <f>J63+J68+J77+J96+J106+J142</f>
        <v>4260719.8300000001</v>
      </c>
      <c r="K62" s="139">
        <f>K63+K68+K77+K96+K106+K142</f>
        <v>0</v>
      </c>
      <c r="L62" s="139">
        <f>L63+L68+L77+L96+L106+L142</f>
        <v>0</v>
      </c>
      <c r="M62" s="139">
        <f>M63+M68+M77+M96+M106+M142</f>
        <v>0</v>
      </c>
      <c r="N62" s="139">
        <f>N63+N68+N77+N96+N106+N142</f>
        <v>4250860.7700000005</v>
      </c>
      <c r="O62" s="133" t="str">
        <f t="shared" si="7"/>
        <v xml:space="preserve"> </v>
      </c>
      <c r="P62" s="133">
        <f t="shared" si="8"/>
        <v>99.768605766317194</v>
      </c>
    </row>
    <row r="63" ht="15" customHeight="1">
      <c r="A63" s="125" t="s">
        <v>138</v>
      </c>
      <c r="B63" s="125" t="s">
        <v>54</v>
      </c>
      <c r="C63" s="126"/>
      <c r="D63" s="134"/>
      <c r="E63" s="135"/>
      <c r="F63" s="136"/>
      <c r="G63" s="135"/>
      <c r="H63" s="137"/>
      <c r="I63" s="152"/>
      <c r="J63" s="139">
        <f>SUM(J64:J67)</f>
        <v>197379.89999999999</v>
      </c>
      <c r="K63" s="139">
        <f>SUM(K64:K67)</f>
        <v>0</v>
      </c>
      <c r="L63" s="139">
        <f>SUM(L64:L67)</f>
        <v>0</v>
      </c>
      <c r="M63" s="139">
        <f>SUM(M64:M67)</f>
        <v>0</v>
      </c>
      <c r="N63" s="139">
        <f>SUM(N64:N67)</f>
        <v>197379.89999999999</v>
      </c>
      <c r="O63" s="140" t="str">
        <f t="shared" si="7"/>
        <v xml:space="preserve"> </v>
      </c>
      <c r="P63" s="140">
        <f t="shared" si="8"/>
        <v>100</v>
      </c>
    </row>
    <row r="64" ht="34.200000000000003" customHeight="1">
      <c r="A64" s="141" t="s">
        <v>139</v>
      </c>
      <c r="B64" s="141" t="s">
        <v>140</v>
      </c>
      <c r="C64" s="142" t="s">
        <v>59</v>
      </c>
      <c r="D64" s="143">
        <v>19838.68</v>
      </c>
      <c r="E64" s="144"/>
      <c r="F64" s="153"/>
      <c r="G64" s="144">
        <f t="shared" si="0"/>
        <v>0</v>
      </c>
      <c r="H64" s="146">
        <f t="shared" si="1"/>
        <v>19838.68</v>
      </c>
      <c r="I64" s="147">
        <v>0.68999999999999995</v>
      </c>
      <c r="J64" s="148">
        <f t="shared" ref="J64:J67" si="19">ROUND(D64*I64,2)</f>
        <v>13688.690000000001</v>
      </c>
      <c r="K64" s="149">
        <f t="shared" ref="K64:K67" si="20">ROUND(E64*I64,2)</f>
        <v>0</v>
      </c>
      <c r="L64" s="150">
        <f t="shared" ref="L64:L67" si="21">ROUND(F64*I64,2)</f>
        <v>0</v>
      </c>
      <c r="M64" s="149">
        <f t="shared" ref="M64:M67" si="22">K64+L64</f>
        <v>0</v>
      </c>
      <c r="N64" s="149">
        <f t="shared" ref="N64:N67" si="23">J64-M64</f>
        <v>13688.690000000001</v>
      </c>
      <c r="O64" s="151" t="str">
        <f t="shared" si="7"/>
        <v xml:space="preserve"> </v>
      </c>
      <c r="P64" s="151">
        <f t="shared" si="8"/>
        <v>100</v>
      </c>
    </row>
    <row r="65" ht="30" customHeight="1">
      <c r="A65" s="141" t="s">
        <v>141</v>
      </c>
      <c r="B65" s="141" t="s">
        <v>142</v>
      </c>
      <c r="C65" s="142" t="s">
        <v>143</v>
      </c>
      <c r="D65" s="143">
        <v>2479.8400000000001</v>
      </c>
      <c r="E65" s="144"/>
      <c r="F65" s="153"/>
      <c r="G65" s="144">
        <f t="shared" si="0"/>
        <v>0</v>
      </c>
      <c r="H65" s="146">
        <f t="shared" si="1"/>
        <v>2479.8400000000001</v>
      </c>
      <c r="I65" s="147">
        <v>1.1799999999999999</v>
      </c>
      <c r="J65" s="148">
        <f t="shared" si="19"/>
        <v>2926.21</v>
      </c>
      <c r="K65" s="149">
        <f t="shared" si="20"/>
        <v>0</v>
      </c>
      <c r="L65" s="150">
        <f t="shared" si="21"/>
        <v>0</v>
      </c>
      <c r="M65" s="149">
        <f t="shared" si="22"/>
        <v>0</v>
      </c>
      <c r="N65" s="149">
        <f t="shared" si="23"/>
        <v>2926.21</v>
      </c>
      <c r="O65" s="151" t="str">
        <f t="shared" si="7"/>
        <v xml:space="preserve"> </v>
      </c>
      <c r="P65" s="151">
        <f t="shared" si="8"/>
        <v>100</v>
      </c>
    </row>
    <row r="66" ht="34.200000000000003" customHeight="1">
      <c r="A66" s="141" t="s">
        <v>144</v>
      </c>
      <c r="B66" s="141" t="s">
        <v>145</v>
      </c>
      <c r="C66" s="142" t="s">
        <v>146</v>
      </c>
      <c r="D66" s="143">
        <v>3719.75</v>
      </c>
      <c r="E66" s="144"/>
      <c r="F66" s="153"/>
      <c r="G66" s="144">
        <f t="shared" si="0"/>
        <v>0</v>
      </c>
      <c r="H66" s="146">
        <f t="shared" si="1"/>
        <v>3719.75</v>
      </c>
      <c r="I66" s="147">
        <v>36.100000000000001</v>
      </c>
      <c r="J66" s="148">
        <f t="shared" si="19"/>
        <v>134282.98000000001</v>
      </c>
      <c r="K66" s="149">
        <f t="shared" si="20"/>
        <v>0</v>
      </c>
      <c r="L66" s="150">
        <f t="shared" si="21"/>
        <v>0</v>
      </c>
      <c r="M66" s="149">
        <f t="shared" si="22"/>
        <v>0</v>
      </c>
      <c r="N66" s="149">
        <f t="shared" si="23"/>
        <v>134282.98000000001</v>
      </c>
      <c r="O66" s="151" t="str">
        <f t="shared" si="7"/>
        <v xml:space="preserve"> </v>
      </c>
      <c r="P66" s="151">
        <f t="shared" si="8"/>
        <v>100</v>
      </c>
    </row>
    <row r="67" ht="39.600000000000001">
      <c r="A67" s="141" t="s">
        <v>147</v>
      </c>
      <c r="B67" s="141" t="s">
        <v>129</v>
      </c>
      <c r="C67" s="142" t="s">
        <v>130</v>
      </c>
      <c r="D67" s="143">
        <v>65467.639999999999</v>
      </c>
      <c r="E67" s="144"/>
      <c r="F67" s="153"/>
      <c r="G67" s="144">
        <f t="shared" si="0"/>
        <v>0</v>
      </c>
      <c r="H67" s="146">
        <f t="shared" si="1"/>
        <v>65467.639999999999</v>
      </c>
      <c r="I67" s="147">
        <v>0.70999999999999996</v>
      </c>
      <c r="J67" s="148">
        <f t="shared" si="19"/>
        <v>46482.019999999997</v>
      </c>
      <c r="K67" s="149">
        <f t="shared" si="20"/>
        <v>0</v>
      </c>
      <c r="L67" s="150">
        <f t="shared" si="21"/>
        <v>0</v>
      </c>
      <c r="M67" s="149">
        <f t="shared" si="22"/>
        <v>0</v>
      </c>
      <c r="N67" s="149">
        <f t="shared" si="23"/>
        <v>46482.019999999997</v>
      </c>
      <c r="O67" s="151" t="str">
        <f t="shared" si="7"/>
        <v xml:space="preserve"> </v>
      </c>
      <c r="P67" s="151">
        <f t="shared" si="8"/>
        <v>100</v>
      </c>
    </row>
    <row r="68" ht="13.199999999999999">
      <c r="A68" s="125" t="s">
        <v>148</v>
      </c>
      <c r="B68" s="125" t="s">
        <v>149</v>
      </c>
      <c r="C68" s="126"/>
      <c r="D68" s="134"/>
      <c r="E68" s="135"/>
      <c r="F68" s="136"/>
      <c r="G68" s="135">
        <f t="shared" si="0"/>
        <v>0</v>
      </c>
      <c r="H68" s="137"/>
      <c r="I68" s="152"/>
      <c r="J68" s="139">
        <f>SUM(J69:J76)</f>
        <v>1454279.9299999999</v>
      </c>
      <c r="K68" s="139">
        <f>SUM(K69:K76)</f>
        <v>0</v>
      </c>
      <c r="L68" s="139">
        <f>SUM(L69:L76)</f>
        <v>0</v>
      </c>
      <c r="M68" s="139">
        <f>SUM(M69:M76)</f>
        <v>0</v>
      </c>
      <c r="N68" s="139">
        <f>SUM(N69:N76)</f>
        <v>1454279.9299999999</v>
      </c>
      <c r="O68" s="133" t="str">
        <f t="shared" si="7"/>
        <v xml:space="preserve"> </v>
      </c>
      <c r="P68" s="133">
        <f t="shared" si="8"/>
        <v>100</v>
      </c>
    </row>
    <row r="69" ht="20.399999999999999" customHeight="1">
      <c r="A69" s="141" t="s">
        <v>150</v>
      </c>
      <c r="B69" s="141" t="s">
        <v>151</v>
      </c>
      <c r="C69" s="142" t="s">
        <v>59</v>
      </c>
      <c r="D69" s="143">
        <v>19838.68</v>
      </c>
      <c r="E69" s="144"/>
      <c r="F69" s="153"/>
      <c r="G69" s="144">
        <f t="shared" si="0"/>
        <v>0</v>
      </c>
      <c r="H69" s="146">
        <f t="shared" si="1"/>
        <v>19838.68</v>
      </c>
      <c r="I69" s="147">
        <v>1.6200000000000001</v>
      </c>
      <c r="J69" s="148">
        <f t="shared" ref="J69:J76" si="24">ROUND(D69*I69,2)</f>
        <v>32138.66</v>
      </c>
      <c r="K69" s="149">
        <f t="shared" ref="K69:K76" si="25">ROUND(E69*I69,2)</f>
        <v>0</v>
      </c>
      <c r="L69" s="150">
        <f t="shared" ref="L69:L76" si="26">ROUND(F69*I69,2)</f>
        <v>0</v>
      </c>
      <c r="M69" s="149">
        <f t="shared" ref="M69:M76" si="27">K69+L69</f>
        <v>0</v>
      </c>
      <c r="N69" s="149">
        <f t="shared" ref="N69:N76" si="28">J69-M69</f>
        <v>32138.66</v>
      </c>
      <c r="O69" s="151" t="str">
        <f t="shared" si="7"/>
        <v xml:space="preserve"> </v>
      </c>
      <c r="P69" s="151">
        <f t="shared" si="8"/>
        <v>100</v>
      </c>
    </row>
    <row r="70" ht="26.399999999999999">
      <c r="A70" s="141" t="s">
        <v>152</v>
      </c>
      <c r="B70" s="141" t="s">
        <v>153</v>
      </c>
      <c r="C70" s="142" t="s">
        <v>143</v>
      </c>
      <c r="D70" s="143">
        <v>3446.5300000000002</v>
      </c>
      <c r="E70" s="144"/>
      <c r="F70" s="153"/>
      <c r="G70" s="144">
        <f t="shared" si="0"/>
        <v>0</v>
      </c>
      <c r="H70" s="146">
        <f t="shared" si="1"/>
        <v>3446.5300000000002</v>
      </c>
      <c r="I70" s="147">
        <v>10.16</v>
      </c>
      <c r="J70" s="148">
        <f t="shared" si="24"/>
        <v>35016.739999999998</v>
      </c>
      <c r="K70" s="149">
        <f t="shared" si="25"/>
        <v>0</v>
      </c>
      <c r="L70" s="150">
        <f t="shared" si="26"/>
        <v>0</v>
      </c>
      <c r="M70" s="149">
        <f t="shared" si="27"/>
        <v>0</v>
      </c>
      <c r="N70" s="149">
        <f t="shared" si="28"/>
        <v>35016.739999999998</v>
      </c>
      <c r="O70" s="151" t="str">
        <f t="shared" si="7"/>
        <v xml:space="preserve"> </v>
      </c>
      <c r="P70" s="151">
        <f t="shared" si="8"/>
        <v>100</v>
      </c>
    </row>
    <row r="71" ht="34.799999999999997" customHeight="1">
      <c r="A71" s="141" t="s">
        <v>154</v>
      </c>
      <c r="B71" s="141" t="s">
        <v>155</v>
      </c>
      <c r="C71" s="142" t="s">
        <v>143</v>
      </c>
      <c r="D71" s="143">
        <v>10440.58</v>
      </c>
      <c r="E71" s="144"/>
      <c r="F71" s="153"/>
      <c r="G71" s="144">
        <f t="shared" si="0"/>
        <v>0</v>
      </c>
      <c r="H71" s="146">
        <f t="shared" si="1"/>
        <v>10440.58</v>
      </c>
      <c r="I71" s="147">
        <v>21.66</v>
      </c>
      <c r="J71" s="148">
        <f t="shared" si="24"/>
        <v>226142.95999999999</v>
      </c>
      <c r="K71" s="149">
        <f t="shared" si="25"/>
        <v>0</v>
      </c>
      <c r="L71" s="150">
        <f t="shared" si="26"/>
        <v>0</v>
      </c>
      <c r="M71" s="149">
        <f t="shared" si="27"/>
        <v>0</v>
      </c>
      <c r="N71" s="149">
        <f t="shared" si="28"/>
        <v>226142.95999999999</v>
      </c>
      <c r="O71" s="151" t="str">
        <f t="shared" si="7"/>
        <v xml:space="preserve"> </v>
      </c>
      <c r="P71" s="151">
        <f t="shared" si="8"/>
        <v>100</v>
      </c>
    </row>
    <row r="72" ht="47.399999999999999" customHeight="1">
      <c r="A72" s="141" t="s">
        <v>156</v>
      </c>
      <c r="B72" s="141" t="s">
        <v>129</v>
      </c>
      <c r="C72" s="142" t="s">
        <v>130</v>
      </c>
      <c r="D72" s="143">
        <v>239611.31</v>
      </c>
      <c r="E72" s="144"/>
      <c r="F72" s="153"/>
      <c r="G72" s="144">
        <f t="shared" si="0"/>
        <v>0</v>
      </c>
      <c r="H72" s="146">
        <f t="shared" si="1"/>
        <v>239611.31</v>
      </c>
      <c r="I72" s="147">
        <v>0.70999999999999996</v>
      </c>
      <c r="J72" s="148">
        <f t="shared" si="24"/>
        <v>170124.03</v>
      </c>
      <c r="K72" s="149">
        <f t="shared" si="25"/>
        <v>0</v>
      </c>
      <c r="L72" s="150">
        <f t="shared" si="26"/>
        <v>0</v>
      </c>
      <c r="M72" s="149">
        <f t="shared" si="27"/>
        <v>0</v>
      </c>
      <c r="N72" s="149">
        <f t="shared" si="28"/>
        <v>170124.03</v>
      </c>
      <c r="O72" s="151" t="str">
        <f t="shared" si="7"/>
        <v xml:space="preserve"> </v>
      </c>
      <c r="P72" s="151">
        <f t="shared" si="8"/>
        <v>100</v>
      </c>
    </row>
    <row r="73" ht="30" customHeight="1">
      <c r="A73" s="141" t="s">
        <v>157</v>
      </c>
      <c r="B73" s="141" t="s">
        <v>158</v>
      </c>
      <c r="C73" s="142" t="s">
        <v>143</v>
      </c>
      <c r="D73" s="143">
        <v>15660.870000000001</v>
      </c>
      <c r="E73" s="144"/>
      <c r="F73" s="153"/>
      <c r="G73" s="144">
        <f t="shared" si="0"/>
        <v>0</v>
      </c>
      <c r="H73" s="146">
        <f t="shared" si="1"/>
        <v>15660.870000000001</v>
      </c>
      <c r="I73" s="147">
        <v>34.899999999999999</v>
      </c>
      <c r="J73" s="148">
        <f t="shared" si="24"/>
        <v>546564.35999999999</v>
      </c>
      <c r="K73" s="149">
        <f t="shared" si="25"/>
        <v>0</v>
      </c>
      <c r="L73" s="150">
        <f t="shared" si="26"/>
        <v>0</v>
      </c>
      <c r="M73" s="149">
        <f t="shared" si="27"/>
        <v>0</v>
      </c>
      <c r="N73" s="149">
        <f t="shared" si="28"/>
        <v>546564.35999999999</v>
      </c>
      <c r="O73" s="151" t="str">
        <f t="shared" si="7"/>
        <v xml:space="preserve"> </v>
      </c>
      <c r="P73" s="151">
        <f t="shared" si="8"/>
        <v>100</v>
      </c>
    </row>
    <row r="74" ht="48.600000000000001" customHeight="1">
      <c r="A74" s="141" t="s">
        <v>159</v>
      </c>
      <c r="B74" s="141" t="s">
        <v>129</v>
      </c>
      <c r="C74" s="142" t="s">
        <v>130</v>
      </c>
      <c r="D74" s="143">
        <v>359416.96999999997</v>
      </c>
      <c r="E74" s="144"/>
      <c r="F74" s="153"/>
      <c r="G74" s="144">
        <f t="shared" si="0"/>
        <v>0</v>
      </c>
      <c r="H74" s="146">
        <f t="shared" si="1"/>
        <v>359416.96999999997</v>
      </c>
      <c r="I74" s="147">
        <v>0.70999999999999996</v>
      </c>
      <c r="J74" s="148">
        <f t="shared" si="24"/>
        <v>255186.04999999999</v>
      </c>
      <c r="K74" s="149">
        <f t="shared" si="25"/>
        <v>0</v>
      </c>
      <c r="L74" s="150">
        <f t="shared" si="26"/>
        <v>0</v>
      </c>
      <c r="M74" s="149">
        <f t="shared" si="27"/>
        <v>0</v>
      </c>
      <c r="N74" s="149">
        <f t="shared" si="28"/>
        <v>255186.04999999999</v>
      </c>
      <c r="O74" s="151" t="str">
        <f t="shared" si="7"/>
        <v xml:space="preserve"> </v>
      </c>
      <c r="P74" s="151">
        <f t="shared" si="8"/>
        <v>100</v>
      </c>
    </row>
    <row r="75" ht="26.399999999999999">
      <c r="A75" s="141" t="s">
        <v>160</v>
      </c>
      <c r="B75" s="141" t="s">
        <v>161</v>
      </c>
      <c r="C75" s="142" t="s">
        <v>143</v>
      </c>
      <c r="D75" s="143">
        <v>29547.990000000002</v>
      </c>
      <c r="E75" s="144"/>
      <c r="F75" s="153"/>
      <c r="G75" s="144">
        <f t="shared" si="0"/>
        <v>0</v>
      </c>
      <c r="H75" s="146">
        <f t="shared" si="1"/>
        <v>29547.990000000002</v>
      </c>
      <c r="I75" s="147">
        <v>0.55000000000000004</v>
      </c>
      <c r="J75" s="148">
        <f t="shared" si="24"/>
        <v>16251.389999999999</v>
      </c>
      <c r="K75" s="149">
        <f t="shared" si="25"/>
        <v>0</v>
      </c>
      <c r="L75" s="150">
        <f t="shared" si="26"/>
        <v>0</v>
      </c>
      <c r="M75" s="149">
        <f t="shared" si="27"/>
        <v>0</v>
      </c>
      <c r="N75" s="149">
        <f t="shared" si="28"/>
        <v>16251.389999999999</v>
      </c>
      <c r="O75" s="151" t="str">
        <f t="shared" si="7"/>
        <v xml:space="preserve"> </v>
      </c>
      <c r="P75" s="151">
        <f t="shared" si="8"/>
        <v>100</v>
      </c>
    </row>
    <row r="76" ht="34.200000000000003" customHeight="1">
      <c r="A76" s="141" t="s">
        <v>162</v>
      </c>
      <c r="B76" s="141" t="s">
        <v>163</v>
      </c>
      <c r="C76" s="142" t="s">
        <v>143</v>
      </c>
      <c r="D76" s="143">
        <v>29547.990000000002</v>
      </c>
      <c r="E76" s="144"/>
      <c r="F76" s="153"/>
      <c r="G76" s="144">
        <f t="shared" si="0"/>
        <v>0</v>
      </c>
      <c r="H76" s="146">
        <f t="shared" si="1"/>
        <v>29547.990000000002</v>
      </c>
      <c r="I76" s="147">
        <v>5.8499999999999996</v>
      </c>
      <c r="J76" s="148">
        <f t="shared" si="24"/>
        <v>172855.73999999999</v>
      </c>
      <c r="K76" s="149">
        <f t="shared" si="25"/>
        <v>0</v>
      </c>
      <c r="L76" s="150">
        <f t="shared" si="26"/>
        <v>0</v>
      </c>
      <c r="M76" s="149">
        <f t="shared" si="27"/>
        <v>0</v>
      </c>
      <c r="N76" s="149">
        <f t="shared" si="28"/>
        <v>172855.73999999999</v>
      </c>
      <c r="O76" s="151" t="str">
        <f t="shared" si="7"/>
        <v xml:space="preserve"> </v>
      </c>
      <c r="P76" s="151">
        <f t="shared" si="8"/>
        <v>100</v>
      </c>
    </row>
    <row r="77" ht="13.199999999999999">
      <c r="A77" s="125" t="s">
        <v>164</v>
      </c>
      <c r="B77" s="125" t="s">
        <v>165</v>
      </c>
      <c r="C77" s="126"/>
      <c r="D77" s="134"/>
      <c r="E77" s="135"/>
      <c r="F77" s="136"/>
      <c r="G77" s="135">
        <f t="shared" si="0"/>
        <v>0</v>
      </c>
      <c r="H77" s="137"/>
      <c r="I77" s="152"/>
      <c r="J77" s="139">
        <f>SUM(J78:J95)</f>
        <v>741043.26000000001</v>
      </c>
      <c r="K77" s="139">
        <f>SUM(K78:K95)</f>
        <v>0</v>
      </c>
      <c r="L77" s="139">
        <f>SUM(L78:L95)</f>
        <v>0</v>
      </c>
      <c r="M77" s="139">
        <f>SUM(M78:M95)</f>
        <v>0</v>
      </c>
      <c r="N77" s="139">
        <f>SUM(N78:N95)</f>
        <v>741043.26000000001</v>
      </c>
      <c r="O77" s="133" t="str">
        <f t="shared" si="7"/>
        <v xml:space="preserve"> </v>
      </c>
      <c r="P77" s="133">
        <f t="shared" si="8"/>
        <v>100</v>
      </c>
    </row>
    <row r="78" ht="15" customHeight="1">
      <c r="A78" s="141" t="s">
        <v>166</v>
      </c>
      <c r="B78" s="141" t="s">
        <v>167</v>
      </c>
      <c r="C78" s="142" t="s">
        <v>83</v>
      </c>
      <c r="D78" s="143">
        <v>1383.5599999999999</v>
      </c>
      <c r="E78" s="144"/>
      <c r="F78" s="153"/>
      <c r="G78" s="144">
        <f t="shared" si="0"/>
        <v>0</v>
      </c>
      <c r="H78" s="146">
        <f t="shared" si="1"/>
        <v>1383.5599999999999</v>
      </c>
      <c r="I78" s="147">
        <v>1.99</v>
      </c>
      <c r="J78" s="148">
        <f t="shared" ref="J78:J95" si="29">ROUND(D78*I78,2)</f>
        <v>2753.2800000000002</v>
      </c>
      <c r="K78" s="149">
        <f t="shared" ref="K78:K95" si="30">ROUND(E78*I78,2)</f>
        <v>0</v>
      </c>
      <c r="L78" s="150">
        <f t="shared" ref="L78:L95" si="31">ROUND(F78*I78,2)</f>
        <v>0</v>
      </c>
      <c r="M78" s="149">
        <f t="shared" ref="M78:M95" si="32">K78+L78</f>
        <v>0</v>
      </c>
      <c r="N78" s="149">
        <f t="shared" ref="N78:N95" si="33">J78-M78</f>
        <v>2753.2800000000002</v>
      </c>
      <c r="O78" s="151" t="str">
        <f t="shared" si="7"/>
        <v xml:space="preserve"> </v>
      </c>
      <c r="P78" s="151">
        <f t="shared" si="8"/>
        <v>100</v>
      </c>
    </row>
    <row r="79" ht="13.199999999999999">
      <c r="A79" s="141" t="s">
        <v>168</v>
      </c>
      <c r="B79" s="141" t="s">
        <v>169</v>
      </c>
      <c r="C79" s="142" t="s">
        <v>83</v>
      </c>
      <c r="D79" s="143">
        <v>1383.5599999999999</v>
      </c>
      <c r="E79" s="144"/>
      <c r="F79" s="153"/>
      <c r="G79" s="144">
        <f t="shared" ref="G79:G105" si="34">E79+F79</f>
        <v>0</v>
      </c>
      <c r="H79" s="146">
        <f t="shared" ref="H79:H105" si="35">D79-G79</f>
        <v>1383.5599999999999</v>
      </c>
      <c r="I79" s="147">
        <v>5.7300000000000004</v>
      </c>
      <c r="J79" s="148">
        <f t="shared" si="29"/>
        <v>7927.8000000000002</v>
      </c>
      <c r="K79" s="149">
        <f t="shared" si="30"/>
        <v>0</v>
      </c>
      <c r="L79" s="150">
        <f t="shared" si="31"/>
        <v>0</v>
      </c>
      <c r="M79" s="149">
        <f t="shared" si="32"/>
        <v>0</v>
      </c>
      <c r="N79" s="149">
        <f t="shared" si="33"/>
        <v>7927.8000000000002</v>
      </c>
      <c r="O79" s="151" t="str">
        <f t="shared" ref="O79:O114" si="36">IF((M79/J79)=0," ",(M79/J79)*100)</f>
        <v xml:space="preserve"> </v>
      </c>
      <c r="P79" s="151">
        <f t="shared" ref="P79:P114" si="37">IF((N79/J79)=0," ",(N79/J79)*100)</f>
        <v>100</v>
      </c>
    </row>
    <row r="80" ht="26.399999999999999">
      <c r="A80" s="141" t="s">
        <v>170</v>
      </c>
      <c r="B80" s="141" t="s">
        <v>171</v>
      </c>
      <c r="C80" s="142" t="s">
        <v>41</v>
      </c>
      <c r="D80" s="143">
        <v>59</v>
      </c>
      <c r="E80" s="144"/>
      <c r="F80" s="153"/>
      <c r="G80" s="144">
        <f t="shared" si="34"/>
        <v>0</v>
      </c>
      <c r="H80" s="146">
        <f t="shared" si="35"/>
        <v>59</v>
      </c>
      <c r="I80" s="147">
        <v>634.01999999999998</v>
      </c>
      <c r="J80" s="148">
        <f t="shared" si="29"/>
        <v>37407.18</v>
      </c>
      <c r="K80" s="149">
        <f t="shared" si="30"/>
        <v>0</v>
      </c>
      <c r="L80" s="150">
        <f t="shared" si="31"/>
        <v>0</v>
      </c>
      <c r="M80" s="149">
        <f t="shared" si="32"/>
        <v>0</v>
      </c>
      <c r="N80" s="149">
        <f t="shared" si="33"/>
        <v>37407.18</v>
      </c>
      <c r="O80" s="151" t="str">
        <f t="shared" si="36"/>
        <v xml:space="preserve"> </v>
      </c>
      <c r="P80" s="151">
        <f t="shared" si="37"/>
        <v>100</v>
      </c>
    </row>
    <row r="81" ht="25.800000000000001" customHeight="1">
      <c r="A81" s="141" t="s">
        <v>172</v>
      </c>
      <c r="B81" s="141" t="s">
        <v>173</v>
      </c>
      <c r="C81" s="142" t="s">
        <v>41</v>
      </c>
      <c r="D81" s="143">
        <v>21</v>
      </c>
      <c r="E81" s="144"/>
      <c r="F81" s="153"/>
      <c r="G81" s="144">
        <f t="shared" si="34"/>
        <v>0</v>
      </c>
      <c r="H81" s="146">
        <f t="shared" si="35"/>
        <v>21</v>
      </c>
      <c r="I81" s="147">
        <v>738.13999999999999</v>
      </c>
      <c r="J81" s="148">
        <f t="shared" si="29"/>
        <v>15500.940000000001</v>
      </c>
      <c r="K81" s="149">
        <f t="shared" si="30"/>
        <v>0</v>
      </c>
      <c r="L81" s="150">
        <f t="shared" si="31"/>
        <v>0</v>
      </c>
      <c r="M81" s="149">
        <f t="shared" si="32"/>
        <v>0</v>
      </c>
      <c r="N81" s="149">
        <f t="shared" si="33"/>
        <v>15500.940000000001</v>
      </c>
      <c r="O81" s="151" t="str">
        <f t="shared" si="36"/>
        <v xml:space="preserve"> </v>
      </c>
      <c r="P81" s="151">
        <f t="shared" si="37"/>
        <v>100</v>
      </c>
    </row>
    <row r="82" ht="30.600000000000001" customHeight="1">
      <c r="A82" s="141" t="s">
        <v>174</v>
      </c>
      <c r="B82" s="141" t="s">
        <v>175</v>
      </c>
      <c r="C82" s="142" t="s">
        <v>41</v>
      </c>
      <c r="D82" s="143">
        <v>24</v>
      </c>
      <c r="E82" s="144"/>
      <c r="F82" s="153"/>
      <c r="G82" s="144">
        <f t="shared" si="34"/>
        <v>0</v>
      </c>
      <c r="H82" s="146">
        <f t="shared" si="35"/>
        <v>24</v>
      </c>
      <c r="I82" s="147">
        <v>2510.0999999999999</v>
      </c>
      <c r="J82" s="148">
        <f t="shared" si="29"/>
        <v>60242.400000000001</v>
      </c>
      <c r="K82" s="149">
        <f t="shared" si="30"/>
        <v>0</v>
      </c>
      <c r="L82" s="150">
        <f t="shared" si="31"/>
        <v>0</v>
      </c>
      <c r="M82" s="149">
        <f t="shared" si="32"/>
        <v>0</v>
      </c>
      <c r="N82" s="149">
        <f t="shared" si="33"/>
        <v>60242.400000000001</v>
      </c>
      <c r="O82" s="151" t="str">
        <f t="shared" si="36"/>
        <v xml:space="preserve"> </v>
      </c>
      <c r="P82" s="151">
        <f t="shared" si="37"/>
        <v>100</v>
      </c>
    </row>
    <row r="83" ht="26.399999999999999">
      <c r="A83" s="141" t="s">
        <v>176</v>
      </c>
      <c r="B83" s="141" t="s">
        <v>177</v>
      </c>
      <c r="C83" s="142" t="s">
        <v>143</v>
      </c>
      <c r="D83" s="143">
        <v>1426.79</v>
      </c>
      <c r="E83" s="144"/>
      <c r="F83" s="153"/>
      <c r="G83" s="144">
        <f t="shared" si="34"/>
        <v>0</v>
      </c>
      <c r="H83" s="146">
        <f t="shared" si="35"/>
        <v>1426.79</v>
      </c>
      <c r="I83" s="147">
        <v>12.15</v>
      </c>
      <c r="J83" s="148">
        <f t="shared" si="29"/>
        <v>17335.5</v>
      </c>
      <c r="K83" s="149">
        <f t="shared" si="30"/>
        <v>0</v>
      </c>
      <c r="L83" s="150">
        <f t="shared" si="31"/>
        <v>0</v>
      </c>
      <c r="M83" s="149">
        <f t="shared" si="32"/>
        <v>0</v>
      </c>
      <c r="N83" s="149">
        <f t="shared" si="33"/>
        <v>17335.5</v>
      </c>
      <c r="O83" s="151" t="str">
        <f t="shared" si="36"/>
        <v xml:space="preserve"> </v>
      </c>
      <c r="P83" s="151">
        <f t="shared" si="37"/>
        <v>100</v>
      </c>
    </row>
    <row r="84" ht="26.399999999999999">
      <c r="A84" s="141" t="s">
        <v>178</v>
      </c>
      <c r="B84" s="141" t="s">
        <v>179</v>
      </c>
      <c r="C84" s="142" t="s">
        <v>143</v>
      </c>
      <c r="D84" s="143">
        <v>1161.3199999999999</v>
      </c>
      <c r="E84" s="144"/>
      <c r="F84" s="153"/>
      <c r="G84" s="144">
        <f t="shared" si="34"/>
        <v>0</v>
      </c>
      <c r="H84" s="146">
        <f t="shared" si="35"/>
        <v>1161.3199999999999</v>
      </c>
      <c r="I84" s="147">
        <v>12.19</v>
      </c>
      <c r="J84" s="148">
        <f t="shared" si="29"/>
        <v>14156.49</v>
      </c>
      <c r="K84" s="149">
        <f t="shared" si="30"/>
        <v>0</v>
      </c>
      <c r="L84" s="150">
        <f t="shared" si="31"/>
        <v>0</v>
      </c>
      <c r="M84" s="149">
        <f t="shared" si="32"/>
        <v>0</v>
      </c>
      <c r="N84" s="149">
        <f t="shared" si="33"/>
        <v>14156.49</v>
      </c>
      <c r="O84" s="151" t="str">
        <f t="shared" si="36"/>
        <v xml:space="preserve"> </v>
      </c>
      <c r="P84" s="151">
        <f t="shared" si="37"/>
        <v>100</v>
      </c>
    </row>
    <row r="85" ht="66">
      <c r="A85" s="141" t="s">
        <v>180</v>
      </c>
      <c r="B85" s="141" t="s">
        <v>181</v>
      </c>
      <c r="C85" s="142" t="s">
        <v>143</v>
      </c>
      <c r="D85" s="143">
        <v>1156.02</v>
      </c>
      <c r="E85" s="144"/>
      <c r="F85" s="153"/>
      <c r="G85" s="144">
        <f t="shared" si="34"/>
        <v>0</v>
      </c>
      <c r="H85" s="146">
        <f t="shared" si="35"/>
        <v>1156.02</v>
      </c>
      <c r="I85" s="147">
        <v>12.83</v>
      </c>
      <c r="J85" s="148">
        <f t="shared" si="29"/>
        <v>14831.74</v>
      </c>
      <c r="K85" s="149">
        <f t="shared" si="30"/>
        <v>0</v>
      </c>
      <c r="L85" s="150">
        <f t="shared" si="31"/>
        <v>0</v>
      </c>
      <c r="M85" s="149">
        <f t="shared" si="32"/>
        <v>0</v>
      </c>
      <c r="N85" s="149">
        <f t="shared" si="33"/>
        <v>14831.74</v>
      </c>
      <c r="O85" s="151" t="str">
        <f t="shared" si="36"/>
        <v xml:space="preserve"> </v>
      </c>
      <c r="P85" s="151">
        <f t="shared" si="37"/>
        <v>100</v>
      </c>
    </row>
    <row r="86" ht="39.600000000000001">
      <c r="A86" s="141" t="s">
        <v>182</v>
      </c>
      <c r="B86" s="141" t="s">
        <v>183</v>
      </c>
      <c r="C86" s="142" t="s">
        <v>143</v>
      </c>
      <c r="D86" s="143">
        <v>34.840000000000003</v>
      </c>
      <c r="E86" s="144"/>
      <c r="F86" s="153"/>
      <c r="G86" s="144">
        <f t="shared" si="34"/>
        <v>0</v>
      </c>
      <c r="H86" s="146">
        <f t="shared" si="35"/>
        <v>34.840000000000003</v>
      </c>
      <c r="I86" s="147">
        <v>503.5</v>
      </c>
      <c r="J86" s="148">
        <f t="shared" si="29"/>
        <v>17541.939999999999</v>
      </c>
      <c r="K86" s="149">
        <f t="shared" si="30"/>
        <v>0</v>
      </c>
      <c r="L86" s="150">
        <f t="shared" si="31"/>
        <v>0</v>
      </c>
      <c r="M86" s="149">
        <f t="shared" si="32"/>
        <v>0</v>
      </c>
      <c r="N86" s="149">
        <f t="shared" si="33"/>
        <v>17541.939999999999</v>
      </c>
      <c r="O86" s="151" t="str">
        <f t="shared" si="36"/>
        <v xml:space="preserve"> </v>
      </c>
      <c r="P86" s="151">
        <f t="shared" si="37"/>
        <v>100</v>
      </c>
    </row>
    <row r="87" ht="24.600000000000001" customHeight="1">
      <c r="A87" s="141" t="s">
        <v>184</v>
      </c>
      <c r="B87" s="141" t="s">
        <v>142</v>
      </c>
      <c r="C87" s="142" t="s">
        <v>143</v>
      </c>
      <c r="D87" s="143">
        <v>352</v>
      </c>
      <c r="E87" s="144"/>
      <c r="F87" s="153"/>
      <c r="G87" s="144">
        <f t="shared" si="34"/>
        <v>0</v>
      </c>
      <c r="H87" s="146">
        <f t="shared" si="35"/>
        <v>352</v>
      </c>
      <c r="I87" s="147">
        <v>1.1799999999999999</v>
      </c>
      <c r="J87" s="148">
        <f t="shared" si="29"/>
        <v>415.36000000000001</v>
      </c>
      <c r="K87" s="149">
        <f t="shared" si="30"/>
        <v>0</v>
      </c>
      <c r="L87" s="150">
        <f t="shared" si="31"/>
        <v>0</v>
      </c>
      <c r="M87" s="149">
        <f t="shared" si="32"/>
        <v>0</v>
      </c>
      <c r="N87" s="149">
        <f t="shared" si="33"/>
        <v>415.36000000000001</v>
      </c>
      <c r="O87" s="151" t="str">
        <f t="shared" si="36"/>
        <v xml:space="preserve"> </v>
      </c>
      <c r="P87" s="151">
        <f t="shared" si="37"/>
        <v>100</v>
      </c>
    </row>
    <row r="88" ht="26.399999999999999" customHeight="1">
      <c r="A88" s="141" t="s">
        <v>185</v>
      </c>
      <c r="B88" s="141" t="s">
        <v>145</v>
      </c>
      <c r="C88" s="142" t="s">
        <v>146</v>
      </c>
      <c r="D88" s="143">
        <v>528</v>
      </c>
      <c r="E88" s="144"/>
      <c r="F88" s="153"/>
      <c r="G88" s="144">
        <f t="shared" si="34"/>
        <v>0</v>
      </c>
      <c r="H88" s="146">
        <f t="shared" si="35"/>
        <v>528</v>
      </c>
      <c r="I88" s="147">
        <v>36.100000000000001</v>
      </c>
      <c r="J88" s="148">
        <f t="shared" si="29"/>
        <v>19060.799999999999</v>
      </c>
      <c r="K88" s="149">
        <f t="shared" si="30"/>
        <v>0</v>
      </c>
      <c r="L88" s="150">
        <f t="shared" si="31"/>
        <v>0</v>
      </c>
      <c r="M88" s="149">
        <f t="shared" si="32"/>
        <v>0</v>
      </c>
      <c r="N88" s="149">
        <f t="shared" si="33"/>
        <v>19060.799999999999</v>
      </c>
      <c r="O88" s="151" t="str">
        <f t="shared" si="36"/>
        <v xml:space="preserve"> </v>
      </c>
      <c r="P88" s="151">
        <f t="shared" si="37"/>
        <v>100</v>
      </c>
    </row>
    <row r="89" ht="39.600000000000001">
      <c r="A89" s="141" t="s">
        <v>186</v>
      </c>
      <c r="B89" s="141" t="s">
        <v>129</v>
      </c>
      <c r="C89" s="142" t="s">
        <v>130</v>
      </c>
      <c r="D89" s="143">
        <v>9292.7800000000007</v>
      </c>
      <c r="E89" s="144"/>
      <c r="F89" s="153"/>
      <c r="G89" s="144">
        <f t="shared" si="34"/>
        <v>0</v>
      </c>
      <c r="H89" s="146">
        <f t="shared" si="35"/>
        <v>9292.7800000000007</v>
      </c>
      <c r="I89" s="147">
        <v>0.70999999999999996</v>
      </c>
      <c r="J89" s="148">
        <f t="shared" si="29"/>
        <v>6597.8699999999999</v>
      </c>
      <c r="K89" s="149">
        <f t="shared" si="30"/>
        <v>0</v>
      </c>
      <c r="L89" s="150">
        <f t="shared" si="31"/>
        <v>0</v>
      </c>
      <c r="M89" s="149">
        <f t="shared" si="32"/>
        <v>0</v>
      </c>
      <c r="N89" s="149">
        <f t="shared" si="33"/>
        <v>6597.8699999999999</v>
      </c>
      <c r="O89" s="151" t="str">
        <f t="shared" si="36"/>
        <v xml:space="preserve"> </v>
      </c>
      <c r="P89" s="151">
        <f t="shared" si="37"/>
        <v>100</v>
      </c>
    </row>
    <row r="90" ht="52.799999999999997">
      <c r="A90" s="141" t="s">
        <v>187</v>
      </c>
      <c r="B90" s="141" t="s">
        <v>188</v>
      </c>
      <c r="C90" s="142" t="s">
        <v>83</v>
      </c>
      <c r="D90" s="143">
        <v>311.17000000000002</v>
      </c>
      <c r="E90" s="144"/>
      <c r="F90" s="153"/>
      <c r="G90" s="144">
        <f t="shared" si="34"/>
        <v>0</v>
      </c>
      <c r="H90" s="146">
        <f t="shared" si="35"/>
        <v>311.17000000000002</v>
      </c>
      <c r="I90" s="147">
        <v>106.23999999999999</v>
      </c>
      <c r="J90" s="148">
        <f t="shared" si="29"/>
        <v>33058.699999999997</v>
      </c>
      <c r="K90" s="149">
        <f t="shared" si="30"/>
        <v>0</v>
      </c>
      <c r="L90" s="150">
        <f t="shared" si="31"/>
        <v>0</v>
      </c>
      <c r="M90" s="149">
        <f t="shared" si="32"/>
        <v>0</v>
      </c>
      <c r="N90" s="149">
        <f t="shared" si="33"/>
        <v>33058.699999999997</v>
      </c>
      <c r="O90" s="151" t="str">
        <f t="shared" si="36"/>
        <v xml:space="preserve"> </v>
      </c>
      <c r="P90" s="151">
        <f t="shared" si="37"/>
        <v>100</v>
      </c>
    </row>
    <row r="91" ht="52.799999999999997">
      <c r="A91" s="141" t="s">
        <v>189</v>
      </c>
      <c r="B91" s="141" t="s">
        <v>190</v>
      </c>
      <c r="C91" s="142" t="s">
        <v>83</v>
      </c>
      <c r="D91" s="143">
        <v>354.97000000000003</v>
      </c>
      <c r="E91" s="144"/>
      <c r="F91" s="153"/>
      <c r="G91" s="144">
        <f t="shared" si="34"/>
        <v>0</v>
      </c>
      <c r="H91" s="146">
        <f t="shared" si="35"/>
        <v>354.97000000000003</v>
      </c>
      <c r="I91" s="147">
        <v>366.42000000000002</v>
      </c>
      <c r="J91" s="148">
        <f t="shared" si="29"/>
        <v>130068.11</v>
      </c>
      <c r="K91" s="149">
        <f t="shared" si="30"/>
        <v>0</v>
      </c>
      <c r="L91" s="150">
        <f t="shared" si="31"/>
        <v>0</v>
      </c>
      <c r="M91" s="149">
        <f t="shared" si="32"/>
        <v>0</v>
      </c>
      <c r="N91" s="149">
        <f t="shared" si="33"/>
        <v>130068.11</v>
      </c>
      <c r="O91" s="151" t="str">
        <f t="shared" si="36"/>
        <v xml:space="preserve"> </v>
      </c>
      <c r="P91" s="151">
        <f t="shared" si="37"/>
        <v>100</v>
      </c>
    </row>
    <row r="92" ht="52.799999999999997">
      <c r="A92" s="141" t="s">
        <v>191</v>
      </c>
      <c r="B92" s="141" t="s">
        <v>192</v>
      </c>
      <c r="C92" s="142" t="s">
        <v>83</v>
      </c>
      <c r="D92" s="143">
        <v>186.88</v>
      </c>
      <c r="E92" s="144"/>
      <c r="F92" s="153"/>
      <c r="G92" s="144">
        <f t="shared" si="34"/>
        <v>0</v>
      </c>
      <c r="H92" s="146">
        <f t="shared" si="35"/>
        <v>186.88</v>
      </c>
      <c r="I92" s="147">
        <v>592.38999999999999</v>
      </c>
      <c r="J92" s="148">
        <f t="shared" si="29"/>
        <v>110705.84</v>
      </c>
      <c r="K92" s="149">
        <f t="shared" si="30"/>
        <v>0</v>
      </c>
      <c r="L92" s="150">
        <f t="shared" si="31"/>
        <v>0</v>
      </c>
      <c r="M92" s="149">
        <f t="shared" si="32"/>
        <v>0</v>
      </c>
      <c r="N92" s="149">
        <f t="shared" si="33"/>
        <v>110705.84</v>
      </c>
      <c r="O92" s="151" t="str">
        <f t="shared" si="36"/>
        <v xml:space="preserve"> </v>
      </c>
      <c r="P92" s="151">
        <f t="shared" si="37"/>
        <v>100</v>
      </c>
    </row>
    <row r="93" ht="29.399999999999999" customHeight="1">
      <c r="A93" s="141" t="s">
        <v>193</v>
      </c>
      <c r="B93" s="141" t="s">
        <v>194</v>
      </c>
      <c r="C93" s="142" t="s">
        <v>83</v>
      </c>
      <c r="D93" s="143">
        <v>530.53999999999996</v>
      </c>
      <c r="E93" s="144"/>
      <c r="F93" s="153"/>
      <c r="G93" s="144">
        <f t="shared" si="34"/>
        <v>0</v>
      </c>
      <c r="H93" s="146">
        <f t="shared" si="35"/>
        <v>530.53999999999996</v>
      </c>
      <c r="I93" s="147">
        <v>88.060000000000002</v>
      </c>
      <c r="J93" s="148">
        <f t="shared" si="29"/>
        <v>46719.349999999999</v>
      </c>
      <c r="K93" s="149">
        <f t="shared" si="30"/>
        <v>0</v>
      </c>
      <c r="L93" s="150">
        <f t="shared" si="31"/>
        <v>0</v>
      </c>
      <c r="M93" s="149">
        <f t="shared" si="32"/>
        <v>0</v>
      </c>
      <c r="N93" s="149">
        <f t="shared" si="33"/>
        <v>46719.349999999999</v>
      </c>
      <c r="O93" s="151" t="str">
        <f t="shared" si="36"/>
        <v xml:space="preserve"> </v>
      </c>
      <c r="P93" s="151">
        <f t="shared" si="37"/>
        <v>100</v>
      </c>
    </row>
    <row r="94" ht="39.600000000000001">
      <c r="A94" s="141" t="s">
        <v>195</v>
      </c>
      <c r="B94" s="141" t="s">
        <v>196</v>
      </c>
      <c r="C94" s="142" t="s">
        <v>41</v>
      </c>
      <c r="D94" s="143">
        <v>6</v>
      </c>
      <c r="E94" s="144"/>
      <c r="F94" s="153"/>
      <c r="G94" s="144">
        <f t="shared" si="34"/>
        <v>0</v>
      </c>
      <c r="H94" s="146">
        <f t="shared" si="35"/>
        <v>6</v>
      </c>
      <c r="I94" s="147">
        <v>14049.190000000001</v>
      </c>
      <c r="J94" s="148">
        <f t="shared" si="29"/>
        <v>84295.139999999999</v>
      </c>
      <c r="K94" s="149">
        <f t="shared" si="30"/>
        <v>0</v>
      </c>
      <c r="L94" s="150">
        <f t="shared" si="31"/>
        <v>0</v>
      </c>
      <c r="M94" s="149">
        <f t="shared" si="32"/>
        <v>0</v>
      </c>
      <c r="N94" s="149">
        <f t="shared" si="33"/>
        <v>84295.139999999999</v>
      </c>
      <c r="O94" s="151" t="str">
        <f t="shared" si="36"/>
        <v xml:space="preserve"> </v>
      </c>
      <c r="P94" s="151">
        <f t="shared" si="37"/>
        <v>100</v>
      </c>
    </row>
    <row r="95" ht="39.600000000000001">
      <c r="A95" s="141" t="s">
        <v>197</v>
      </c>
      <c r="B95" s="141" t="s">
        <v>198</v>
      </c>
      <c r="C95" s="142" t="s">
        <v>41</v>
      </c>
      <c r="D95" s="143">
        <v>17</v>
      </c>
      <c r="E95" s="144"/>
      <c r="F95" s="153"/>
      <c r="G95" s="144">
        <f t="shared" si="34"/>
        <v>0</v>
      </c>
      <c r="H95" s="146">
        <f t="shared" si="35"/>
        <v>17</v>
      </c>
      <c r="I95" s="147">
        <v>7201.46</v>
      </c>
      <c r="J95" s="148">
        <f t="shared" si="29"/>
        <v>122424.82000000001</v>
      </c>
      <c r="K95" s="149">
        <f t="shared" si="30"/>
        <v>0</v>
      </c>
      <c r="L95" s="150">
        <f t="shared" si="31"/>
        <v>0</v>
      </c>
      <c r="M95" s="149">
        <f t="shared" si="32"/>
        <v>0</v>
      </c>
      <c r="N95" s="149">
        <f t="shared" si="33"/>
        <v>122424.82000000001</v>
      </c>
      <c r="O95" s="151" t="str">
        <f t="shared" si="36"/>
        <v xml:space="preserve"> </v>
      </c>
      <c r="P95" s="151">
        <f t="shared" si="37"/>
        <v>100</v>
      </c>
    </row>
    <row r="96" ht="15" customHeight="1">
      <c r="A96" s="125" t="s">
        <v>199</v>
      </c>
      <c r="B96" s="125" t="s">
        <v>200</v>
      </c>
      <c r="C96" s="126"/>
      <c r="D96" s="134"/>
      <c r="E96" s="135"/>
      <c r="F96" s="136"/>
      <c r="G96" s="135">
        <f t="shared" si="34"/>
        <v>0</v>
      </c>
      <c r="H96" s="137"/>
      <c r="I96" s="152"/>
      <c r="J96" s="139">
        <f>SUM(J97:J105)</f>
        <v>96595.100000000006</v>
      </c>
      <c r="K96" s="139">
        <f>SUM(K97:K105)</f>
        <v>0</v>
      </c>
      <c r="L96" s="139">
        <f>SUM(L97:L105)</f>
        <v>0</v>
      </c>
      <c r="M96" s="139">
        <f>SUM(M97:M105)</f>
        <v>0</v>
      </c>
      <c r="N96" s="139">
        <f>SUM(N97:N105)</f>
        <v>96595.100000000006</v>
      </c>
      <c r="O96" s="133" t="str">
        <f t="shared" si="36"/>
        <v xml:space="preserve"> </v>
      </c>
      <c r="P96" s="133">
        <f t="shared" si="37"/>
        <v>100</v>
      </c>
      <c r="Q96" s="159"/>
      <c r="R96" s="159"/>
      <c r="S96" s="159"/>
      <c r="T96" s="159"/>
      <c r="U96" s="159"/>
    </row>
    <row r="97" ht="19.800000000000001" customHeight="1">
      <c r="A97" s="141" t="s">
        <v>201</v>
      </c>
      <c r="B97" s="141" t="s">
        <v>202</v>
      </c>
      <c r="C97" s="142" t="s">
        <v>83</v>
      </c>
      <c r="D97" s="143">
        <v>765.29999999999995</v>
      </c>
      <c r="E97" s="144"/>
      <c r="F97" s="153"/>
      <c r="G97" s="144">
        <f t="shared" si="34"/>
        <v>0</v>
      </c>
      <c r="H97" s="146">
        <f t="shared" si="35"/>
        <v>765.29999999999995</v>
      </c>
      <c r="I97" s="147">
        <v>9.0999999999999996</v>
      </c>
      <c r="J97" s="148">
        <f t="shared" ref="J97:J105" si="38">ROUND(D97*I97,2)</f>
        <v>6964.2299999999996</v>
      </c>
      <c r="K97" s="149">
        <f t="shared" ref="K97:K105" si="39">ROUND(E97*I97,2)</f>
        <v>0</v>
      </c>
      <c r="L97" s="150">
        <f t="shared" ref="L97:L105" si="40">ROUND(F97*I97,2)</f>
        <v>0</v>
      </c>
      <c r="M97" s="149">
        <f t="shared" ref="M97:M105" si="41">K97+L97</f>
        <v>0</v>
      </c>
      <c r="N97" s="149">
        <f t="shared" ref="N97:N105" si="42">J97-M97</f>
        <v>6964.2299999999996</v>
      </c>
      <c r="O97" s="151" t="str">
        <f t="shared" si="36"/>
        <v xml:space="preserve"> </v>
      </c>
      <c r="P97" s="151">
        <f t="shared" si="37"/>
        <v>100</v>
      </c>
    </row>
    <row r="98" ht="39.600000000000001">
      <c r="A98" s="141" t="s">
        <v>203</v>
      </c>
      <c r="B98" s="141" t="s">
        <v>204</v>
      </c>
      <c r="C98" s="142" t="s">
        <v>83</v>
      </c>
      <c r="D98" s="143">
        <v>765.29999999999995</v>
      </c>
      <c r="E98" s="144"/>
      <c r="F98" s="153"/>
      <c r="G98" s="144">
        <f t="shared" si="34"/>
        <v>0</v>
      </c>
      <c r="H98" s="146">
        <f t="shared" si="35"/>
        <v>765.29999999999995</v>
      </c>
      <c r="I98" s="147">
        <v>70.560000000000002</v>
      </c>
      <c r="J98" s="148">
        <f t="shared" si="38"/>
        <v>53999.57</v>
      </c>
      <c r="K98" s="149">
        <f t="shared" si="39"/>
        <v>0</v>
      </c>
      <c r="L98" s="150">
        <f t="shared" si="40"/>
        <v>0</v>
      </c>
      <c r="M98" s="149">
        <f t="shared" si="41"/>
        <v>0</v>
      </c>
      <c r="N98" s="149">
        <f t="shared" si="42"/>
        <v>53999.57</v>
      </c>
      <c r="O98" s="151" t="str">
        <f t="shared" si="36"/>
        <v xml:space="preserve"> </v>
      </c>
      <c r="P98" s="151">
        <f t="shared" si="37"/>
        <v>100</v>
      </c>
    </row>
    <row r="99" ht="26.399999999999999">
      <c r="A99" s="141" t="s">
        <v>205</v>
      </c>
      <c r="B99" s="141" t="s">
        <v>206</v>
      </c>
      <c r="C99" s="142" t="s">
        <v>83</v>
      </c>
      <c r="D99" s="143">
        <v>765.29999999999995</v>
      </c>
      <c r="E99" s="144"/>
      <c r="F99" s="153"/>
      <c r="G99" s="144">
        <f t="shared" si="34"/>
        <v>0</v>
      </c>
      <c r="H99" s="146">
        <f t="shared" si="35"/>
        <v>765.29999999999995</v>
      </c>
      <c r="I99" s="147">
        <v>14.19</v>
      </c>
      <c r="J99" s="148">
        <f t="shared" si="38"/>
        <v>10859.610000000001</v>
      </c>
      <c r="K99" s="149">
        <f t="shared" si="39"/>
        <v>0</v>
      </c>
      <c r="L99" s="150">
        <f t="shared" si="40"/>
        <v>0</v>
      </c>
      <c r="M99" s="149">
        <f t="shared" si="41"/>
        <v>0</v>
      </c>
      <c r="N99" s="149">
        <f t="shared" si="42"/>
        <v>10859.610000000001</v>
      </c>
      <c r="O99" s="151" t="str">
        <f t="shared" si="36"/>
        <v xml:space="preserve"> </v>
      </c>
      <c r="P99" s="151">
        <f t="shared" si="37"/>
        <v>100</v>
      </c>
    </row>
    <row r="100" ht="26.399999999999999">
      <c r="A100" s="141" t="s">
        <v>207</v>
      </c>
      <c r="B100" s="141" t="s">
        <v>208</v>
      </c>
      <c r="C100" s="142" t="s">
        <v>41</v>
      </c>
      <c r="D100" s="143">
        <v>80</v>
      </c>
      <c r="E100" s="144"/>
      <c r="F100" s="153"/>
      <c r="G100" s="144">
        <f t="shared" si="34"/>
        <v>0</v>
      </c>
      <c r="H100" s="146">
        <f t="shared" si="35"/>
        <v>80</v>
      </c>
      <c r="I100" s="147">
        <v>22.899999999999999</v>
      </c>
      <c r="J100" s="148">
        <f t="shared" si="38"/>
        <v>1832</v>
      </c>
      <c r="K100" s="149">
        <f t="shared" si="39"/>
        <v>0</v>
      </c>
      <c r="L100" s="150">
        <f t="shared" si="40"/>
        <v>0</v>
      </c>
      <c r="M100" s="149">
        <f t="shared" si="41"/>
        <v>0</v>
      </c>
      <c r="N100" s="149">
        <f t="shared" si="42"/>
        <v>1832</v>
      </c>
      <c r="O100" s="151" t="str">
        <f t="shared" si="36"/>
        <v xml:space="preserve"> </v>
      </c>
      <c r="P100" s="151">
        <f t="shared" si="37"/>
        <v>100</v>
      </c>
    </row>
    <row r="101" ht="22.199999999999999" customHeight="1">
      <c r="A101" s="141" t="s">
        <v>209</v>
      </c>
      <c r="B101" s="141" t="s">
        <v>210</v>
      </c>
      <c r="C101" s="142" t="s">
        <v>41</v>
      </c>
      <c r="D101" s="143">
        <v>6</v>
      </c>
      <c r="E101" s="144"/>
      <c r="F101" s="153"/>
      <c r="G101" s="144">
        <f t="shared" si="34"/>
        <v>0</v>
      </c>
      <c r="H101" s="146">
        <f t="shared" si="35"/>
        <v>6</v>
      </c>
      <c r="I101" s="147">
        <v>28.469999999999999</v>
      </c>
      <c r="J101" s="148">
        <f t="shared" si="38"/>
        <v>170.81999999999999</v>
      </c>
      <c r="K101" s="149">
        <f t="shared" si="39"/>
        <v>0</v>
      </c>
      <c r="L101" s="150">
        <f t="shared" si="40"/>
        <v>0</v>
      </c>
      <c r="M101" s="149">
        <f t="shared" si="41"/>
        <v>0</v>
      </c>
      <c r="N101" s="149">
        <f t="shared" si="42"/>
        <v>170.81999999999999</v>
      </c>
      <c r="O101" s="151" t="str">
        <f t="shared" si="36"/>
        <v xml:space="preserve"> </v>
      </c>
      <c r="P101" s="151">
        <f t="shared" si="37"/>
        <v>100</v>
      </c>
    </row>
    <row r="102" ht="37.200000000000003" customHeight="1">
      <c r="A102" s="141" t="s">
        <v>211</v>
      </c>
      <c r="B102" s="141" t="s">
        <v>212</v>
      </c>
      <c r="C102" s="142" t="s">
        <v>41</v>
      </c>
      <c r="D102" s="143">
        <v>5</v>
      </c>
      <c r="E102" s="144"/>
      <c r="F102" s="153"/>
      <c r="G102" s="144">
        <f t="shared" si="34"/>
        <v>0</v>
      </c>
      <c r="H102" s="146">
        <f t="shared" si="35"/>
        <v>5</v>
      </c>
      <c r="I102" s="147">
        <v>218.25</v>
      </c>
      <c r="J102" s="148">
        <f t="shared" si="38"/>
        <v>1091.25</v>
      </c>
      <c r="K102" s="149">
        <f t="shared" si="39"/>
        <v>0</v>
      </c>
      <c r="L102" s="150">
        <f t="shared" si="40"/>
        <v>0</v>
      </c>
      <c r="M102" s="149">
        <f t="shared" si="41"/>
        <v>0</v>
      </c>
      <c r="N102" s="149">
        <f t="shared" si="42"/>
        <v>1091.25</v>
      </c>
      <c r="O102" s="151" t="str">
        <f t="shared" si="36"/>
        <v xml:space="preserve"> </v>
      </c>
      <c r="P102" s="151">
        <f t="shared" si="37"/>
        <v>100</v>
      </c>
    </row>
    <row r="103" ht="24.600000000000001" customHeight="1">
      <c r="A103" s="141" t="s">
        <v>213</v>
      </c>
      <c r="B103" s="141" t="s">
        <v>214</v>
      </c>
      <c r="C103" s="142" t="s">
        <v>41</v>
      </c>
      <c r="D103" s="143">
        <v>2</v>
      </c>
      <c r="E103" s="144"/>
      <c r="F103" s="153"/>
      <c r="G103" s="144">
        <f t="shared" si="34"/>
        <v>0</v>
      </c>
      <c r="H103" s="146">
        <f t="shared" si="35"/>
        <v>2</v>
      </c>
      <c r="I103" s="147">
        <v>82.930000000000007</v>
      </c>
      <c r="J103" s="148">
        <f t="shared" si="38"/>
        <v>165.86000000000001</v>
      </c>
      <c r="K103" s="149">
        <f t="shared" si="39"/>
        <v>0</v>
      </c>
      <c r="L103" s="150">
        <f t="shared" si="40"/>
        <v>0</v>
      </c>
      <c r="M103" s="149">
        <f t="shared" si="41"/>
        <v>0</v>
      </c>
      <c r="N103" s="149">
        <f t="shared" si="42"/>
        <v>165.86000000000001</v>
      </c>
      <c r="O103" s="151" t="str">
        <f t="shared" si="36"/>
        <v xml:space="preserve"> </v>
      </c>
      <c r="P103" s="151">
        <f t="shared" si="37"/>
        <v>100</v>
      </c>
    </row>
    <row r="104" ht="26.399999999999999">
      <c r="A104" s="141" t="s">
        <v>215</v>
      </c>
      <c r="B104" s="141" t="s">
        <v>216</v>
      </c>
      <c r="C104" s="142" t="s">
        <v>41</v>
      </c>
      <c r="D104" s="143">
        <v>1</v>
      </c>
      <c r="E104" s="144"/>
      <c r="F104" s="153"/>
      <c r="G104" s="144">
        <f t="shared" si="34"/>
        <v>0</v>
      </c>
      <c r="H104" s="146">
        <f t="shared" si="35"/>
        <v>1</v>
      </c>
      <c r="I104" s="147">
        <v>280.56</v>
      </c>
      <c r="J104" s="148">
        <f t="shared" si="38"/>
        <v>280.56</v>
      </c>
      <c r="K104" s="149">
        <f t="shared" si="39"/>
        <v>0</v>
      </c>
      <c r="L104" s="150">
        <f t="shared" si="40"/>
        <v>0</v>
      </c>
      <c r="M104" s="149">
        <f t="shared" si="41"/>
        <v>0</v>
      </c>
      <c r="N104" s="149">
        <f t="shared" si="42"/>
        <v>280.56</v>
      </c>
      <c r="O104" s="151" t="str">
        <f t="shared" si="36"/>
        <v xml:space="preserve"> </v>
      </c>
      <c r="P104" s="151">
        <f t="shared" si="37"/>
        <v>100</v>
      </c>
    </row>
    <row r="105" ht="18.600000000000001" customHeight="1">
      <c r="A105" s="141" t="s">
        <v>217</v>
      </c>
      <c r="B105" s="141" t="s">
        <v>218</v>
      </c>
      <c r="C105" s="142" t="s">
        <v>41</v>
      </c>
      <c r="D105" s="143">
        <v>80</v>
      </c>
      <c r="E105" s="144"/>
      <c r="F105" s="153"/>
      <c r="G105" s="144">
        <f t="shared" si="34"/>
        <v>0</v>
      </c>
      <c r="H105" s="146">
        <f t="shared" si="35"/>
        <v>80</v>
      </c>
      <c r="I105" s="147">
        <v>265.38999999999999</v>
      </c>
      <c r="J105" s="148">
        <f t="shared" si="38"/>
        <v>21231.200000000001</v>
      </c>
      <c r="K105" s="149">
        <f t="shared" si="39"/>
        <v>0</v>
      </c>
      <c r="L105" s="150">
        <f t="shared" si="40"/>
        <v>0</v>
      </c>
      <c r="M105" s="149">
        <f t="shared" si="41"/>
        <v>0</v>
      </c>
      <c r="N105" s="149">
        <f t="shared" si="42"/>
        <v>21231.200000000001</v>
      </c>
      <c r="O105" s="151" t="str">
        <f t="shared" si="36"/>
        <v xml:space="preserve"> </v>
      </c>
      <c r="P105" s="151">
        <f t="shared" si="37"/>
        <v>100</v>
      </c>
    </row>
    <row r="106" ht="15" customHeight="1">
      <c r="A106" s="125" t="s">
        <v>219</v>
      </c>
      <c r="B106" s="125" t="s">
        <v>220</v>
      </c>
      <c r="C106" s="126"/>
      <c r="D106" s="134"/>
      <c r="E106" s="135"/>
      <c r="F106" s="136"/>
      <c r="G106" s="135"/>
      <c r="H106" s="137"/>
      <c r="I106" s="152"/>
      <c r="J106" s="139">
        <f>J107+J109+J114+J119+J128+J134</f>
        <v>763285.03000000003</v>
      </c>
      <c r="K106" s="139">
        <f>K107+K109+K114+K119+K129+K134</f>
        <v>0</v>
      </c>
      <c r="L106" s="139">
        <f>L107+L109+L114+L119+L129+L134</f>
        <v>0</v>
      </c>
      <c r="M106" s="139">
        <f>M107+M109+M114+M119+M129+M134</f>
        <v>0</v>
      </c>
      <c r="N106" s="139">
        <f>N107+N109+N114+N119+N129+N134</f>
        <v>753425.97000000009</v>
      </c>
      <c r="O106" s="133" t="str">
        <f t="shared" si="36"/>
        <v xml:space="preserve"> </v>
      </c>
      <c r="P106" s="133">
        <f t="shared" si="37"/>
        <v>98.708338351664011</v>
      </c>
    </row>
    <row r="107" ht="15" customHeight="1">
      <c r="A107" s="154" t="s">
        <v>221</v>
      </c>
      <c r="B107" s="154" t="s">
        <v>222</v>
      </c>
      <c r="C107" s="142"/>
      <c r="D107" s="143"/>
      <c r="E107" s="144"/>
      <c r="F107" s="144"/>
      <c r="G107" s="144"/>
      <c r="H107" s="146"/>
      <c r="I107" s="147"/>
      <c r="J107" s="155">
        <f>J108</f>
        <v>6352.5100000000002</v>
      </c>
      <c r="K107" s="155">
        <f>K108</f>
        <v>0</v>
      </c>
      <c r="L107" s="155">
        <f>L108</f>
        <v>0</v>
      </c>
      <c r="M107" s="155">
        <f>M108</f>
        <v>0</v>
      </c>
      <c r="N107" s="155">
        <f>N108</f>
        <v>6352.5100000000002</v>
      </c>
      <c r="O107" s="151" t="str">
        <f t="shared" si="36"/>
        <v xml:space="preserve"> </v>
      </c>
      <c r="P107" s="151">
        <f t="shared" si="37"/>
        <v>100</v>
      </c>
    </row>
    <row r="108" ht="15" customHeight="1">
      <c r="A108" s="141" t="s">
        <v>223</v>
      </c>
      <c r="B108" s="141" t="s">
        <v>224</v>
      </c>
      <c r="C108" s="142" t="s">
        <v>59</v>
      </c>
      <c r="D108" s="143">
        <v>4537.5100000000002</v>
      </c>
      <c r="E108" s="144"/>
      <c r="F108" s="153"/>
      <c r="G108" s="144"/>
      <c r="H108" s="146">
        <f>D108-G108</f>
        <v>4537.5100000000002</v>
      </c>
      <c r="I108" s="147">
        <v>1.3999999999999999</v>
      </c>
      <c r="J108" s="148">
        <f>ROUND(D108*I108,2)</f>
        <v>6352.5100000000002</v>
      </c>
      <c r="K108" s="148">
        <f>ROUND(E108*J108,2)</f>
        <v>0</v>
      </c>
      <c r="L108" s="160">
        <f>ROUND(F108*K108,2)</f>
        <v>0</v>
      </c>
      <c r="M108" s="148">
        <f>ROUND(G108*L108,2)</f>
        <v>0</v>
      </c>
      <c r="N108" s="149">
        <f>J108-M108</f>
        <v>6352.5100000000002</v>
      </c>
      <c r="O108" s="151" t="str">
        <f t="shared" si="36"/>
        <v xml:space="preserve"> </v>
      </c>
      <c r="P108" s="151">
        <f t="shared" si="37"/>
        <v>100</v>
      </c>
    </row>
    <row r="109" ht="15" customHeight="1">
      <c r="A109" s="154" t="s">
        <v>225</v>
      </c>
      <c r="B109" s="154" t="s">
        <v>226</v>
      </c>
      <c r="C109" s="142"/>
      <c r="D109" s="143"/>
      <c r="E109" s="144"/>
      <c r="F109" s="146"/>
      <c r="G109" s="146"/>
      <c r="H109" s="146"/>
      <c r="I109" s="147"/>
      <c r="J109" s="155">
        <f>J111+J113+J112</f>
        <v>27684.839999999997</v>
      </c>
      <c r="K109" s="155">
        <f>K111+K113+K112</f>
        <v>0</v>
      </c>
      <c r="L109" s="155">
        <f>L111+L113+L112</f>
        <v>0</v>
      </c>
      <c r="M109" s="155">
        <f>M111+M113+M112</f>
        <v>0</v>
      </c>
      <c r="N109" s="155">
        <f>N111+N113+N112</f>
        <v>27684.839999999997</v>
      </c>
      <c r="O109" s="151" t="str">
        <f t="shared" si="36"/>
        <v xml:space="preserve"> </v>
      </c>
      <c r="P109" s="151">
        <f t="shared" si="37"/>
        <v>100</v>
      </c>
    </row>
    <row r="110" ht="15" customHeight="1">
      <c r="A110" s="154" t="s">
        <v>227</v>
      </c>
      <c r="B110" s="154" t="s">
        <v>228</v>
      </c>
      <c r="C110" s="142"/>
      <c r="D110" s="143"/>
      <c r="E110" s="144"/>
      <c r="F110" s="146"/>
      <c r="G110" s="146"/>
      <c r="H110" s="146"/>
      <c r="I110" s="147"/>
      <c r="J110" s="155"/>
      <c r="K110" s="155"/>
      <c r="L110" s="155"/>
      <c r="M110" s="155"/>
      <c r="N110" s="155"/>
      <c r="O110" s="151" t="e">
        <f t="shared" si="36"/>
        <v>#DIV/0!</v>
      </c>
      <c r="P110" s="151" t="e">
        <f t="shared" si="37"/>
        <v>#DIV/0!</v>
      </c>
    </row>
    <row r="111" ht="52.799999999999997">
      <c r="A111" s="141" t="s">
        <v>229</v>
      </c>
      <c r="B111" s="141" t="s">
        <v>230</v>
      </c>
      <c r="C111" s="142" t="s">
        <v>143</v>
      </c>
      <c r="D111" s="143">
        <v>680.59000000000003</v>
      </c>
      <c r="E111" s="144"/>
      <c r="F111" s="153"/>
      <c r="G111" s="144">
        <f t="shared" ref="G111:G174" si="43">E111+F111</f>
        <v>0</v>
      </c>
      <c r="H111" s="146">
        <f t="shared" ref="H111:H174" si="44">D111-G111</f>
        <v>680.59000000000003</v>
      </c>
      <c r="I111" s="147">
        <v>18.93</v>
      </c>
      <c r="J111" s="148">
        <f t="shared" ref="J111:J113" si="45">ROUND(D111*I111,2)</f>
        <v>12883.57</v>
      </c>
      <c r="K111" s="149">
        <f t="shared" ref="K111:K113" si="46">ROUND(E111*I111,2)</f>
        <v>0</v>
      </c>
      <c r="L111" s="150">
        <f t="shared" ref="L111:L113" si="47">ROUND(F111*I111,2)</f>
        <v>0</v>
      </c>
      <c r="M111" s="149">
        <f t="shared" ref="M111:M113" si="48">K111+L111</f>
        <v>0</v>
      </c>
      <c r="N111" s="149">
        <f t="shared" ref="N111:N113" si="49">J111-M111</f>
        <v>12883.57</v>
      </c>
      <c r="O111" s="151" t="str">
        <f t="shared" si="36"/>
        <v xml:space="preserve"> </v>
      </c>
      <c r="P111" s="151">
        <f t="shared" si="37"/>
        <v>100</v>
      </c>
    </row>
    <row r="112" ht="13.199999999999999">
      <c r="A112" s="141" t="s">
        <v>231</v>
      </c>
      <c r="B112" s="141" t="s">
        <v>142</v>
      </c>
      <c r="C112" s="142" t="s">
        <v>143</v>
      </c>
      <c r="D112" s="143">
        <v>884.76999999999998</v>
      </c>
      <c r="E112" s="144"/>
      <c r="F112" s="153"/>
      <c r="G112" s="144">
        <f t="shared" si="43"/>
        <v>0</v>
      </c>
      <c r="H112" s="146">
        <f t="shared" si="44"/>
        <v>884.76999999999998</v>
      </c>
      <c r="I112" s="147">
        <v>1.1799999999999999</v>
      </c>
      <c r="J112" s="148">
        <f t="shared" si="45"/>
        <v>1044.03</v>
      </c>
      <c r="K112" s="149">
        <f t="shared" si="46"/>
        <v>0</v>
      </c>
      <c r="L112" s="150">
        <f t="shared" si="47"/>
        <v>0</v>
      </c>
      <c r="M112" s="149">
        <f t="shared" si="48"/>
        <v>0</v>
      </c>
      <c r="N112" s="149">
        <f t="shared" si="49"/>
        <v>1044.03</v>
      </c>
      <c r="O112" s="151" t="str">
        <f t="shared" si="36"/>
        <v xml:space="preserve"> </v>
      </c>
      <c r="P112" s="151">
        <f t="shared" si="37"/>
        <v>100</v>
      </c>
    </row>
    <row r="113" ht="26.399999999999999">
      <c r="A113" s="141" t="s">
        <v>232</v>
      </c>
      <c r="B113" s="141" t="s">
        <v>233</v>
      </c>
      <c r="C113" s="142" t="s">
        <v>130</v>
      </c>
      <c r="D113" s="143">
        <v>19376.400000000001</v>
      </c>
      <c r="E113" s="144"/>
      <c r="F113" s="153"/>
      <c r="G113" s="144">
        <f t="shared" si="43"/>
        <v>0</v>
      </c>
      <c r="H113" s="146">
        <f t="shared" si="44"/>
        <v>19376.400000000001</v>
      </c>
      <c r="I113" s="147">
        <v>0.70999999999999996</v>
      </c>
      <c r="J113" s="148">
        <f t="shared" si="45"/>
        <v>13757.24</v>
      </c>
      <c r="K113" s="149">
        <f t="shared" si="46"/>
        <v>0</v>
      </c>
      <c r="L113" s="150">
        <f t="shared" si="47"/>
        <v>0</v>
      </c>
      <c r="M113" s="149">
        <f t="shared" si="48"/>
        <v>0</v>
      </c>
      <c r="N113" s="149">
        <f t="shared" si="49"/>
        <v>13757.24</v>
      </c>
      <c r="O113" s="151" t="str">
        <f t="shared" si="36"/>
        <v xml:space="preserve"> </v>
      </c>
      <c r="P113" s="151">
        <f t="shared" si="37"/>
        <v>100</v>
      </c>
    </row>
    <row r="114" ht="13.199999999999999">
      <c r="A114" s="154" t="s">
        <v>234</v>
      </c>
      <c r="B114" s="154" t="s">
        <v>235</v>
      </c>
      <c r="C114" s="142"/>
      <c r="D114" s="143"/>
      <c r="E114" s="144"/>
      <c r="F114" s="144"/>
      <c r="G114" s="144"/>
      <c r="H114" s="146"/>
      <c r="I114" s="147"/>
      <c r="J114" s="155">
        <f>J116+J117+J118</f>
        <v>172188.28</v>
      </c>
      <c r="K114" s="155">
        <f>K116+K117+K118</f>
        <v>0</v>
      </c>
      <c r="L114" s="155">
        <f>L116+L117+L118</f>
        <v>0</v>
      </c>
      <c r="M114" s="155">
        <f>M116+M117+M118</f>
        <v>0</v>
      </c>
      <c r="N114" s="155">
        <f>N116+N117+N118</f>
        <v>172188.28</v>
      </c>
      <c r="O114" s="151" t="str">
        <f t="shared" si="36"/>
        <v xml:space="preserve"> </v>
      </c>
      <c r="P114" s="151">
        <f t="shared" si="37"/>
        <v>100</v>
      </c>
    </row>
    <row r="115" ht="13.199999999999999">
      <c r="A115" s="154" t="s">
        <v>236</v>
      </c>
      <c r="B115" s="154" t="s">
        <v>237</v>
      </c>
      <c r="C115" s="142"/>
      <c r="D115" s="143"/>
      <c r="E115" s="144"/>
      <c r="F115" s="144"/>
      <c r="G115" s="144"/>
      <c r="H115" s="146"/>
      <c r="I115" s="147"/>
      <c r="J115" s="161"/>
      <c r="K115" s="162"/>
      <c r="L115" s="163"/>
      <c r="M115" s="162"/>
      <c r="N115" s="162"/>
      <c r="O115" s="151"/>
      <c r="P115" s="151"/>
    </row>
    <row r="116" ht="52.799999999999997">
      <c r="A116" s="141" t="s">
        <v>238</v>
      </c>
      <c r="B116" s="141" t="s">
        <v>239</v>
      </c>
      <c r="C116" s="142" t="s">
        <v>143</v>
      </c>
      <c r="D116" s="143">
        <v>712.88</v>
      </c>
      <c r="E116" s="144"/>
      <c r="F116" s="153"/>
      <c r="G116" s="144">
        <f t="shared" si="43"/>
        <v>0</v>
      </c>
      <c r="H116" s="146">
        <f t="shared" si="44"/>
        <v>712.88</v>
      </c>
      <c r="I116" s="147">
        <v>160.94999999999999</v>
      </c>
      <c r="J116" s="148">
        <f t="shared" ref="J116:J118" si="50">ROUND(D116*I116,2)</f>
        <v>114738.03999999999</v>
      </c>
      <c r="K116" s="149">
        <f t="shared" ref="K116:K118" si="51">ROUND(E116*I116,2)</f>
        <v>0</v>
      </c>
      <c r="L116" s="150">
        <f t="shared" ref="L116:L118" si="52">ROUND(F116*I116,2)</f>
        <v>0</v>
      </c>
      <c r="M116" s="149">
        <f t="shared" ref="M116:M118" si="53">K116+L116</f>
        <v>0</v>
      </c>
      <c r="N116" s="149">
        <f t="shared" ref="N116:N118" si="54">J116-M116</f>
        <v>114738.03999999999</v>
      </c>
      <c r="O116" s="151" t="str">
        <f t="shared" ref="O116:O179" si="55">IF((M116/J116)=0," ",(M116/J116)*100)</f>
        <v xml:space="preserve"> </v>
      </c>
      <c r="P116" s="151">
        <f t="shared" ref="P116:P179" si="56">IF((N116/J116)=0," ",(N116/J116)*100)</f>
        <v>100</v>
      </c>
    </row>
    <row r="117" ht="20.399999999999999" customHeight="1">
      <c r="A117" s="141" t="s">
        <v>240</v>
      </c>
      <c r="B117" s="141" t="s">
        <v>142</v>
      </c>
      <c r="C117" s="142" t="s">
        <v>143</v>
      </c>
      <c r="D117" s="143">
        <v>926.74000000000001</v>
      </c>
      <c r="E117" s="144"/>
      <c r="F117" s="153"/>
      <c r="G117" s="144">
        <f t="shared" si="43"/>
        <v>0</v>
      </c>
      <c r="H117" s="146">
        <f t="shared" si="44"/>
        <v>926.74000000000001</v>
      </c>
      <c r="I117" s="147">
        <v>1.1799999999999999</v>
      </c>
      <c r="J117" s="148">
        <f t="shared" si="50"/>
        <v>1093.55</v>
      </c>
      <c r="K117" s="149">
        <f t="shared" si="51"/>
        <v>0</v>
      </c>
      <c r="L117" s="150">
        <f t="shared" si="52"/>
        <v>0</v>
      </c>
      <c r="M117" s="149">
        <f t="shared" si="53"/>
        <v>0</v>
      </c>
      <c r="N117" s="149">
        <f t="shared" si="54"/>
        <v>1093.55</v>
      </c>
      <c r="O117" s="151" t="str">
        <f t="shared" si="55"/>
        <v xml:space="preserve"> </v>
      </c>
      <c r="P117" s="151">
        <f t="shared" si="56"/>
        <v>100</v>
      </c>
    </row>
    <row r="118" ht="39.600000000000001">
      <c r="A118" s="141" t="s">
        <v>241</v>
      </c>
      <c r="B118" s="141" t="s">
        <v>129</v>
      </c>
      <c r="C118" s="142" t="s">
        <v>130</v>
      </c>
      <c r="D118" s="143">
        <v>79375.619999999995</v>
      </c>
      <c r="E118" s="144"/>
      <c r="F118" s="153"/>
      <c r="G118" s="144">
        <f t="shared" si="43"/>
        <v>0</v>
      </c>
      <c r="H118" s="146">
        <f t="shared" si="44"/>
        <v>79375.619999999995</v>
      </c>
      <c r="I118" s="147">
        <v>0.70999999999999996</v>
      </c>
      <c r="J118" s="148">
        <f t="shared" si="50"/>
        <v>56356.690000000002</v>
      </c>
      <c r="K118" s="149">
        <f t="shared" si="51"/>
        <v>0</v>
      </c>
      <c r="L118" s="150">
        <f t="shared" si="52"/>
        <v>0</v>
      </c>
      <c r="M118" s="149">
        <f t="shared" si="53"/>
        <v>0</v>
      </c>
      <c r="N118" s="149">
        <f t="shared" si="54"/>
        <v>56356.690000000002</v>
      </c>
      <c r="O118" s="151" t="str">
        <f t="shared" si="55"/>
        <v xml:space="preserve"> </v>
      </c>
      <c r="P118" s="151">
        <f t="shared" si="56"/>
        <v>100</v>
      </c>
    </row>
    <row r="119" ht="13.199999999999999">
      <c r="A119" s="154" t="s">
        <v>242</v>
      </c>
      <c r="B119" s="154" t="s">
        <v>243</v>
      </c>
      <c r="C119" s="142"/>
      <c r="D119" s="143"/>
      <c r="E119" s="144"/>
      <c r="F119" s="144"/>
      <c r="G119" s="144"/>
      <c r="H119" s="146"/>
      <c r="I119" s="147"/>
      <c r="J119" s="155">
        <f>J120+J122+J124</f>
        <v>487688.90000000002</v>
      </c>
      <c r="K119" s="155">
        <f>K120+K122+K124</f>
        <v>0</v>
      </c>
      <c r="L119" s="155">
        <f>L120+L122+L124</f>
        <v>0</v>
      </c>
      <c r="M119" s="155">
        <f>M120+M122+M124</f>
        <v>0</v>
      </c>
      <c r="N119" s="155">
        <f>N120+N122+N124</f>
        <v>487688.90000000002</v>
      </c>
      <c r="O119" s="151" t="str">
        <f t="shared" si="55"/>
        <v xml:space="preserve"> </v>
      </c>
      <c r="P119" s="151">
        <f t="shared" si="56"/>
        <v>100</v>
      </c>
    </row>
    <row r="120" ht="13.199999999999999">
      <c r="A120" s="154" t="s">
        <v>244</v>
      </c>
      <c r="B120" s="154" t="s">
        <v>245</v>
      </c>
      <c r="C120" s="142"/>
      <c r="D120" s="143"/>
      <c r="E120" s="144"/>
      <c r="F120" s="144"/>
      <c r="G120" s="144"/>
      <c r="H120" s="146"/>
      <c r="I120" s="147"/>
      <c r="J120" s="155">
        <f>J121</f>
        <v>60122.010000000002</v>
      </c>
      <c r="K120" s="156">
        <f>K121</f>
        <v>0</v>
      </c>
      <c r="L120" s="150">
        <f>L121</f>
        <v>0</v>
      </c>
      <c r="M120" s="156">
        <f t="shared" ref="M120:M127" si="57">K120+L120</f>
        <v>0</v>
      </c>
      <c r="N120" s="156">
        <f t="shared" ref="N120:N127" si="58">J120-M120</f>
        <v>60122.010000000002</v>
      </c>
      <c r="O120" s="151" t="str">
        <f t="shared" si="55"/>
        <v xml:space="preserve"> </v>
      </c>
      <c r="P120" s="151">
        <f t="shared" si="56"/>
        <v>100</v>
      </c>
    </row>
    <row r="121" ht="13.199999999999999">
      <c r="A121" s="141" t="s">
        <v>246</v>
      </c>
      <c r="B121" s="141" t="s">
        <v>247</v>
      </c>
      <c r="C121" s="142" t="s">
        <v>59</v>
      </c>
      <c r="D121" s="143">
        <v>4537.5100000000002</v>
      </c>
      <c r="E121" s="144"/>
      <c r="F121" s="153"/>
      <c r="G121" s="144">
        <f t="shared" si="43"/>
        <v>0</v>
      </c>
      <c r="H121" s="146">
        <f t="shared" si="44"/>
        <v>4537.5100000000002</v>
      </c>
      <c r="I121" s="147">
        <v>13.25</v>
      </c>
      <c r="J121" s="148">
        <f>ROUND(D121*I121,2)</f>
        <v>60122.010000000002</v>
      </c>
      <c r="K121" s="149">
        <f>ROUND(E121*I121,2)</f>
        <v>0</v>
      </c>
      <c r="L121" s="150">
        <f>ROUND(F121*I121,2)</f>
        <v>0</v>
      </c>
      <c r="M121" s="149">
        <f t="shared" si="57"/>
        <v>0</v>
      </c>
      <c r="N121" s="149">
        <f t="shared" si="58"/>
        <v>60122.010000000002</v>
      </c>
      <c r="O121" s="151" t="str">
        <f t="shared" si="55"/>
        <v xml:space="preserve"> </v>
      </c>
      <c r="P121" s="151">
        <f t="shared" si="56"/>
        <v>100</v>
      </c>
    </row>
    <row r="122" ht="13.199999999999999">
      <c r="A122" s="154" t="s">
        <v>248</v>
      </c>
      <c r="B122" s="154" t="s">
        <v>249</v>
      </c>
      <c r="C122" s="142"/>
      <c r="D122" s="143"/>
      <c r="E122" s="144"/>
      <c r="F122" s="144"/>
      <c r="G122" s="144"/>
      <c r="H122" s="146"/>
      <c r="I122" s="147"/>
      <c r="J122" s="155">
        <f>J123</f>
        <v>19148.290000000001</v>
      </c>
      <c r="K122" s="156">
        <f>K123</f>
        <v>0</v>
      </c>
      <c r="L122" s="150">
        <f>L123</f>
        <v>0</v>
      </c>
      <c r="M122" s="156">
        <f t="shared" si="57"/>
        <v>0</v>
      </c>
      <c r="N122" s="156">
        <f t="shared" si="58"/>
        <v>19148.290000000001</v>
      </c>
      <c r="O122" s="151" t="str">
        <f t="shared" si="55"/>
        <v xml:space="preserve"> </v>
      </c>
      <c r="P122" s="151">
        <f t="shared" si="56"/>
        <v>100</v>
      </c>
    </row>
    <row r="123" ht="15" customHeight="1">
      <c r="A123" s="141" t="s">
        <v>250</v>
      </c>
      <c r="B123" s="141" t="s">
        <v>251</v>
      </c>
      <c r="C123" s="142" t="s">
        <v>59</v>
      </c>
      <c r="D123" s="143">
        <v>4537.5100000000002</v>
      </c>
      <c r="E123" s="144"/>
      <c r="F123" s="153"/>
      <c r="G123" s="144">
        <f t="shared" si="43"/>
        <v>0</v>
      </c>
      <c r="H123" s="146">
        <f t="shared" si="44"/>
        <v>4537.5100000000002</v>
      </c>
      <c r="I123" s="147">
        <v>4.2199999999999998</v>
      </c>
      <c r="J123" s="148">
        <f>ROUND(D123*I123,2)</f>
        <v>19148.290000000001</v>
      </c>
      <c r="K123" s="149">
        <f>ROUND(E123*I123,2)</f>
        <v>0</v>
      </c>
      <c r="L123" s="150">
        <f>ROUND(F123*I123,2)</f>
        <v>0</v>
      </c>
      <c r="M123" s="149">
        <f t="shared" si="57"/>
        <v>0</v>
      </c>
      <c r="N123" s="149">
        <f t="shared" si="58"/>
        <v>19148.290000000001</v>
      </c>
      <c r="O123" s="151" t="str">
        <f t="shared" si="55"/>
        <v xml:space="preserve"> </v>
      </c>
      <c r="P123" s="151">
        <f t="shared" si="56"/>
        <v>100</v>
      </c>
    </row>
    <row r="124" ht="15" customHeight="1">
      <c r="A124" s="154" t="s">
        <v>252</v>
      </c>
      <c r="B124" s="154" t="s">
        <v>253</v>
      </c>
      <c r="C124" s="142"/>
      <c r="D124" s="143"/>
      <c r="E124" s="144"/>
      <c r="F124" s="144"/>
      <c r="G124" s="144"/>
      <c r="H124" s="146"/>
      <c r="I124" s="147"/>
      <c r="J124" s="155">
        <f>J125+J126+J127</f>
        <v>408418.60000000003</v>
      </c>
      <c r="K124" s="156">
        <f>SUM(K125:K127)</f>
        <v>0</v>
      </c>
      <c r="L124" s="150">
        <f>SUM(L125:L127)</f>
        <v>0</v>
      </c>
      <c r="M124" s="156">
        <f t="shared" si="57"/>
        <v>0</v>
      </c>
      <c r="N124" s="156">
        <f t="shared" si="58"/>
        <v>408418.60000000003</v>
      </c>
      <c r="O124" s="151" t="str">
        <f t="shared" si="55"/>
        <v xml:space="preserve"> </v>
      </c>
      <c r="P124" s="151">
        <f t="shared" si="56"/>
        <v>100</v>
      </c>
    </row>
    <row r="125" ht="39.600000000000001">
      <c r="A125" s="141" t="s">
        <v>254</v>
      </c>
      <c r="B125" s="141" t="s">
        <v>255</v>
      </c>
      <c r="C125" s="142" t="s">
        <v>143</v>
      </c>
      <c r="D125" s="143">
        <v>226.88</v>
      </c>
      <c r="E125" s="144"/>
      <c r="F125" s="153"/>
      <c r="G125" s="144">
        <f t="shared" si="43"/>
        <v>0</v>
      </c>
      <c r="H125" s="146">
        <f t="shared" si="44"/>
        <v>226.88</v>
      </c>
      <c r="I125" s="147">
        <v>1725.01</v>
      </c>
      <c r="J125" s="148">
        <f t="shared" ref="J125:J127" si="59">ROUND(D125*I125,2)</f>
        <v>391370.27000000002</v>
      </c>
      <c r="K125" s="149">
        <f t="shared" ref="K125:K127" si="60">ROUND(E125*I125,2)</f>
        <v>0</v>
      </c>
      <c r="L125" s="150">
        <f t="shared" ref="L125:L127" si="61">ROUND(F125*I125,2)</f>
        <v>0</v>
      </c>
      <c r="M125" s="149">
        <f t="shared" si="57"/>
        <v>0</v>
      </c>
      <c r="N125" s="149">
        <f t="shared" si="58"/>
        <v>391370.27000000002</v>
      </c>
      <c r="O125" s="151" t="str">
        <f t="shared" si="55"/>
        <v xml:space="preserve"> </v>
      </c>
      <c r="P125" s="151">
        <f t="shared" si="56"/>
        <v>100</v>
      </c>
    </row>
    <row r="126" ht="26.399999999999999">
      <c r="A126" s="141" t="s">
        <v>256</v>
      </c>
      <c r="B126" s="141" t="s">
        <v>257</v>
      </c>
      <c r="C126" s="142" t="s">
        <v>146</v>
      </c>
      <c r="D126" s="143">
        <v>544.5</v>
      </c>
      <c r="E126" s="144"/>
      <c r="F126" s="153"/>
      <c r="G126" s="144">
        <f t="shared" si="43"/>
        <v>0</v>
      </c>
      <c r="H126" s="146">
        <f t="shared" si="44"/>
        <v>544.5</v>
      </c>
      <c r="I126" s="147">
        <v>6.6699999999999999</v>
      </c>
      <c r="J126" s="148">
        <f t="shared" si="59"/>
        <v>3631.8200000000002</v>
      </c>
      <c r="K126" s="149">
        <f t="shared" si="60"/>
        <v>0</v>
      </c>
      <c r="L126" s="150">
        <f t="shared" si="61"/>
        <v>0</v>
      </c>
      <c r="M126" s="149">
        <f t="shared" si="57"/>
        <v>0</v>
      </c>
      <c r="N126" s="149">
        <f t="shared" si="58"/>
        <v>3631.8200000000002</v>
      </c>
      <c r="O126" s="151" t="str">
        <f t="shared" si="55"/>
        <v xml:space="preserve"> </v>
      </c>
      <c r="P126" s="151">
        <f t="shared" si="56"/>
        <v>100</v>
      </c>
    </row>
    <row r="127" ht="39.600000000000001">
      <c r="A127" s="141" t="s">
        <v>258</v>
      </c>
      <c r="B127" s="141" t="s">
        <v>259</v>
      </c>
      <c r="C127" s="142" t="s">
        <v>130</v>
      </c>
      <c r="D127" s="143">
        <v>9583.2199999999993</v>
      </c>
      <c r="E127" s="144"/>
      <c r="F127" s="153"/>
      <c r="G127" s="144">
        <f t="shared" si="43"/>
        <v>0</v>
      </c>
      <c r="H127" s="146">
        <f t="shared" si="44"/>
        <v>9583.2199999999993</v>
      </c>
      <c r="I127" s="147">
        <v>1.3999999999999999</v>
      </c>
      <c r="J127" s="148">
        <f t="shared" si="59"/>
        <v>13416.51</v>
      </c>
      <c r="K127" s="149">
        <f t="shared" si="60"/>
        <v>0</v>
      </c>
      <c r="L127" s="150">
        <f t="shared" si="61"/>
        <v>0</v>
      </c>
      <c r="M127" s="149">
        <f t="shared" si="57"/>
        <v>0</v>
      </c>
      <c r="N127" s="149">
        <f t="shared" si="58"/>
        <v>13416.51</v>
      </c>
      <c r="O127" s="151" t="str">
        <f t="shared" si="55"/>
        <v xml:space="preserve"> </v>
      </c>
      <c r="P127" s="151">
        <f t="shared" si="56"/>
        <v>100</v>
      </c>
    </row>
    <row r="128" ht="15" customHeight="1">
      <c r="A128" s="154" t="s">
        <v>260</v>
      </c>
      <c r="B128" s="154" t="s">
        <v>261</v>
      </c>
      <c r="C128" s="142"/>
      <c r="D128" s="143"/>
      <c r="E128" s="144"/>
      <c r="F128" s="144"/>
      <c r="G128" s="144"/>
      <c r="H128" s="146"/>
      <c r="I128" s="147"/>
      <c r="J128" s="155">
        <f>J129+J130+J131+J132+J133</f>
        <v>10709.07</v>
      </c>
      <c r="K128" s="155">
        <f>K129+K130+K131+K132+K133</f>
        <v>0</v>
      </c>
      <c r="L128" s="155">
        <f>L129+L130+L131+L132+L133</f>
        <v>0</v>
      </c>
      <c r="M128" s="155">
        <f>M129+M130+M131+M132+M133</f>
        <v>0</v>
      </c>
      <c r="N128" s="155">
        <f>N129+N130+N131+N132+N133</f>
        <v>10709.07</v>
      </c>
      <c r="O128" s="151" t="str">
        <f t="shared" si="55"/>
        <v xml:space="preserve"> </v>
      </c>
      <c r="P128" s="151">
        <f t="shared" si="56"/>
        <v>100</v>
      </c>
    </row>
    <row r="129" ht="15" customHeight="1">
      <c r="A129" s="141" t="s">
        <v>262</v>
      </c>
      <c r="B129" s="141" t="s">
        <v>263</v>
      </c>
      <c r="C129" s="142" t="s">
        <v>59</v>
      </c>
      <c r="D129" s="143">
        <v>144.56</v>
      </c>
      <c r="E129" s="144"/>
      <c r="F129" s="153"/>
      <c r="G129" s="144">
        <f t="shared" si="43"/>
        <v>0</v>
      </c>
      <c r="H129" s="146">
        <f t="shared" si="44"/>
        <v>144.56</v>
      </c>
      <c r="I129" s="147">
        <v>5.8799999999999999</v>
      </c>
      <c r="J129" s="148">
        <f t="shared" ref="J129:J133" si="62">ROUND(D129*I129,2)</f>
        <v>850.00999999999999</v>
      </c>
      <c r="K129" s="149">
        <f t="shared" ref="K129:K133" si="63">ROUND(E129*I129,2)</f>
        <v>0</v>
      </c>
      <c r="L129" s="150">
        <f t="shared" ref="L129:L133" si="64">ROUND(F129*I129,2)</f>
        <v>0</v>
      </c>
      <c r="M129" s="149">
        <f t="shared" ref="M129:M133" si="65">K129+L129</f>
        <v>0</v>
      </c>
      <c r="N129" s="149">
        <f t="shared" ref="N129:N133" si="66">J129-M129</f>
        <v>850.00999999999999</v>
      </c>
      <c r="O129" s="151" t="str">
        <f t="shared" si="55"/>
        <v xml:space="preserve"> </v>
      </c>
      <c r="P129" s="151">
        <f t="shared" si="56"/>
        <v>100</v>
      </c>
    </row>
    <row r="130" ht="15" customHeight="1">
      <c r="A130" s="141" t="s">
        <v>264</v>
      </c>
      <c r="B130" s="141" t="s">
        <v>142</v>
      </c>
      <c r="C130" s="142" t="s">
        <v>143</v>
      </c>
      <c r="D130" s="143">
        <v>93.900000000000006</v>
      </c>
      <c r="E130" s="144"/>
      <c r="F130" s="153"/>
      <c r="G130" s="144">
        <f t="shared" si="43"/>
        <v>0</v>
      </c>
      <c r="H130" s="146">
        <f t="shared" si="44"/>
        <v>93.900000000000006</v>
      </c>
      <c r="I130" s="147">
        <v>1.1799999999999999</v>
      </c>
      <c r="J130" s="148">
        <f t="shared" si="62"/>
        <v>110.8</v>
      </c>
      <c r="K130" s="149">
        <f t="shared" si="63"/>
        <v>0</v>
      </c>
      <c r="L130" s="150">
        <f t="shared" si="64"/>
        <v>0</v>
      </c>
      <c r="M130" s="149">
        <f t="shared" si="65"/>
        <v>0</v>
      </c>
      <c r="N130" s="149">
        <f t="shared" si="66"/>
        <v>110.8</v>
      </c>
      <c r="O130" s="151" t="str">
        <f t="shared" si="55"/>
        <v xml:space="preserve"> </v>
      </c>
      <c r="P130" s="151">
        <f t="shared" si="56"/>
        <v>100</v>
      </c>
    </row>
    <row r="131" ht="30.600000000000001" customHeight="1">
      <c r="A131" s="141" t="s">
        <v>265</v>
      </c>
      <c r="B131" s="141" t="s">
        <v>145</v>
      </c>
      <c r="C131" s="142" t="s">
        <v>146</v>
      </c>
      <c r="D131" s="143">
        <v>140.84</v>
      </c>
      <c r="E131" s="144"/>
      <c r="F131" s="153"/>
      <c r="G131" s="144">
        <f t="shared" si="43"/>
        <v>0</v>
      </c>
      <c r="H131" s="146">
        <f t="shared" si="44"/>
        <v>140.84</v>
      </c>
      <c r="I131" s="147">
        <v>36.100000000000001</v>
      </c>
      <c r="J131" s="148">
        <f t="shared" si="62"/>
        <v>5084.3199999999997</v>
      </c>
      <c r="K131" s="149">
        <f t="shared" si="63"/>
        <v>0</v>
      </c>
      <c r="L131" s="150">
        <f t="shared" si="64"/>
        <v>0</v>
      </c>
      <c r="M131" s="149">
        <f t="shared" si="65"/>
        <v>0</v>
      </c>
      <c r="N131" s="149">
        <f t="shared" si="66"/>
        <v>5084.3199999999997</v>
      </c>
      <c r="O131" s="151" t="str">
        <f t="shared" si="55"/>
        <v xml:space="preserve"> </v>
      </c>
      <c r="P131" s="151">
        <f t="shared" si="56"/>
        <v>100</v>
      </c>
    </row>
    <row r="132" ht="39.600000000000001">
      <c r="A132" s="141" t="s">
        <v>266</v>
      </c>
      <c r="B132" s="141" t="s">
        <v>129</v>
      </c>
      <c r="C132" s="142" t="s">
        <v>130</v>
      </c>
      <c r="D132" s="143">
        <v>2478.7800000000002</v>
      </c>
      <c r="E132" s="144"/>
      <c r="F132" s="153"/>
      <c r="G132" s="144">
        <f t="shared" si="43"/>
        <v>0</v>
      </c>
      <c r="H132" s="146">
        <f t="shared" si="44"/>
        <v>2478.7800000000002</v>
      </c>
      <c r="I132" s="147">
        <v>0.70999999999999996</v>
      </c>
      <c r="J132" s="148">
        <f t="shared" si="62"/>
        <v>1759.9300000000001</v>
      </c>
      <c r="K132" s="149">
        <f t="shared" si="63"/>
        <v>0</v>
      </c>
      <c r="L132" s="150">
        <f t="shared" si="64"/>
        <v>0</v>
      </c>
      <c r="M132" s="149">
        <f t="shared" si="65"/>
        <v>0</v>
      </c>
      <c r="N132" s="149">
        <f t="shared" si="66"/>
        <v>1759.9300000000001</v>
      </c>
      <c r="O132" s="151" t="str">
        <f t="shared" si="55"/>
        <v xml:space="preserve"> </v>
      </c>
      <c r="P132" s="151">
        <f t="shared" si="56"/>
        <v>100</v>
      </c>
    </row>
    <row r="133" ht="25.800000000000001" customHeight="1">
      <c r="A133" s="141" t="s">
        <v>267</v>
      </c>
      <c r="B133" s="141" t="s">
        <v>268</v>
      </c>
      <c r="C133" s="142" t="s">
        <v>269</v>
      </c>
      <c r="D133" s="143">
        <v>4537.5100000000002</v>
      </c>
      <c r="E133" s="144"/>
      <c r="F133" s="153"/>
      <c r="G133" s="144">
        <f t="shared" si="43"/>
        <v>0</v>
      </c>
      <c r="H133" s="146">
        <f t="shared" si="44"/>
        <v>4537.5100000000002</v>
      </c>
      <c r="I133" s="147">
        <v>0.64000000000000001</v>
      </c>
      <c r="J133" s="148">
        <f t="shared" si="62"/>
        <v>2904.0100000000002</v>
      </c>
      <c r="K133" s="149">
        <f t="shared" si="63"/>
        <v>0</v>
      </c>
      <c r="L133" s="150">
        <f t="shared" si="64"/>
        <v>0</v>
      </c>
      <c r="M133" s="149">
        <f t="shared" si="65"/>
        <v>0</v>
      </c>
      <c r="N133" s="149">
        <f t="shared" si="66"/>
        <v>2904.0100000000002</v>
      </c>
      <c r="O133" s="151" t="str">
        <f t="shared" si="55"/>
        <v xml:space="preserve"> </v>
      </c>
      <c r="P133" s="151">
        <f t="shared" si="56"/>
        <v>100</v>
      </c>
    </row>
    <row r="134" ht="19.800000000000001" customHeight="1">
      <c r="A134" s="154" t="s">
        <v>270</v>
      </c>
      <c r="B134" s="154" t="s">
        <v>271</v>
      </c>
      <c r="C134" s="142"/>
      <c r="D134" s="143"/>
      <c r="E134" s="144"/>
      <c r="F134" s="144"/>
      <c r="G134" s="144"/>
      <c r="H134" s="146"/>
      <c r="I134" s="147"/>
      <c r="J134" s="155">
        <f>SUM(J135:J141)</f>
        <v>58661.43</v>
      </c>
      <c r="K134" s="155">
        <f>SUM(K135:K141)</f>
        <v>0</v>
      </c>
      <c r="L134" s="155">
        <f>SUM(L135:L141)</f>
        <v>0</v>
      </c>
      <c r="M134" s="155">
        <f>SUM(M135:M141)</f>
        <v>0</v>
      </c>
      <c r="N134" s="155">
        <f>SUM(N135:N141)</f>
        <v>58661.43</v>
      </c>
      <c r="O134" s="151" t="str">
        <f t="shared" si="55"/>
        <v xml:space="preserve"> </v>
      </c>
      <c r="P134" s="151">
        <f t="shared" si="56"/>
        <v>100</v>
      </c>
    </row>
    <row r="135" ht="52.799999999999997">
      <c r="A135" s="141" t="s">
        <v>272</v>
      </c>
      <c r="B135" s="141" t="s">
        <v>273</v>
      </c>
      <c r="C135" s="142" t="s">
        <v>41</v>
      </c>
      <c r="D135" s="143">
        <v>31</v>
      </c>
      <c r="E135" s="144"/>
      <c r="F135" s="153"/>
      <c r="G135" s="144">
        <f t="shared" si="43"/>
        <v>0</v>
      </c>
      <c r="H135" s="146">
        <f t="shared" si="44"/>
        <v>31</v>
      </c>
      <c r="I135" s="147">
        <v>664.75999999999999</v>
      </c>
      <c r="J135" s="148">
        <f t="shared" ref="J135:J141" si="67">ROUND(D135*I135,2)</f>
        <v>20607.560000000001</v>
      </c>
      <c r="K135" s="149">
        <f t="shared" ref="K135:K141" si="68">ROUND(E135*I135,2)</f>
        <v>0</v>
      </c>
      <c r="L135" s="150">
        <f t="shared" ref="L135:L141" si="69">ROUND(F135*I135,2)</f>
        <v>0</v>
      </c>
      <c r="M135" s="149">
        <f t="shared" ref="M135:M141" si="70">K135+L135</f>
        <v>0</v>
      </c>
      <c r="N135" s="149">
        <f t="shared" ref="N135:N141" si="71">J135-M135</f>
        <v>20607.560000000001</v>
      </c>
      <c r="O135" s="151" t="str">
        <f t="shared" si="55"/>
        <v xml:space="preserve"> </v>
      </c>
      <c r="P135" s="151">
        <f t="shared" si="56"/>
        <v>100</v>
      </c>
    </row>
    <row r="136" s="164" customFormat="1" ht="52.799999999999997">
      <c r="A136" s="141" t="s">
        <v>274</v>
      </c>
      <c r="B136" s="141" t="s">
        <v>275</v>
      </c>
      <c r="C136" s="142" t="s">
        <v>41</v>
      </c>
      <c r="D136" s="143">
        <v>9</v>
      </c>
      <c r="E136" s="144"/>
      <c r="F136" s="153"/>
      <c r="G136" s="144">
        <f t="shared" si="43"/>
        <v>0</v>
      </c>
      <c r="H136" s="146">
        <f t="shared" si="44"/>
        <v>9</v>
      </c>
      <c r="I136" s="147">
        <v>664.75999999999999</v>
      </c>
      <c r="J136" s="148">
        <f t="shared" si="67"/>
        <v>5982.8400000000001</v>
      </c>
      <c r="K136" s="149">
        <f t="shared" si="68"/>
        <v>0</v>
      </c>
      <c r="L136" s="150">
        <f t="shared" si="69"/>
        <v>0</v>
      </c>
      <c r="M136" s="149">
        <f t="shared" si="70"/>
        <v>0</v>
      </c>
      <c r="N136" s="149">
        <f t="shared" si="71"/>
        <v>5982.8400000000001</v>
      </c>
      <c r="O136" s="151" t="str">
        <f t="shared" si="55"/>
        <v xml:space="preserve"> </v>
      </c>
      <c r="P136" s="151">
        <f t="shared" si="56"/>
        <v>100</v>
      </c>
    </row>
    <row r="137" ht="52.799999999999997">
      <c r="A137" s="141" t="s">
        <v>276</v>
      </c>
      <c r="B137" s="141" t="s">
        <v>277</v>
      </c>
      <c r="C137" s="142" t="s">
        <v>41</v>
      </c>
      <c r="D137" s="143">
        <v>1</v>
      </c>
      <c r="E137" s="144"/>
      <c r="F137" s="153"/>
      <c r="G137" s="144">
        <f t="shared" si="43"/>
        <v>0</v>
      </c>
      <c r="H137" s="146">
        <f t="shared" si="44"/>
        <v>1</v>
      </c>
      <c r="I137" s="147">
        <v>664.75999999999999</v>
      </c>
      <c r="J137" s="148">
        <f t="shared" si="67"/>
        <v>664.75999999999999</v>
      </c>
      <c r="K137" s="149">
        <f t="shared" si="68"/>
        <v>0</v>
      </c>
      <c r="L137" s="150">
        <f t="shared" si="69"/>
        <v>0</v>
      </c>
      <c r="M137" s="149">
        <f t="shared" si="70"/>
        <v>0</v>
      </c>
      <c r="N137" s="149">
        <f t="shared" si="71"/>
        <v>664.75999999999999</v>
      </c>
      <c r="O137" s="151" t="str">
        <f t="shared" si="55"/>
        <v xml:space="preserve"> </v>
      </c>
      <c r="P137" s="151">
        <f t="shared" si="56"/>
        <v>100</v>
      </c>
    </row>
    <row r="138" ht="34.200000000000003" customHeight="1">
      <c r="A138" s="141" t="s">
        <v>278</v>
      </c>
      <c r="B138" s="141" t="s">
        <v>279</v>
      </c>
      <c r="C138" s="142" t="s">
        <v>41</v>
      </c>
      <c r="D138" s="143">
        <v>6</v>
      </c>
      <c r="E138" s="144"/>
      <c r="F138" s="153"/>
      <c r="G138" s="144">
        <f t="shared" si="43"/>
        <v>0</v>
      </c>
      <c r="H138" s="146">
        <f t="shared" si="44"/>
        <v>6</v>
      </c>
      <c r="I138" s="147">
        <v>122.88</v>
      </c>
      <c r="J138" s="148">
        <f t="shared" si="67"/>
        <v>737.27999999999997</v>
      </c>
      <c r="K138" s="149">
        <f t="shared" si="68"/>
        <v>0</v>
      </c>
      <c r="L138" s="150">
        <f t="shared" si="69"/>
        <v>0</v>
      </c>
      <c r="M138" s="149">
        <f t="shared" si="70"/>
        <v>0</v>
      </c>
      <c r="N138" s="149">
        <f t="shared" si="71"/>
        <v>737.27999999999997</v>
      </c>
      <c r="O138" s="151" t="str">
        <f t="shared" si="55"/>
        <v xml:space="preserve"> </v>
      </c>
      <c r="P138" s="151">
        <f t="shared" si="56"/>
        <v>100</v>
      </c>
    </row>
    <row r="139" ht="39.600000000000001">
      <c r="A139" s="141" t="s">
        <v>280</v>
      </c>
      <c r="B139" s="141" t="s">
        <v>281</v>
      </c>
      <c r="C139" s="142" t="s">
        <v>41</v>
      </c>
      <c r="D139" s="143">
        <v>6</v>
      </c>
      <c r="E139" s="144"/>
      <c r="F139" s="153"/>
      <c r="G139" s="144">
        <f t="shared" si="43"/>
        <v>0</v>
      </c>
      <c r="H139" s="146">
        <f t="shared" si="44"/>
        <v>6</v>
      </c>
      <c r="I139" s="147">
        <v>789.00999999999999</v>
      </c>
      <c r="J139" s="148">
        <f t="shared" si="67"/>
        <v>4734.0600000000004</v>
      </c>
      <c r="K139" s="149">
        <f t="shared" si="68"/>
        <v>0</v>
      </c>
      <c r="L139" s="150">
        <f t="shared" si="69"/>
        <v>0</v>
      </c>
      <c r="M139" s="149">
        <f t="shared" si="70"/>
        <v>0</v>
      </c>
      <c r="N139" s="149">
        <f t="shared" si="71"/>
        <v>4734.0600000000004</v>
      </c>
      <c r="O139" s="151" t="str">
        <f t="shared" si="55"/>
        <v xml:space="preserve"> </v>
      </c>
      <c r="P139" s="151">
        <f t="shared" si="56"/>
        <v>100</v>
      </c>
    </row>
    <row r="140" ht="28.800000000000001" customHeight="1">
      <c r="A140" s="141" t="s">
        <v>282</v>
      </c>
      <c r="B140" s="141" t="s">
        <v>283</v>
      </c>
      <c r="C140" s="142" t="s">
        <v>59</v>
      </c>
      <c r="D140" s="143">
        <v>484</v>
      </c>
      <c r="E140" s="144"/>
      <c r="F140" s="153"/>
      <c r="G140" s="144">
        <f t="shared" si="43"/>
        <v>0</v>
      </c>
      <c r="H140" s="146">
        <f t="shared" si="44"/>
        <v>484</v>
      </c>
      <c r="I140" s="147">
        <v>24.420000000000002</v>
      </c>
      <c r="J140" s="148">
        <f t="shared" si="67"/>
        <v>11819.280000000001</v>
      </c>
      <c r="K140" s="149">
        <f t="shared" si="68"/>
        <v>0</v>
      </c>
      <c r="L140" s="150">
        <f t="shared" si="69"/>
        <v>0</v>
      </c>
      <c r="M140" s="149">
        <f t="shared" si="70"/>
        <v>0</v>
      </c>
      <c r="N140" s="149">
        <f t="shared" si="71"/>
        <v>11819.280000000001</v>
      </c>
      <c r="O140" s="151" t="str">
        <f t="shared" si="55"/>
        <v xml:space="preserve"> </v>
      </c>
      <c r="P140" s="151">
        <f t="shared" si="56"/>
        <v>100</v>
      </c>
    </row>
    <row r="141" ht="28.800000000000001" customHeight="1">
      <c r="A141" s="141" t="s">
        <v>284</v>
      </c>
      <c r="B141" s="141" t="s">
        <v>285</v>
      </c>
      <c r="C141" s="142" t="s">
        <v>269</v>
      </c>
      <c r="D141" s="143">
        <v>165.56</v>
      </c>
      <c r="E141" s="144"/>
      <c r="F141" s="153"/>
      <c r="G141" s="144">
        <f t="shared" si="43"/>
        <v>0</v>
      </c>
      <c r="H141" s="146">
        <f t="shared" si="44"/>
        <v>165.56</v>
      </c>
      <c r="I141" s="147">
        <v>85.260000000000005</v>
      </c>
      <c r="J141" s="148">
        <f t="shared" si="67"/>
        <v>14115.65</v>
      </c>
      <c r="K141" s="149">
        <f t="shared" si="68"/>
        <v>0</v>
      </c>
      <c r="L141" s="150">
        <f t="shared" si="69"/>
        <v>0</v>
      </c>
      <c r="M141" s="149">
        <f t="shared" si="70"/>
        <v>0</v>
      </c>
      <c r="N141" s="149">
        <f t="shared" si="71"/>
        <v>14115.65</v>
      </c>
      <c r="O141" s="151" t="str">
        <f t="shared" si="55"/>
        <v xml:space="preserve"> </v>
      </c>
      <c r="P141" s="151">
        <f t="shared" si="56"/>
        <v>100</v>
      </c>
    </row>
    <row r="142" ht="17.399999999999999" customHeight="1">
      <c r="A142" s="125" t="s">
        <v>286</v>
      </c>
      <c r="B142" s="125" t="s">
        <v>287</v>
      </c>
      <c r="C142" s="126"/>
      <c r="D142" s="134"/>
      <c r="E142" s="135"/>
      <c r="F142" s="136"/>
      <c r="G142" s="135"/>
      <c r="H142" s="137"/>
      <c r="I142" s="152"/>
      <c r="J142" s="165">
        <f>SUM(J143:J153)</f>
        <v>1008136.61</v>
      </c>
      <c r="K142" s="165">
        <f>SUM(K143:K153)</f>
        <v>0</v>
      </c>
      <c r="L142" s="165">
        <f>SUM(L143:L153)</f>
        <v>0</v>
      </c>
      <c r="M142" s="165">
        <f>SUM(M143:M153)</f>
        <v>0</v>
      </c>
      <c r="N142" s="165">
        <f>SUM(N143:N153)</f>
        <v>1008136.61</v>
      </c>
      <c r="O142" s="133" t="str">
        <f t="shared" si="55"/>
        <v xml:space="preserve"> </v>
      </c>
      <c r="P142" s="133">
        <f t="shared" si="56"/>
        <v>100</v>
      </c>
    </row>
    <row r="143" ht="43.799999999999997" customHeight="1">
      <c r="A143" s="141" t="s">
        <v>288</v>
      </c>
      <c r="B143" s="141" t="s">
        <v>289</v>
      </c>
      <c r="C143" s="142" t="s">
        <v>83</v>
      </c>
      <c r="D143" s="143">
        <v>664.85000000000002</v>
      </c>
      <c r="E143" s="144"/>
      <c r="F143" s="153"/>
      <c r="G143" s="144">
        <f t="shared" si="43"/>
        <v>0</v>
      </c>
      <c r="H143" s="146">
        <f t="shared" si="44"/>
        <v>664.85000000000002</v>
      </c>
      <c r="I143" s="147">
        <v>67.030000000000001</v>
      </c>
      <c r="J143" s="148">
        <f t="shared" ref="J143:J153" si="72">ROUND(D143*I143,2)</f>
        <v>44564.900000000001</v>
      </c>
      <c r="K143" s="149">
        <f t="shared" ref="K143:K153" si="73">ROUND(E143*I143,2)</f>
        <v>0</v>
      </c>
      <c r="L143" s="150">
        <f t="shared" ref="L143:L153" si="74">ROUND(F143*I143,2)</f>
        <v>0</v>
      </c>
      <c r="M143" s="149">
        <f t="shared" ref="M143:M153" si="75">K143+L143</f>
        <v>0</v>
      </c>
      <c r="N143" s="149">
        <f t="shared" ref="N143:N153" si="76">J143-M143</f>
        <v>44564.900000000001</v>
      </c>
      <c r="O143" s="151" t="str">
        <f t="shared" si="55"/>
        <v xml:space="preserve"> </v>
      </c>
      <c r="P143" s="151">
        <f t="shared" si="56"/>
        <v>100</v>
      </c>
    </row>
    <row r="144" ht="28.800000000000001" customHeight="1">
      <c r="A144" s="141" t="s">
        <v>290</v>
      </c>
      <c r="B144" s="141" t="s">
        <v>291</v>
      </c>
      <c r="C144" s="142" t="s">
        <v>143</v>
      </c>
      <c r="D144" s="143">
        <v>212.75</v>
      </c>
      <c r="E144" s="144"/>
      <c r="F144" s="153"/>
      <c r="G144" s="144">
        <f t="shared" si="43"/>
        <v>0</v>
      </c>
      <c r="H144" s="146">
        <f t="shared" si="44"/>
        <v>212.75</v>
      </c>
      <c r="I144" s="147">
        <v>94.909999999999997</v>
      </c>
      <c r="J144" s="148">
        <f t="shared" si="72"/>
        <v>20192.099999999999</v>
      </c>
      <c r="K144" s="149">
        <f t="shared" si="73"/>
        <v>0</v>
      </c>
      <c r="L144" s="150">
        <f t="shared" si="74"/>
        <v>0</v>
      </c>
      <c r="M144" s="149">
        <f t="shared" si="75"/>
        <v>0</v>
      </c>
      <c r="N144" s="149">
        <f t="shared" si="76"/>
        <v>20192.099999999999</v>
      </c>
      <c r="O144" s="151" t="str">
        <f t="shared" si="55"/>
        <v xml:space="preserve"> </v>
      </c>
      <c r="P144" s="151">
        <f t="shared" si="56"/>
        <v>100</v>
      </c>
    </row>
    <row r="145" ht="28.800000000000001" customHeight="1">
      <c r="A145" s="141" t="s">
        <v>292</v>
      </c>
      <c r="B145" s="141" t="s">
        <v>142</v>
      </c>
      <c r="C145" s="142" t="s">
        <v>143</v>
      </c>
      <c r="D145" s="143">
        <v>276.57999999999998</v>
      </c>
      <c r="E145" s="144"/>
      <c r="F145" s="153"/>
      <c r="G145" s="144">
        <f t="shared" si="43"/>
        <v>0</v>
      </c>
      <c r="H145" s="146">
        <f t="shared" si="44"/>
        <v>276.57999999999998</v>
      </c>
      <c r="I145" s="147">
        <v>1.1799999999999999</v>
      </c>
      <c r="J145" s="148">
        <f t="shared" si="72"/>
        <v>326.36000000000001</v>
      </c>
      <c r="K145" s="149">
        <f t="shared" si="73"/>
        <v>0</v>
      </c>
      <c r="L145" s="150">
        <f t="shared" si="74"/>
        <v>0</v>
      </c>
      <c r="M145" s="149">
        <f t="shared" si="75"/>
        <v>0</v>
      </c>
      <c r="N145" s="149">
        <f t="shared" si="76"/>
        <v>326.36000000000001</v>
      </c>
      <c r="O145" s="151" t="str">
        <f t="shared" si="55"/>
        <v xml:space="preserve"> </v>
      </c>
      <c r="P145" s="151">
        <f t="shared" si="56"/>
        <v>100</v>
      </c>
    </row>
    <row r="146" ht="34.799999999999997" customHeight="1">
      <c r="A146" s="141" t="s">
        <v>293</v>
      </c>
      <c r="B146" s="141" t="s">
        <v>145</v>
      </c>
      <c r="C146" s="142" t="s">
        <v>146</v>
      </c>
      <c r="D146" s="143">
        <v>414.87</v>
      </c>
      <c r="E146" s="144"/>
      <c r="F146" s="153"/>
      <c r="G146" s="144">
        <f t="shared" si="43"/>
        <v>0</v>
      </c>
      <c r="H146" s="146">
        <f t="shared" si="44"/>
        <v>414.87</v>
      </c>
      <c r="I146" s="147">
        <v>36.100000000000001</v>
      </c>
      <c r="J146" s="148">
        <f t="shared" si="72"/>
        <v>14976.809999999999</v>
      </c>
      <c r="K146" s="149">
        <f t="shared" si="73"/>
        <v>0</v>
      </c>
      <c r="L146" s="150">
        <f t="shared" si="74"/>
        <v>0</v>
      </c>
      <c r="M146" s="149">
        <f t="shared" si="75"/>
        <v>0</v>
      </c>
      <c r="N146" s="149">
        <f t="shared" si="76"/>
        <v>14976.809999999999</v>
      </c>
      <c r="O146" s="151" t="str">
        <f t="shared" si="55"/>
        <v xml:space="preserve"> </v>
      </c>
      <c r="P146" s="151">
        <f t="shared" si="56"/>
        <v>100</v>
      </c>
    </row>
    <row r="147" ht="47.399999999999999" customHeight="1">
      <c r="A147" s="141" t="s">
        <v>294</v>
      </c>
      <c r="B147" s="141" t="s">
        <v>129</v>
      </c>
      <c r="C147" s="142" t="s">
        <v>130</v>
      </c>
      <c r="D147" s="143">
        <v>7301.6499999999996</v>
      </c>
      <c r="E147" s="144"/>
      <c r="F147" s="153"/>
      <c r="G147" s="144">
        <f t="shared" si="43"/>
        <v>0</v>
      </c>
      <c r="H147" s="146">
        <f t="shared" si="44"/>
        <v>7301.6499999999996</v>
      </c>
      <c r="I147" s="147">
        <v>0.70999999999999996</v>
      </c>
      <c r="J147" s="148">
        <f t="shared" si="72"/>
        <v>5184.1700000000001</v>
      </c>
      <c r="K147" s="149">
        <f t="shared" si="73"/>
        <v>0</v>
      </c>
      <c r="L147" s="150">
        <f t="shared" si="74"/>
        <v>0</v>
      </c>
      <c r="M147" s="149">
        <f t="shared" si="75"/>
        <v>0</v>
      </c>
      <c r="N147" s="149">
        <f t="shared" si="76"/>
        <v>5184.1700000000001</v>
      </c>
      <c r="O147" s="151" t="str">
        <f t="shared" si="55"/>
        <v xml:space="preserve"> </v>
      </c>
      <c r="P147" s="151">
        <f t="shared" si="56"/>
        <v>100</v>
      </c>
    </row>
    <row r="148" ht="28.800000000000001" customHeight="1">
      <c r="A148" s="141" t="s">
        <v>295</v>
      </c>
      <c r="B148" s="141" t="s">
        <v>296</v>
      </c>
      <c r="C148" s="142" t="s">
        <v>143</v>
      </c>
      <c r="D148" s="143">
        <v>789.50999999999999</v>
      </c>
      <c r="E148" s="144"/>
      <c r="F148" s="153"/>
      <c r="G148" s="144">
        <f t="shared" si="43"/>
        <v>0</v>
      </c>
      <c r="H148" s="146">
        <f t="shared" si="44"/>
        <v>789.50999999999999</v>
      </c>
      <c r="I148" s="147">
        <v>825.70000000000005</v>
      </c>
      <c r="J148" s="148">
        <f t="shared" si="72"/>
        <v>651898.41000000003</v>
      </c>
      <c r="K148" s="149">
        <f t="shared" si="73"/>
        <v>0</v>
      </c>
      <c r="L148" s="150">
        <f t="shared" si="74"/>
        <v>0</v>
      </c>
      <c r="M148" s="149">
        <f t="shared" si="75"/>
        <v>0</v>
      </c>
      <c r="N148" s="149">
        <f t="shared" si="76"/>
        <v>651898.41000000003</v>
      </c>
      <c r="O148" s="151" t="str">
        <f t="shared" si="55"/>
        <v xml:space="preserve"> </v>
      </c>
      <c r="P148" s="151">
        <f t="shared" si="56"/>
        <v>100</v>
      </c>
    </row>
    <row r="149" ht="45.600000000000001" customHeight="1">
      <c r="A149" s="141" t="s">
        <v>297</v>
      </c>
      <c r="B149" s="141" t="s">
        <v>298</v>
      </c>
      <c r="C149" s="142" t="s">
        <v>59</v>
      </c>
      <c r="D149" s="143">
        <v>494.5</v>
      </c>
      <c r="E149" s="144"/>
      <c r="F149" s="153"/>
      <c r="G149" s="144">
        <f t="shared" si="43"/>
        <v>0</v>
      </c>
      <c r="H149" s="146">
        <f t="shared" si="44"/>
        <v>494.5</v>
      </c>
      <c r="I149" s="147">
        <v>33.600000000000001</v>
      </c>
      <c r="J149" s="148">
        <f t="shared" si="72"/>
        <v>16615.200000000001</v>
      </c>
      <c r="K149" s="149">
        <f t="shared" si="73"/>
        <v>0</v>
      </c>
      <c r="L149" s="150">
        <f t="shared" si="74"/>
        <v>0</v>
      </c>
      <c r="M149" s="149">
        <f t="shared" si="75"/>
        <v>0</v>
      </c>
      <c r="N149" s="149">
        <f t="shared" si="76"/>
        <v>16615.200000000001</v>
      </c>
      <c r="O149" s="151" t="str">
        <f t="shared" si="55"/>
        <v xml:space="preserve"> </v>
      </c>
      <c r="P149" s="151">
        <f t="shared" si="56"/>
        <v>100</v>
      </c>
    </row>
    <row r="150" ht="35.399999999999999" customHeight="1">
      <c r="A150" s="141" t="s">
        <v>299</v>
      </c>
      <c r="B150" s="141" t="s">
        <v>300</v>
      </c>
      <c r="C150" s="142" t="s">
        <v>83</v>
      </c>
      <c r="D150" s="143">
        <v>450</v>
      </c>
      <c r="E150" s="144"/>
      <c r="F150" s="153"/>
      <c r="G150" s="144">
        <f t="shared" si="43"/>
        <v>0</v>
      </c>
      <c r="H150" s="146">
        <f t="shared" si="44"/>
        <v>450</v>
      </c>
      <c r="I150" s="147">
        <v>48.799999999999997</v>
      </c>
      <c r="J150" s="148">
        <f t="shared" si="72"/>
        <v>21960</v>
      </c>
      <c r="K150" s="149">
        <f t="shared" si="73"/>
        <v>0</v>
      </c>
      <c r="L150" s="150">
        <f t="shared" si="74"/>
        <v>0</v>
      </c>
      <c r="M150" s="149">
        <f t="shared" si="75"/>
        <v>0</v>
      </c>
      <c r="N150" s="149">
        <f t="shared" si="76"/>
        <v>21960</v>
      </c>
      <c r="O150" s="151" t="str">
        <f t="shared" si="55"/>
        <v xml:space="preserve"> </v>
      </c>
      <c r="P150" s="151">
        <f t="shared" si="56"/>
        <v>100</v>
      </c>
    </row>
    <row r="151" ht="28.800000000000001" customHeight="1">
      <c r="A151" s="141" t="s">
        <v>301</v>
      </c>
      <c r="B151" s="141" t="s">
        <v>302</v>
      </c>
      <c r="C151" s="142" t="s">
        <v>59</v>
      </c>
      <c r="D151" s="143">
        <v>997.27999999999997</v>
      </c>
      <c r="E151" s="144"/>
      <c r="F151" s="153"/>
      <c r="G151" s="144">
        <f t="shared" si="43"/>
        <v>0</v>
      </c>
      <c r="H151" s="146">
        <f t="shared" si="44"/>
        <v>997.27999999999997</v>
      </c>
      <c r="I151" s="147">
        <v>90.510000000000005</v>
      </c>
      <c r="J151" s="148">
        <f t="shared" si="72"/>
        <v>90263.809999999998</v>
      </c>
      <c r="K151" s="149">
        <f t="shared" si="73"/>
        <v>0</v>
      </c>
      <c r="L151" s="150">
        <f t="shared" si="74"/>
        <v>0</v>
      </c>
      <c r="M151" s="149">
        <f t="shared" si="75"/>
        <v>0</v>
      </c>
      <c r="N151" s="149">
        <f t="shared" si="76"/>
        <v>90263.809999999998</v>
      </c>
      <c r="O151" s="151" t="str">
        <f t="shared" si="55"/>
        <v xml:space="preserve"> </v>
      </c>
      <c r="P151" s="151">
        <f t="shared" si="56"/>
        <v>100</v>
      </c>
    </row>
    <row r="152" ht="28.800000000000001" customHeight="1">
      <c r="A152" s="141" t="s">
        <v>303</v>
      </c>
      <c r="B152" s="141" t="s">
        <v>304</v>
      </c>
      <c r="C152" s="142" t="s">
        <v>83</v>
      </c>
      <c r="D152" s="143">
        <v>664.85000000000002</v>
      </c>
      <c r="E152" s="144"/>
      <c r="F152" s="153"/>
      <c r="G152" s="144">
        <f t="shared" si="43"/>
        <v>0</v>
      </c>
      <c r="H152" s="146">
        <f t="shared" si="44"/>
        <v>664.85000000000002</v>
      </c>
      <c r="I152" s="147">
        <v>83.349999999999994</v>
      </c>
      <c r="J152" s="148">
        <f t="shared" si="72"/>
        <v>55415.25</v>
      </c>
      <c r="K152" s="149">
        <f t="shared" si="73"/>
        <v>0</v>
      </c>
      <c r="L152" s="150">
        <f t="shared" si="74"/>
        <v>0</v>
      </c>
      <c r="M152" s="149">
        <f t="shared" si="75"/>
        <v>0</v>
      </c>
      <c r="N152" s="149">
        <f t="shared" si="76"/>
        <v>55415.25</v>
      </c>
      <c r="O152" s="151" t="str">
        <f t="shared" si="55"/>
        <v xml:space="preserve"> </v>
      </c>
      <c r="P152" s="151">
        <f t="shared" si="56"/>
        <v>100</v>
      </c>
    </row>
    <row r="153" ht="28.800000000000001" customHeight="1">
      <c r="A153" s="141" t="s">
        <v>305</v>
      </c>
      <c r="B153" s="141" t="s">
        <v>306</v>
      </c>
      <c r="C153" s="142" t="s">
        <v>59</v>
      </c>
      <c r="D153" s="143">
        <v>3526</v>
      </c>
      <c r="E153" s="144"/>
      <c r="F153" s="153"/>
      <c r="G153" s="144">
        <f t="shared" si="43"/>
        <v>0</v>
      </c>
      <c r="H153" s="146">
        <f t="shared" si="44"/>
        <v>3526</v>
      </c>
      <c r="I153" s="147">
        <v>24.600000000000001</v>
      </c>
      <c r="J153" s="148">
        <f t="shared" si="72"/>
        <v>86739.600000000006</v>
      </c>
      <c r="K153" s="149">
        <f t="shared" si="73"/>
        <v>0</v>
      </c>
      <c r="L153" s="150">
        <f t="shared" si="74"/>
        <v>0</v>
      </c>
      <c r="M153" s="149">
        <f t="shared" si="75"/>
        <v>0</v>
      </c>
      <c r="N153" s="149">
        <f t="shared" si="76"/>
        <v>86739.600000000006</v>
      </c>
      <c r="O153" s="151" t="str">
        <f t="shared" si="55"/>
        <v xml:space="preserve"> </v>
      </c>
      <c r="P153" s="151">
        <f t="shared" si="56"/>
        <v>100</v>
      </c>
    </row>
    <row r="154" ht="13.199999999999999">
      <c r="A154" s="125">
        <v>3</v>
      </c>
      <c r="B154" s="125" t="s">
        <v>307</v>
      </c>
      <c r="C154" s="126"/>
      <c r="D154" s="134"/>
      <c r="E154" s="135"/>
      <c r="F154" s="136"/>
      <c r="G154" s="135"/>
      <c r="H154" s="137"/>
      <c r="I154" s="152"/>
      <c r="J154" s="139">
        <f>J155+J165+J173+J175+J181+J190+J196+J201+J234+J252+J274+J281</f>
        <v>5755864.3024890004</v>
      </c>
      <c r="K154" s="139">
        <f>K155+K165+K173+K175+K181+K190+K196+K201+K234+K252+K274+K281</f>
        <v>0</v>
      </c>
      <c r="L154" s="139">
        <f>L155+L165+L173+L175+L181+L190+L196+L201+L234+L252+L274+L281</f>
        <v>0</v>
      </c>
      <c r="M154" s="139">
        <f>M155+M165+M173+M175+M181+M190+M196+M201+M234+M252+M274+M281</f>
        <v>0</v>
      </c>
      <c r="N154" s="139">
        <f>N155+N165+N173+N175+N181+N190+N196+N201+N234+N252+N274+N281</f>
        <v>5755864.3024890004</v>
      </c>
      <c r="O154" s="133" t="str">
        <f t="shared" si="55"/>
        <v xml:space="preserve"> </v>
      </c>
      <c r="P154" s="133">
        <f t="shared" si="56"/>
        <v>100</v>
      </c>
    </row>
    <row r="155" ht="13.199999999999999">
      <c r="A155" s="125" t="s">
        <v>308</v>
      </c>
      <c r="B155" s="125" t="s">
        <v>309</v>
      </c>
      <c r="C155" s="126"/>
      <c r="D155" s="134"/>
      <c r="E155" s="135"/>
      <c r="F155" s="136"/>
      <c r="G155" s="135"/>
      <c r="H155" s="137"/>
      <c r="I155" s="152"/>
      <c r="J155" s="139">
        <f>SUM(J156:J164)</f>
        <v>856325.99000000011</v>
      </c>
      <c r="K155" s="139">
        <f>SUM(K156:K164)</f>
        <v>0</v>
      </c>
      <c r="L155" s="139">
        <f>SUM(L156:L164)</f>
        <v>0</v>
      </c>
      <c r="M155" s="139">
        <f>SUM(M156:M164)</f>
        <v>0</v>
      </c>
      <c r="N155" s="139">
        <f>SUM(N156:N164)</f>
        <v>856325.99000000011</v>
      </c>
      <c r="O155" s="133" t="str">
        <f t="shared" si="55"/>
        <v xml:space="preserve"> </v>
      </c>
      <c r="P155" s="133">
        <f t="shared" si="56"/>
        <v>100</v>
      </c>
    </row>
    <row r="156" ht="28.800000000000001" customHeight="1">
      <c r="A156" s="141" t="s">
        <v>310</v>
      </c>
      <c r="B156" s="141" t="s">
        <v>311</v>
      </c>
      <c r="C156" s="142" t="s">
        <v>143</v>
      </c>
      <c r="D156" s="143">
        <v>91.760000000000005</v>
      </c>
      <c r="E156" s="144"/>
      <c r="F156" s="153"/>
      <c r="G156" s="144">
        <f t="shared" si="43"/>
        <v>0</v>
      </c>
      <c r="H156" s="146">
        <f t="shared" si="44"/>
        <v>91.760000000000005</v>
      </c>
      <c r="I156" s="147">
        <v>63.289999999999999</v>
      </c>
      <c r="J156" s="148">
        <f t="shared" ref="J156:J164" si="77">ROUND(D156*I156,2)</f>
        <v>5807.4899999999998</v>
      </c>
      <c r="K156" s="149">
        <f t="shared" ref="K156:K164" si="78">ROUND(E156*I156,2)</f>
        <v>0</v>
      </c>
      <c r="L156" s="150">
        <f t="shared" ref="L156:L164" si="79">ROUND(F156*I156,2)</f>
        <v>0</v>
      </c>
      <c r="M156" s="149">
        <f t="shared" ref="M156:M164" si="80">K156+L156</f>
        <v>0</v>
      </c>
      <c r="N156" s="149">
        <f t="shared" ref="N156:N164" si="81">J156-M156</f>
        <v>5807.4899999999998</v>
      </c>
      <c r="O156" s="151" t="str">
        <f t="shared" si="55"/>
        <v xml:space="preserve"> </v>
      </c>
      <c r="P156" s="151">
        <f t="shared" si="56"/>
        <v>100</v>
      </c>
    </row>
    <row r="157" ht="31.199999999999999" customHeight="1">
      <c r="A157" s="141" t="s">
        <v>312</v>
      </c>
      <c r="B157" s="141" t="s">
        <v>313</v>
      </c>
      <c r="C157" s="142" t="s">
        <v>59</v>
      </c>
      <c r="D157" s="143">
        <v>5037.9200000000001</v>
      </c>
      <c r="E157" s="144"/>
      <c r="F157" s="153"/>
      <c r="G157" s="144">
        <f t="shared" si="43"/>
        <v>0</v>
      </c>
      <c r="H157" s="146">
        <f t="shared" si="44"/>
        <v>5037.9200000000001</v>
      </c>
      <c r="I157" s="147">
        <v>7.2699999999999996</v>
      </c>
      <c r="J157" s="148">
        <f t="shared" si="77"/>
        <v>36625.68</v>
      </c>
      <c r="K157" s="149">
        <f t="shared" si="78"/>
        <v>0</v>
      </c>
      <c r="L157" s="150">
        <f t="shared" si="79"/>
        <v>0</v>
      </c>
      <c r="M157" s="149">
        <f t="shared" si="80"/>
        <v>0</v>
      </c>
      <c r="N157" s="149">
        <f t="shared" si="81"/>
        <v>36625.68</v>
      </c>
      <c r="O157" s="151" t="str">
        <f t="shared" si="55"/>
        <v xml:space="preserve"> </v>
      </c>
      <c r="P157" s="151">
        <f t="shared" si="56"/>
        <v>100</v>
      </c>
    </row>
    <row r="158" ht="49.200000000000003" customHeight="1">
      <c r="A158" s="141" t="s">
        <v>314</v>
      </c>
      <c r="B158" s="141" t="s">
        <v>315</v>
      </c>
      <c r="C158" s="142" t="s">
        <v>143</v>
      </c>
      <c r="D158" s="143">
        <v>512.82000000000005</v>
      </c>
      <c r="E158" s="144"/>
      <c r="F158" s="153"/>
      <c r="G158" s="144">
        <f t="shared" si="43"/>
        <v>0</v>
      </c>
      <c r="H158" s="146">
        <f t="shared" si="44"/>
        <v>512.82000000000005</v>
      </c>
      <c r="I158" s="147">
        <v>675.96000000000004</v>
      </c>
      <c r="J158" s="148">
        <f t="shared" si="77"/>
        <v>346645.81</v>
      </c>
      <c r="K158" s="149">
        <f t="shared" si="78"/>
        <v>0</v>
      </c>
      <c r="L158" s="150">
        <f t="shared" si="79"/>
        <v>0</v>
      </c>
      <c r="M158" s="149">
        <f t="shared" si="80"/>
        <v>0</v>
      </c>
      <c r="N158" s="149">
        <f t="shared" si="81"/>
        <v>346645.81</v>
      </c>
      <c r="O158" s="151" t="str">
        <f t="shared" si="55"/>
        <v xml:space="preserve"> </v>
      </c>
      <c r="P158" s="151">
        <f t="shared" si="56"/>
        <v>100</v>
      </c>
    </row>
    <row r="159" ht="42.600000000000001" customHeight="1">
      <c r="A159" s="141" t="s">
        <v>316</v>
      </c>
      <c r="B159" s="141" t="s">
        <v>317</v>
      </c>
      <c r="C159" s="142" t="s">
        <v>83</v>
      </c>
      <c r="D159" s="143">
        <v>2542.6399999999999</v>
      </c>
      <c r="E159" s="144"/>
      <c r="F159" s="153"/>
      <c r="G159" s="144">
        <f t="shared" si="43"/>
        <v>0</v>
      </c>
      <c r="H159" s="146">
        <f t="shared" si="44"/>
        <v>2542.6399999999999</v>
      </c>
      <c r="I159" s="147">
        <v>71.120000000000005</v>
      </c>
      <c r="J159" s="148">
        <f t="shared" si="77"/>
        <v>180832.56</v>
      </c>
      <c r="K159" s="149">
        <f t="shared" si="78"/>
        <v>0</v>
      </c>
      <c r="L159" s="150">
        <f t="shared" si="79"/>
        <v>0</v>
      </c>
      <c r="M159" s="149">
        <f t="shared" si="80"/>
        <v>0</v>
      </c>
      <c r="N159" s="149">
        <f t="shared" si="81"/>
        <v>180832.56</v>
      </c>
      <c r="O159" s="151" t="str">
        <f t="shared" si="55"/>
        <v xml:space="preserve"> </v>
      </c>
      <c r="P159" s="151">
        <f t="shared" si="56"/>
        <v>100</v>
      </c>
    </row>
    <row r="160" ht="46.200000000000003" customHeight="1">
      <c r="A160" s="141" t="s">
        <v>318</v>
      </c>
      <c r="B160" s="141" t="s">
        <v>319</v>
      </c>
      <c r="C160" s="142" t="s">
        <v>320</v>
      </c>
      <c r="D160" s="143">
        <v>654.89999999999998</v>
      </c>
      <c r="E160" s="144"/>
      <c r="F160" s="153"/>
      <c r="G160" s="144">
        <f t="shared" si="43"/>
        <v>0</v>
      </c>
      <c r="H160" s="146">
        <f t="shared" si="44"/>
        <v>654.89999999999998</v>
      </c>
      <c r="I160" s="147">
        <v>15.51</v>
      </c>
      <c r="J160" s="148">
        <f t="shared" si="77"/>
        <v>10157.5</v>
      </c>
      <c r="K160" s="149">
        <f t="shared" si="78"/>
        <v>0</v>
      </c>
      <c r="L160" s="150">
        <f t="shared" si="79"/>
        <v>0</v>
      </c>
      <c r="M160" s="149">
        <f t="shared" si="80"/>
        <v>0</v>
      </c>
      <c r="N160" s="149">
        <f t="shared" si="81"/>
        <v>10157.5</v>
      </c>
      <c r="O160" s="151" t="str">
        <f t="shared" si="55"/>
        <v xml:space="preserve"> </v>
      </c>
      <c r="P160" s="151">
        <f t="shared" si="56"/>
        <v>100</v>
      </c>
    </row>
    <row r="161" ht="43.200000000000003" customHeight="1">
      <c r="A161" s="141" t="s">
        <v>321</v>
      </c>
      <c r="B161" s="141" t="s">
        <v>322</v>
      </c>
      <c r="C161" s="142" t="s">
        <v>59</v>
      </c>
      <c r="D161" s="143">
        <v>6620.04</v>
      </c>
      <c r="E161" s="144"/>
      <c r="F161" s="153"/>
      <c r="G161" s="144">
        <f t="shared" si="43"/>
        <v>0</v>
      </c>
      <c r="H161" s="146">
        <f t="shared" si="44"/>
        <v>6620.04</v>
      </c>
      <c r="I161" s="147">
        <v>33</v>
      </c>
      <c r="J161" s="148">
        <f t="shared" si="77"/>
        <v>218461.32000000001</v>
      </c>
      <c r="K161" s="149">
        <f t="shared" si="78"/>
        <v>0</v>
      </c>
      <c r="L161" s="150">
        <f t="shared" si="79"/>
        <v>0</v>
      </c>
      <c r="M161" s="149">
        <f t="shared" si="80"/>
        <v>0</v>
      </c>
      <c r="N161" s="149">
        <f t="shared" si="81"/>
        <v>218461.32000000001</v>
      </c>
      <c r="O161" s="151" t="str">
        <f t="shared" si="55"/>
        <v xml:space="preserve"> </v>
      </c>
      <c r="P161" s="151">
        <f t="shared" si="56"/>
        <v>100</v>
      </c>
    </row>
    <row r="162" ht="28.800000000000001" customHeight="1">
      <c r="A162" s="141" t="s">
        <v>323</v>
      </c>
      <c r="B162" s="141" t="s">
        <v>324</v>
      </c>
      <c r="C162" s="142" t="s">
        <v>59</v>
      </c>
      <c r="D162" s="143">
        <v>254.56</v>
      </c>
      <c r="E162" s="144"/>
      <c r="F162" s="153"/>
      <c r="G162" s="144">
        <f t="shared" si="43"/>
        <v>0</v>
      </c>
      <c r="H162" s="146">
        <f t="shared" si="44"/>
        <v>254.56</v>
      </c>
      <c r="I162" s="147">
        <v>98.849999999999994</v>
      </c>
      <c r="J162" s="148">
        <f t="shared" si="77"/>
        <v>25163.259999999998</v>
      </c>
      <c r="K162" s="149">
        <f t="shared" si="78"/>
        <v>0</v>
      </c>
      <c r="L162" s="150">
        <f t="shared" si="79"/>
        <v>0</v>
      </c>
      <c r="M162" s="149">
        <f t="shared" si="80"/>
        <v>0</v>
      </c>
      <c r="N162" s="149">
        <f t="shared" si="81"/>
        <v>25163.259999999998</v>
      </c>
      <c r="O162" s="151" t="str">
        <f t="shared" si="55"/>
        <v xml:space="preserve"> </v>
      </c>
      <c r="P162" s="151">
        <f t="shared" si="56"/>
        <v>100</v>
      </c>
    </row>
    <row r="163" ht="28.800000000000001" customHeight="1">
      <c r="A163" s="141" t="s">
        <v>325</v>
      </c>
      <c r="B163" s="141" t="s">
        <v>326</v>
      </c>
      <c r="C163" s="142" t="s">
        <v>59</v>
      </c>
      <c r="D163" s="143">
        <v>5037.9200000000001</v>
      </c>
      <c r="E163" s="144"/>
      <c r="F163" s="153"/>
      <c r="G163" s="144">
        <f t="shared" si="43"/>
        <v>0</v>
      </c>
      <c r="H163" s="146">
        <f t="shared" si="44"/>
        <v>5037.9200000000001</v>
      </c>
      <c r="I163" s="147">
        <v>4.0999999999999996</v>
      </c>
      <c r="J163" s="148">
        <f t="shared" si="77"/>
        <v>20655.470000000001</v>
      </c>
      <c r="K163" s="149">
        <f t="shared" si="78"/>
        <v>0</v>
      </c>
      <c r="L163" s="150">
        <f t="shared" si="79"/>
        <v>0</v>
      </c>
      <c r="M163" s="149">
        <f t="shared" si="80"/>
        <v>0</v>
      </c>
      <c r="N163" s="149">
        <f t="shared" si="81"/>
        <v>20655.470000000001</v>
      </c>
      <c r="O163" s="151" t="str">
        <f t="shared" si="55"/>
        <v xml:space="preserve"> </v>
      </c>
      <c r="P163" s="151">
        <f t="shared" si="56"/>
        <v>100</v>
      </c>
    </row>
    <row r="164" ht="28.800000000000001" customHeight="1">
      <c r="A164" s="141" t="s">
        <v>327</v>
      </c>
      <c r="B164" s="141" t="s">
        <v>328</v>
      </c>
      <c r="C164" s="142" t="s">
        <v>320</v>
      </c>
      <c r="D164" s="143">
        <v>370</v>
      </c>
      <c r="E164" s="144"/>
      <c r="F164" s="153"/>
      <c r="G164" s="144">
        <f t="shared" si="43"/>
        <v>0</v>
      </c>
      <c r="H164" s="146">
        <f t="shared" si="44"/>
        <v>370</v>
      </c>
      <c r="I164" s="147">
        <v>32.369999999999997</v>
      </c>
      <c r="J164" s="148">
        <f t="shared" si="77"/>
        <v>11976.9</v>
      </c>
      <c r="K164" s="149">
        <f t="shared" si="78"/>
        <v>0</v>
      </c>
      <c r="L164" s="150">
        <f t="shared" si="79"/>
        <v>0</v>
      </c>
      <c r="M164" s="149">
        <f t="shared" si="80"/>
        <v>0</v>
      </c>
      <c r="N164" s="149">
        <f t="shared" si="81"/>
        <v>11976.9</v>
      </c>
      <c r="O164" s="151" t="str">
        <f t="shared" si="55"/>
        <v xml:space="preserve"> </v>
      </c>
      <c r="P164" s="151">
        <f t="shared" si="56"/>
        <v>100</v>
      </c>
    </row>
    <row r="165" ht="13.199999999999999">
      <c r="A165" s="125" t="s">
        <v>329</v>
      </c>
      <c r="B165" s="125" t="s">
        <v>330</v>
      </c>
      <c r="C165" s="126"/>
      <c r="D165" s="134"/>
      <c r="E165" s="135"/>
      <c r="F165" s="136"/>
      <c r="G165" s="135"/>
      <c r="H165" s="137"/>
      <c r="I165" s="152"/>
      <c r="J165" s="139">
        <f>SUM(J166:J172)</f>
        <v>1056647.7139999999</v>
      </c>
      <c r="K165" s="139">
        <f>SUM(K166:K172)</f>
        <v>0</v>
      </c>
      <c r="L165" s="139">
        <f>SUM(L166:L172)</f>
        <v>0</v>
      </c>
      <c r="M165" s="139">
        <f>SUM(M166:M172)</f>
        <v>0</v>
      </c>
      <c r="N165" s="139">
        <f>SUM(N166:N172)</f>
        <v>1056647.7139999999</v>
      </c>
      <c r="O165" s="133" t="str">
        <f t="shared" si="55"/>
        <v xml:space="preserve"> </v>
      </c>
      <c r="P165" s="133">
        <f t="shared" si="56"/>
        <v>100</v>
      </c>
    </row>
    <row r="166" ht="28.800000000000001" customHeight="1">
      <c r="A166" s="141" t="s">
        <v>331</v>
      </c>
      <c r="B166" s="141" t="s">
        <v>332</v>
      </c>
      <c r="C166" s="142" t="s">
        <v>83</v>
      </c>
      <c r="D166" s="143">
        <v>370</v>
      </c>
      <c r="E166" s="144"/>
      <c r="F166" s="153"/>
      <c r="G166" s="144">
        <f t="shared" si="43"/>
        <v>0</v>
      </c>
      <c r="H166" s="146">
        <f t="shared" si="44"/>
        <v>370</v>
      </c>
      <c r="I166" s="147">
        <v>111.04000000000001</v>
      </c>
      <c r="J166" s="148">
        <f>ROUND(D166*I166,2)-0.006</f>
        <v>41084.794000000002</v>
      </c>
      <c r="K166" s="149">
        <f t="shared" ref="K166:K172" si="82">ROUND(E166*I166,2)</f>
        <v>0</v>
      </c>
      <c r="L166" s="150">
        <f t="shared" ref="L166:L172" si="83">ROUND(F166*I166,2)</f>
        <v>0</v>
      </c>
      <c r="M166" s="149">
        <f t="shared" ref="M166:M172" si="84">K166+L166</f>
        <v>0</v>
      </c>
      <c r="N166" s="149">
        <f t="shared" ref="N166:N172" si="85">J166-M166</f>
        <v>41084.794000000002</v>
      </c>
      <c r="O166" s="151" t="str">
        <f t="shared" si="55"/>
        <v xml:space="preserve"> </v>
      </c>
      <c r="P166" s="151">
        <f t="shared" si="56"/>
        <v>100</v>
      </c>
    </row>
    <row r="167" ht="28.800000000000001" customHeight="1">
      <c r="A167" s="141" t="s">
        <v>333</v>
      </c>
      <c r="B167" s="141" t="s">
        <v>334</v>
      </c>
      <c r="C167" s="142" t="s">
        <v>41</v>
      </c>
      <c r="D167" s="143">
        <v>74</v>
      </c>
      <c r="E167" s="144"/>
      <c r="F167" s="153"/>
      <c r="G167" s="144">
        <f t="shared" si="43"/>
        <v>0</v>
      </c>
      <c r="H167" s="146">
        <f t="shared" si="44"/>
        <v>74</v>
      </c>
      <c r="I167" s="147">
        <v>1827.8399999999999</v>
      </c>
      <c r="J167" s="148">
        <f t="shared" ref="J167:J172" si="86">ROUND(D167*I167,2)</f>
        <v>135260.16</v>
      </c>
      <c r="K167" s="149">
        <f t="shared" si="82"/>
        <v>0</v>
      </c>
      <c r="L167" s="150">
        <f t="shared" si="83"/>
        <v>0</v>
      </c>
      <c r="M167" s="149">
        <f t="shared" si="84"/>
        <v>0</v>
      </c>
      <c r="N167" s="149">
        <f t="shared" si="85"/>
        <v>135260.16</v>
      </c>
      <c r="O167" s="151" t="str">
        <f t="shared" si="55"/>
        <v xml:space="preserve"> </v>
      </c>
      <c r="P167" s="151">
        <f t="shared" si="56"/>
        <v>100</v>
      </c>
    </row>
    <row r="168" ht="40.200000000000003" customHeight="1">
      <c r="A168" s="141" t="s">
        <v>335</v>
      </c>
      <c r="B168" s="141" t="s">
        <v>319</v>
      </c>
      <c r="C168" s="142" t="s">
        <v>320</v>
      </c>
      <c r="D168" s="143">
        <v>5588.4799999999996</v>
      </c>
      <c r="E168" s="144"/>
      <c r="F168" s="153"/>
      <c r="G168" s="144">
        <f t="shared" si="43"/>
        <v>0</v>
      </c>
      <c r="H168" s="146">
        <f t="shared" si="44"/>
        <v>5588.4799999999996</v>
      </c>
      <c r="I168" s="147">
        <v>15.51</v>
      </c>
      <c r="J168" s="148">
        <f t="shared" si="86"/>
        <v>86677.320000000007</v>
      </c>
      <c r="K168" s="149">
        <f t="shared" si="82"/>
        <v>0</v>
      </c>
      <c r="L168" s="150">
        <f t="shared" si="83"/>
        <v>0</v>
      </c>
      <c r="M168" s="149">
        <f t="shared" si="84"/>
        <v>0</v>
      </c>
      <c r="N168" s="149">
        <f t="shared" si="85"/>
        <v>86677.320000000007</v>
      </c>
      <c r="O168" s="151" t="str">
        <f t="shared" si="55"/>
        <v xml:space="preserve"> </v>
      </c>
      <c r="P168" s="151">
        <f t="shared" si="56"/>
        <v>100</v>
      </c>
    </row>
    <row r="169" ht="28.800000000000001" customHeight="1">
      <c r="A169" s="141" t="s">
        <v>336</v>
      </c>
      <c r="B169" s="141" t="s">
        <v>337</v>
      </c>
      <c r="C169" s="142" t="s">
        <v>41</v>
      </c>
      <c r="D169" s="143">
        <v>22200</v>
      </c>
      <c r="E169" s="144"/>
      <c r="F169" s="153"/>
      <c r="G169" s="144">
        <f t="shared" si="43"/>
        <v>0</v>
      </c>
      <c r="H169" s="146">
        <f t="shared" si="44"/>
        <v>22200</v>
      </c>
      <c r="I169" s="147">
        <v>1.29</v>
      </c>
      <c r="J169" s="148">
        <f t="shared" si="86"/>
        <v>28638</v>
      </c>
      <c r="K169" s="149">
        <f t="shared" si="82"/>
        <v>0</v>
      </c>
      <c r="L169" s="150">
        <f t="shared" si="83"/>
        <v>0</v>
      </c>
      <c r="M169" s="149">
        <f t="shared" si="84"/>
        <v>0</v>
      </c>
      <c r="N169" s="149">
        <f t="shared" si="85"/>
        <v>28638</v>
      </c>
      <c r="O169" s="151" t="str">
        <f t="shared" si="55"/>
        <v xml:space="preserve"> </v>
      </c>
      <c r="P169" s="151">
        <f t="shared" si="56"/>
        <v>100</v>
      </c>
    </row>
    <row r="170" ht="36.600000000000001" customHeight="1">
      <c r="A170" s="141" t="s">
        <v>338</v>
      </c>
      <c r="B170" s="141" t="s">
        <v>339</v>
      </c>
      <c r="C170" s="142" t="s">
        <v>320</v>
      </c>
      <c r="D170" s="143">
        <v>11829.639999999999</v>
      </c>
      <c r="E170" s="144"/>
      <c r="F170" s="153"/>
      <c r="G170" s="144">
        <f t="shared" si="43"/>
        <v>0</v>
      </c>
      <c r="H170" s="146">
        <f t="shared" si="44"/>
        <v>11829.639999999999</v>
      </c>
      <c r="I170" s="147">
        <v>12.140000000000001</v>
      </c>
      <c r="J170" s="148">
        <f t="shared" si="86"/>
        <v>143611.82999999999</v>
      </c>
      <c r="K170" s="149">
        <f t="shared" si="82"/>
        <v>0</v>
      </c>
      <c r="L170" s="150">
        <f t="shared" si="83"/>
        <v>0</v>
      </c>
      <c r="M170" s="149">
        <f t="shared" si="84"/>
        <v>0</v>
      </c>
      <c r="N170" s="149">
        <f t="shared" si="85"/>
        <v>143611.82999999999</v>
      </c>
      <c r="O170" s="151" t="str">
        <f t="shared" si="55"/>
        <v xml:space="preserve"> </v>
      </c>
      <c r="P170" s="151">
        <f t="shared" si="56"/>
        <v>100</v>
      </c>
    </row>
    <row r="171" ht="66">
      <c r="A171" s="141" t="s">
        <v>340</v>
      </c>
      <c r="B171" s="141" t="s">
        <v>341</v>
      </c>
      <c r="C171" s="142" t="s">
        <v>143</v>
      </c>
      <c r="D171" s="143">
        <v>906.5</v>
      </c>
      <c r="E171" s="144"/>
      <c r="F171" s="153"/>
      <c r="G171" s="144">
        <f t="shared" si="43"/>
        <v>0</v>
      </c>
      <c r="H171" s="146">
        <f t="shared" si="44"/>
        <v>906.5</v>
      </c>
      <c r="I171" s="147">
        <v>670.23000000000002</v>
      </c>
      <c r="J171" s="148">
        <f t="shared" si="86"/>
        <v>607563.5</v>
      </c>
      <c r="K171" s="149">
        <f t="shared" si="82"/>
        <v>0</v>
      </c>
      <c r="L171" s="150">
        <f t="shared" si="83"/>
        <v>0</v>
      </c>
      <c r="M171" s="149">
        <f t="shared" si="84"/>
        <v>0</v>
      </c>
      <c r="N171" s="149">
        <f t="shared" si="85"/>
        <v>607563.5</v>
      </c>
      <c r="O171" s="151" t="str">
        <f t="shared" si="55"/>
        <v xml:space="preserve"> </v>
      </c>
      <c r="P171" s="151">
        <f t="shared" si="56"/>
        <v>100</v>
      </c>
    </row>
    <row r="172" ht="37.200000000000003" customHeight="1">
      <c r="A172" s="141" t="s">
        <v>342</v>
      </c>
      <c r="B172" s="141" t="s">
        <v>343</v>
      </c>
      <c r="C172" s="142" t="s">
        <v>320</v>
      </c>
      <c r="D172" s="143">
        <v>1240.98</v>
      </c>
      <c r="E172" s="144"/>
      <c r="F172" s="153"/>
      <c r="G172" s="144">
        <f t="shared" si="43"/>
        <v>0</v>
      </c>
      <c r="H172" s="146">
        <f t="shared" si="44"/>
        <v>1240.98</v>
      </c>
      <c r="I172" s="147">
        <v>11.130000000000001</v>
      </c>
      <c r="J172" s="148">
        <f t="shared" si="86"/>
        <v>13812.110000000001</v>
      </c>
      <c r="K172" s="149">
        <f t="shared" si="82"/>
        <v>0</v>
      </c>
      <c r="L172" s="150">
        <f t="shared" si="83"/>
        <v>0</v>
      </c>
      <c r="M172" s="149">
        <f t="shared" si="84"/>
        <v>0</v>
      </c>
      <c r="N172" s="149">
        <f t="shared" si="85"/>
        <v>13812.110000000001</v>
      </c>
      <c r="O172" s="151" t="str">
        <f t="shared" si="55"/>
        <v xml:space="preserve"> </v>
      </c>
      <c r="P172" s="151">
        <f t="shared" si="56"/>
        <v>100</v>
      </c>
    </row>
    <row r="173" ht="13.199999999999999">
      <c r="A173" s="125" t="s">
        <v>344</v>
      </c>
      <c r="B173" s="125" t="s">
        <v>345</v>
      </c>
      <c r="C173" s="126"/>
      <c r="D173" s="134"/>
      <c r="E173" s="135"/>
      <c r="F173" s="136"/>
      <c r="G173" s="135">
        <f t="shared" si="43"/>
        <v>0</v>
      </c>
      <c r="H173" s="137"/>
      <c r="I173" s="152"/>
      <c r="J173" s="139">
        <f>J174</f>
        <v>81641.919999999998</v>
      </c>
      <c r="K173" s="139">
        <f>K174</f>
        <v>0</v>
      </c>
      <c r="L173" s="139">
        <f>L174</f>
        <v>0</v>
      </c>
      <c r="M173" s="139">
        <f>M174</f>
        <v>0</v>
      </c>
      <c r="N173" s="139">
        <f>N174</f>
        <v>81641.919999999998</v>
      </c>
      <c r="O173" s="133" t="str">
        <f t="shared" si="55"/>
        <v xml:space="preserve"> </v>
      </c>
      <c r="P173" s="133">
        <f t="shared" si="56"/>
        <v>100</v>
      </c>
    </row>
    <row r="174" ht="42" customHeight="1">
      <c r="A174" s="141" t="s">
        <v>346</v>
      </c>
      <c r="B174" s="141" t="s">
        <v>347</v>
      </c>
      <c r="C174" s="142" t="s">
        <v>59</v>
      </c>
      <c r="D174" s="143">
        <v>2333.96</v>
      </c>
      <c r="E174" s="144"/>
      <c r="F174" s="153"/>
      <c r="G174" s="144">
        <f t="shared" si="43"/>
        <v>0</v>
      </c>
      <c r="H174" s="146">
        <f t="shared" si="44"/>
        <v>2333.96</v>
      </c>
      <c r="I174" s="147">
        <v>34.979999999999997</v>
      </c>
      <c r="J174" s="148">
        <f>ROUND(D174*I174,2)</f>
        <v>81641.919999999998</v>
      </c>
      <c r="K174" s="149">
        <f>ROUND(E174*I174,2)</f>
        <v>0</v>
      </c>
      <c r="L174" s="150">
        <f>ROUND(F174*I174,2)</f>
        <v>0</v>
      </c>
      <c r="M174" s="149">
        <f>K174+L174</f>
        <v>0</v>
      </c>
      <c r="N174" s="149">
        <f>J174-M174</f>
        <v>81641.919999999998</v>
      </c>
      <c r="O174" s="151" t="str">
        <f t="shared" si="55"/>
        <v xml:space="preserve"> </v>
      </c>
      <c r="P174" s="151">
        <f t="shared" si="56"/>
        <v>100</v>
      </c>
    </row>
    <row r="175" ht="13.199999999999999">
      <c r="A175" s="125" t="s">
        <v>348</v>
      </c>
      <c r="B175" s="125" t="s">
        <v>349</v>
      </c>
      <c r="C175" s="126"/>
      <c r="D175" s="134"/>
      <c r="E175" s="135"/>
      <c r="F175" s="136"/>
      <c r="G175" s="135">
        <f t="shared" ref="G175:G238" si="87">E175+F175</f>
        <v>0</v>
      </c>
      <c r="H175" s="137"/>
      <c r="I175" s="152"/>
      <c r="J175" s="139">
        <f>SUM(J176:J180)</f>
        <v>787756.79000000004</v>
      </c>
      <c r="K175" s="139">
        <f>SUM(K176:K180)</f>
        <v>0</v>
      </c>
      <c r="L175" s="139">
        <f>SUM(L176:L180)</f>
        <v>0</v>
      </c>
      <c r="M175" s="139">
        <f>SUM(M176:M180)</f>
        <v>0</v>
      </c>
      <c r="N175" s="139">
        <f>SUM(N176:N180)</f>
        <v>787756.79000000004</v>
      </c>
      <c r="O175" s="133" t="str">
        <f t="shared" si="55"/>
        <v xml:space="preserve"> </v>
      </c>
      <c r="P175" s="133">
        <f t="shared" si="56"/>
        <v>100</v>
      </c>
    </row>
    <row r="176" ht="28.800000000000001" customHeight="1">
      <c r="A176" s="141" t="s">
        <v>350</v>
      </c>
      <c r="B176" s="141" t="s">
        <v>351</v>
      </c>
      <c r="C176" s="142" t="s">
        <v>59</v>
      </c>
      <c r="D176" s="143">
        <v>5137.0799999999999</v>
      </c>
      <c r="E176" s="144"/>
      <c r="F176" s="153"/>
      <c r="G176" s="144">
        <f t="shared" si="87"/>
        <v>0</v>
      </c>
      <c r="H176" s="146">
        <f t="shared" ref="H175:H238" si="88">D176-G176</f>
        <v>5137.0799999999999</v>
      </c>
      <c r="I176" s="147">
        <v>44.43</v>
      </c>
      <c r="J176" s="148">
        <f t="shared" ref="J176:J180" si="89">ROUND(D176*I176,2)</f>
        <v>228240.45999999999</v>
      </c>
      <c r="K176" s="149">
        <f t="shared" ref="K176:K180" si="90">ROUND(E176*I176,2)</f>
        <v>0</v>
      </c>
      <c r="L176" s="150">
        <f t="shared" ref="L176:L180" si="91">ROUND(F176*I176,2)</f>
        <v>0</v>
      </c>
      <c r="M176" s="149">
        <f t="shared" ref="M176:M180" si="92">K176+L176</f>
        <v>0</v>
      </c>
      <c r="N176" s="149">
        <f t="shared" ref="N176:N180" si="93">J176-M176</f>
        <v>228240.45999999999</v>
      </c>
      <c r="O176" s="151" t="str">
        <f t="shared" si="55"/>
        <v xml:space="preserve"> </v>
      </c>
      <c r="P176" s="151">
        <f t="shared" si="56"/>
        <v>100</v>
      </c>
    </row>
    <row r="177" ht="39.600000000000001">
      <c r="A177" s="141" t="s">
        <v>352</v>
      </c>
      <c r="B177" s="141" t="s">
        <v>353</v>
      </c>
      <c r="C177" s="142" t="s">
        <v>59</v>
      </c>
      <c r="D177" s="143">
        <v>5137.0799999999999</v>
      </c>
      <c r="E177" s="144"/>
      <c r="F177" s="153"/>
      <c r="G177" s="144">
        <f t="shared" si="87"/>
        <v>0</v>
      </c>
      <c r="H177" s="146">
        <f t="shared" si="88"/>
        <v>5137.0799999999999</v>
      </c>
      <c r="I177" s="147">
        <v>87.969999999999999</v>
      </c>
      <c r="J177" s="148">
        <f t="shared" si="89"/>
        <v>451908.92999999999</v>
      </c>
      <c r="K177" s="149">
        <f t="shared" si="90"/>
        <v>0</v>
      </c>
      <c r="L177" s="150">
        <f t="shared" si="91"/>
        <v>0</v>
      </c>
      <c r="M177" s="149">
        <f t="shared" si="92"/>
        <v>0</v>
      </c>
      <c r="N177" s="149">
        <f t="shared" si="93"/>
        <v>451908.92999999999</v>
      </c>
      <c r="O177" s="151" t="str">
        <f t="shared" si="55"/>
        <v xml:space="preserve"> </v>
      </c>
      <c r="P177" s="151">
        <f t="shared" si="56"/>
        <v>100</v>
      </c>
    </row>
    <row r="178" ht="50.399999999999999" customHeight="1">
      <c r="A178" s="141" t="s">
        <v>354</v>
      </c>
      <c r="B178" s="141" t="s">
        <v>355</v>
      </c>
      <c r="C178" s="142" t="s">
        <v>59</v>
      </c>
      <c r="D178" s="143">
        <v>222</v>
      </c>
      <c r="E178" s="144"/>
      <c r="F178" s="153"/>
      <c r="G178" s="144">
        <f t="shared" si="87"/>
        <v>0</v>
      </c>
      <c r="H178" s="146">
        <f t="shared" si="88"/>
        <v>222</v>
      </c>
      <c r="I178" s="147">
        <v>84.239999999999995</v>
      </c>
      <c r="J178" s="148">
        <f t="shared" si="89"/>
        <v>18701.279999999999</v>
      </c>
      <c r="K178" s="149">
        <f t="shared" si="90"/>
        <v>0</v>
      </c>
      <c r="L178" s="150">
        <f t="shared" si="91"/>
        <v>0</v>
      </c>
      <c r="M178" s="149">
        <f t="shared" si="92"/>
        <v>0</v>
      </c>
      <c r="N178" s="149">
        <f t="shared" si="93"/>
        <v>18701.279999999999</v>
      </c>
      <c r="O178" s="151" t="str">
        <f t="shared" si="55"/>
        <v xml:space="preserve"> </v>
      </c>
      <c r="P178" s="151">
        <f t="shared" si="56"/>
        <v>100</v>
      </c>
    </row>
    <row r="179" ht="13.199999999999999">
      <c r="A179" s="141" t="s">
        <v>356</v>
      </c>
      <c r="B179" s="141" t="s">
        <v>357</v>
      </c>
      <c r="C179" s="142" t="s">
        <v>83</v>
      </c>
      <c r="D179" s="143">
        <v>856.91999999999996</v>
      </c>
      <c r="E179" s="144"/>
      <c r="F179" s="153"/>
      <c r="G179" s="144">
        <f t="shared" si="87"/>
        <v>0</v>
      </c>
      <c r="H179" s="146">
        <f t="shared" si="88"/>
        <v>856.91999999999996</v>
      </c>
      <c r="I179" s="147">
        <v>89.299999999999997</v>
      </c>
      <c r="J179" s="148">
        <f t="shared" si="89"/>
        <v>76522.960000000006</v>
      </c>
      <c r="K179" s="149">
        <f t="shared" si="90"/>
        <v>0</v>
      </c>
      <c r="L179" s="150">
        <f t="shared" si="91"/>
        <v>0</v>
      </c>
      <c r="M179" s="149">
        <f t="shared" si="92"/>
        <v>0</v>
      </c>
      <c r="N179" s="149">
        <f t="shared" si="93"/>
        <v>76522.960000000006</v>
      </c>
      <c r="O179" s="151" t="str">
        <f t="shared" si="55"/>
        <v xml:space="preserve"> </v>
      </c>
      <c r="P179" s="151">
        <f t="shared" si="56"/>
        <v>100</v>
      </c>
    </row>
    <row r="180" ht="51.600000000000001" customHeight="1">
      <c r="A180" s="141" t="s">
        <v>358</v>
      </c>
      <c r="B180" s="141" t="s">
        <v>359</v>
      </c>
      <c r="C180" s="142" t="s">
        <v>83</v>
      </c>
      <c r="D180" s="143">
        <v>444</v>
      </c>
      <c r="E180" s="144"/>
      <c r="F180" s="153"/>
      <c r="G180" s="144">
        <f t="shared" si="87"/>
        <v>0</v>
      </c>
      <c r="H180" s="146">
        <f t="shared" si="88"/>
        <v>444</v>
      </c>
      <c r="I180" s="147">
        <v>27.890000000000001</v>
      </c>
      <c r="J180" s="148">
        <f t="shared" si="89"/>
        <v>12383.16</v>
      </c>
      <c r="K180" s="149">
        <f t="shared" si="90"/>
        <v>0</v>
      </c>
      <c r="L180" s="150">
        <f t="shared" si="91"/>
        <v>0</v>
      </c>
      <c r="M180" s="149">
        <f t="shared" si="92"/>
        <v>0</v>
      </c>
      <c r="N180" s="149">
        <f t="shared" si="93"/>
        <v>12383.16</v>
      </c>
      <c r="O180" s="151" t="str">
        <f t="shared" ref="O180:O243" si="94">IF((M180/J180)=0," ",(M180/J180)*100)</f>
        <v xml:space="preserve"> </v>
      </c>
      <c r="P180" s="151">
        <f t="shared" ref="P180:P243" si="95">IF((N180/J180)=0," ",(N180/J180)*100)</f>
        <v>100</v>
      </c>
    </row>
    <row r="181" ht="13.199999999999999">
      <c r="A181" s="125" t="s">
        <v>360</v>
      </c>
      <c r="B181" s="125" t="s">
        <v>361</v>
      </c>
      <c r="C181" s="126"/>
      <c r="D181" s="134"/>
      <c r="E181" s="135"/>
      <c r="F181" s="136"/>
      <c r="G181" s="135"/>
      <c r="H181" s="137"/>
      <c r="I181" s="152"/>
      <c r="J181" s="139">
        <f>SUM(J182:J189)</f>
        <v>407705.85000000009</v>
      </c>
      <c r="K181" s="139">
        <f>SUM(K182:K189)</f>
        <v>0</v>
      </c>
      <c r="L181" s="139">
        <f>SUM(L182:L189)</f>
        <v>0</v>
      </c>
      <c r="M181" s="139">
        <f>SUM(M182:M189)</f>
        <v>0</v>
      </c>
      <c r="N181" s="139">
        <f>SUM(N182:N189)</f>
        <v>407705.85000000009</v>
      </c>
      <c r="O181" s="133" t="str">
        <f t="shared" si="94"/>
        <v xml:space="preserve"> </v>
      </c>
      <c r="P181" s="133">
        <f t="shared" si="95"/>
        <v>100</v>
      </c>
    </row>
    <row r="182" ht="60" customHeight="1">
      <c r="A182" s="141" t="s">
        <v>362</v>
      </c>
      <c r="B182" s="141" t="s">
        <v>363</v>
      </c>
      <c r="C182" s="142" t="s">
        <v>59</v>
      </c>
      <c r="D182" s="143">
        <v>9001.3600000000006</v>
      </c>
      <c r="E182" s="144"/>
      <c r="F182" s="153"/>
      <c r="G182" s="144">
        <f t="shared" si="87"/>
        <v>0</v>
      </c>
      <c r="H182" s="146">
        <f t="shared" si="88"/>
        <v>9001.3600000000006</v>
      </c>
      <c r="I182" s="147">
        <v>2.6699999999999999</v>
      </c>
      <c r="J182" s="148">
        <f t="shared" ref="J182:J189" si="96">ROUND(D182*I182,2)</f>
        <v>24033.630000000001</v>
      </c>
      <c r="K182" s="149">
        <f t="shared" ref="K182:K189" si="97">ROUND(E182*I182,2)</f>
        <v>0</v>
      </c>
      <c r="L182" s="150">
        <f t="shared" ref="L182:L189" si="98">ROUND(F182*I182,2)</f>
        <v>0</v>
      </c>
      <c r="M182" s="149">
        <f t="shared" ref="M182:M189" si="99">K182+L182</f>
        <v>0</v>
      </c>
      <c r="N182" s="149">
        <f t="shared" ref="N182:N189" si="100">J182-M182</f>
        <v>24033.630000000001</v>
      </c>
      <c r="O182" s="151" t="str">
        <f t="shared" si="94"/>
        <v xml:space="preserve"> </v>
      </c>
      <c r="P182" s="151">
        <f t="shared" si="95"/>
        <v>100</v>
      </c>
    </row>
    <row r="183" ht="65.400000000000006" customHeight="1">
      <c r="A183" s="141" t="s">
        <v>364</v>
      </c>
      <c r="B183" s="141" t="s">
        <v>365</v>
      </c>
      <c r="C183" s="142" t="s">
        <v>59</v>
      </c>
      <c r="D183" s="143">
        <v>274.54000000000002</v>
      </c>
      <c r="E183" s="144"/>
      <c r="F183" s="153"/>
      <c r="G183" s="144">
        <f t="shared" si="87"/>
        <v>0</v>
      </c>
      <c r="H183" s="146">
        <f t="shared" si="88"/>
        <v>274.54000000000002</v>
      </c>
      <c r="I183" s="147">
        <v>69.599999999999994</v>
      </c>
      <c r="J183" s="148">
        <f t="shared" si="96"/>
        <v>19107.98</v>
      </c>
      <c r="K183" s="149">
        <f t="shared" si="97"/>
        <v>0</v>
      </c>
      <c r="L183" s="150">
        <f t="shared" si="98"/>
        <v>0</v>
      </c>
      <c r="M183" s="149">
        <f t="shared" si="99"/>
        <v>0</v>
      </c>
      <c r="N183" s="149">
        <f t="shared" si="100"/>
        <v>19107.98</v>
      </c>
      <c r="O183" s="151" t="str">
        <f t="shared" si="94"/>
        <v xml:space="preserve"> </v>
      </c>
      <c r="P183" s="151">
        <f t="shared" si="95"/>
        <v>100</v>
      </c>
    </row>
    <row r="184" ht="50.399999999999999" customHeight="1">
      <c r="A184" s="141" t="s">
        <v>366</v>
      </c>
      <c r="B184" s="141" t="s">
        <v>367</v>
      </c>
      <c r="C184" s="142" t="s">
        <v>143</v>
      </c>
      <c r="D184" s="143">
        <v>100.64</v>
      </c>
      <c r="E184" s="144"/>
      <c r="F184" s="153"/>
      <c r="G184" s="144">
        <f t="shared" si="87"/>
        <v>0</v>
      </c>
      <c r="H184" s="146">
        <f t="shared" si="88"/>
        <v>100.64</v>
      </c>
      <c r="I184" s="147">
        <v>834.96000000000004</v>
      </c>
      <c r="J184" s="148">
        <f t="shared" si="96"/>
        <v>84030.369999999995</v>
      </c>
      <c r="K184" s="149">
        <f t="shared" si="97"/>
        <v>0</v>
      </c>
      <c r="L184" s="150">
        <f t="shared" si="98"/>
        <v>0</v>
      </c>
      <c r="M184" s="149">
        <f t="shared" si="99"/>
        <v>0</v>
      </c>
      <c r="N184" s="149">
        <f t="shared" si="100"/>
        <v>84030.369999999995</v>
      </c>
      <c r="O184" s="151" t="str">
        <f t="shared" si="94"/>
        <v xml:space="preserve"> </v>
      </c>
      <c r="P184" s="151">
        <f t="shared" si="95"/>
        <v>100</v>
      </c>
    </row>
    <row r="185" ht="28.800000000000001" customHeight="1">
      <c r="A185" s="141" t="s">
        <v>368</v>
      </c>
      <c r="B185" s="141" t="s">
        <v>369</v>
      </c>
      <c r="C185" s="142" t="s">
        <v>59</v>
      </c>
      <c r="D185" s="143">
        <v>87.319999999999993</v>
      </c>
      <c r="E185" s="144"/>
      <c r="F185" s="153"/>
      <c r="G185" s="144">
        <f t="shared" si="87"/>
        <v>0</v>
      </c>
      <c r="H185" s="146">
        <f t="shared" si="88"/>
        <v>87.319999999999993</v>
      </c>
      <c r="I185" s="147">
        <v>193.31</v>
      </c>
      <c r="J185" s="148">
        <f t="shared" si="96"/>
        <v>16879.830000000002</v>
      </c>
      <c r="K185" s="149">
        <f t="shared" si="97"/>
        <v>0</v>
      </c>
      <c r="L185" s="150">
        <f t="shared" si="98"/>
        <v>0</v>
      </c>
      <c r="M185" s="149">
        <f t="shared" si="99"/>
        <v>0</v>
      </c>
      <c r="N185" s="149">
        <f t="shared" si="100"/>
        <v>16879.830000000002</v>
      </c>
      <c r="O185" s="151" t="str">
        <f t="shared" si="94"/>
        <v xml:space="preserve"> </v>
      </c>
      <c r="P185" s="151">
        <f t="shared" si="95"/>
        <v>100</v>
      </c>
    </row>
    <row r="186" ht="59.399999999999999" customHeight="1">
      <c r="A186" s="141" t="s">
        <v>370</v>
      </c>
      <c r="B186" s="141" t="s">
        <v>371</v>
      </c>
      <c r="C186" s="142" t="s">
        <v>59</v>
      </c>
      <c r="D186" s="143">
        <v>3512.04</v>
      </c>
      <c r="E186" s="144"/>
      <c r="F186" s="153"/>
      <c r="G186" s="144">
        <f t="shared" si="87"/>
        <v>0</v>
      </c>
      <c r="H186" s="146">
        <f t="shared" si="88"/>
        <v>3512.04</v>
      </c>
      <c r="I186" s="147">
        <v>62.82</v>
      </c>
      <c r="J186" s="148">
        <f t="shared" si="96"/>
        <v>220626.35000000001</v>
      </c>
      <c r="K186" s="149">
        <f t="shared" si="97"/>
        <v>0</v>
      </c>
      <c r="L186" s="150">
        <f t="shared" si="98"/>
        <v>0</v>
      </c>
      <c r="M186" s="149">
        <f t="shared" si="99"/>
        <v>0</v>
      </c>
      <c r="N186" s="149">
        <f t="shared" si="100"/>
        <v>220626.35000000001</v>
      </c>
      <c r="O186" s="151" t="str">
        <f t="shared" si="94"/>
        <v xml:space="preserve"> </v>
      </c>
      <c r="P186" s="151">
        <f t="shared" si="95"/>
        <v>100</v>
      </c>
    </row>
    <row r="187" ht="47.399999999999999" customHeight="1">
      <c r="A187" s="141" t="s">
        <v>372</v>
      </c>
      <c r="B187" s="141" t="s">
        <v>373</v>
      </c>
      <c r="C187" s="142" t="s">
        <v>143</v>
      </c>
      <c r="D187" s="143">
        <v>26.640000000000001</v>
      </c>
      <c r="E187" s="144"/>
      <c r="F187" s="153"/>
      <c r="G187" s="144">
        <f t="shared" si="87"/>
        <v>0</v>
      </c>
      <c r="H187" s="146">
        <f t="shared" si="88"/>
        <v>26.640000000000001</v>
      </c>
      <c r="I187" s="147">
        <v>959.91999999999996</v>
      </c>
      <c r="J187" s="148">
        <f t="shared" si="96"/>
        <v>25572.27</v>
      </c>
      <c r="K187" s="149">
        <f t="shared" si="97"/>
        <v>0</v>
      </c>
      <c r="L187" s="150">
        <f t="shared" si="98"/>
        <v>0</v>
      </c>
      <c r="M187" s="149">
        <f t="shared" si="99"/>
        <v>0</v>
      </c>
      <c r="N187" s="149">
        <f t="shared" si="100"/>
        <v>25572.27</v>
      </c>
      <c r="O187" s="151" t="str">
        <f t="shared" si="94"/>
        <v xml:space="preserve"> </v>
      </c>
      <c r="P187" s="151">
        <f t="shared" si="95"/>
        <v>100</v>
      </c>
    </row>
    <row r="188" ht="28.800000000000001" customHeight="1">
      <c r="A188" s="141" t="s">
        <v>374</v>
      </c>
      <c r="B188" s="141" t="s">
        <v>375</v>
      </c>
      <c r="C188" s="142" t="s">
        <v>83</v>
      </c>
      <c r="D188" s="143">
        <v>333</v>
      </c>
      <c r="E188" s="144"/>
      <c r="F188" s="153"/>
      <c r="G188" s="144">
        <f t="shared" si="87"/>
        <v>0</v>
      </c>
      <c r="H188" s="146">
        <f t="shared" si="88"/>
        <v>333</v>
      </c>
      <c r="I188" s="147">
        <v>18.440000000000001</v>
      </c>
      <c r="J188" s="148">
        <f t="shared" si="96"/>
        <v>6140.5200000000004</v>
      </c>
      <c r="K188" s="149">
        <f t="shared" si="97"/>
        <v>0</v>
      </c>
      <c r="L188" s="150">
        <f t="shared" si="98"/>
        <v>0</v>
      </c>
      <c r="M188" s="149">
        <f t="shared" si="99"/>
        <v>0</v>
      </c>
      <c r="N188" s="149">
        <f t="shared" si="100"/>
        <v>6140.5200000000004</v>
      </c>
      <c r="O188" s="151" t="str">
        <f t="shared" si="94"/>
        <v xml:space="preserve"> </v>
      </c>
      <c r="P188" s="151">
        <f t="shared" si="95"/>
        <v>100</v>
      </c>
    </row>
    <row r="189" ht="28.800000000000001" customHeight="1">
      <c r="A189" s="141" t="s">
        <v>376</v>
      </c>
      <c r="B189" s="141" t="s">
        <v>377</v>
      </c>
      <c r="C189" s="142" t="s">
        <v>83</v>
      </c>
      <c r="D189" s="143">
        <v>340.39999999999998</v>
      </c>
      <c r="E189" s="144"/>
      <c r="F189" s="153"/>
      <c r="G189" s="144">
        <f t="shared" si="87"/>
        <v>0</v>
      </c>
      <c r="H189" s="146">
        <f t="shared" si="88"/>
        <v>340.39999999999998</v>
      </c>
      <c r="I189" s="147">
        <v>33.240000000000002</v>
      </c>
      <c r="J189" s="148">
        <f t="shared" si="96"/>
        <v>11314.9</v>
      </c>
      <c r="K189" s="149">
        <f t="shared" si="97"/>
        <v>0</v>
      </c>
      <c r="L189" s="150">
        <f t="shared" si="98"/>
        <v>0</v>
      </c>
      <c r="M189" s="149">
        <f t="shared" si="99"/>
        <v>0</v>
      </c>
      <c r="N189" s="149">
        <f t="shared" si="100"/>
        <v>11314.9</v>
      </c>
      <c r="O189" s="151" t="str">
        <f t="shared" si="94"/>
        <v xml:space="preserve"> </v>
      </c>
      <c r="P189" s="151">
        <f t="shared" si="95"/>
        <v>100</v>
      </c>
    </row>
    <row r="190" ht="13.199999999999999">
      <c r="A190" s="125" t="s">
        <v>378</v>
      </c>
      <c r="B190" s="125" t="s">
        <v>379</v>
      </c>
      <c r="C190" s="126"/>
      <c r="D190" s="134"/>
      <c r="E190" s="135"/>
      <c r="F190" s="136"/>
      <c r="G190" s="135"/>
      <c r="H190" s="137"/>
      <c r="I190" s="152"/>
      <c r="J190" s="139">
        <f>SUM(J191:J195)</f>
        <v>581204.70000000007</v>
      </c>
      <c r="K190" s="139">
        <f>SUM(K191:K195)</f>
        <v>0</v>
      </c>
      <c r="L190" s="139">
        <f>SUM(L191:L195)</f>
        <v>0</v>
      </c>
      <c r="M190" s="139">
        <f>SUM(M191:M195)</f>
        <v>0</v>
      </c>
      <c r="N190" s="139">
        <f>SUM(N191:N195)</f>
        <v>581204.70000000007</v>
      </c>
      <c r="O190" s="133" t="str">
        <f t="shared" si="94"/>
        <v xml:space="preserve"> </v>
      </c>
      <c r="P190" s="133">
        <f t="shared" si="95"/>
        <v>100</v>
      </c>
    </row>
    <row r="191" ht="28.800000000000001" customHeight="1">
      <c r="A191" s="141" t="s">
        <v>380</v>
      </c>
      <c r="B191" s="141" t="s">
        <v>381</v>
      </c>
      <c r="C191" s="142" t="s">
        <v>41</v>
      </c>
      <c r="D191" s="143">
        <v>222</v>
      </c>
      <c r="E191" s="144"/>
      <c r="F191" s="153"/>
      <c r="G191" s="144">
        <f t="shared" si="87"/>
        <v>0</v>
      </c>
      <c r="H191" s="146">
        <f t="shared" si="88"/>
        <v>222</v>
      </c>
      <c r="I191" s="147">
        <v>822.38</v>
      </c>
      <c r="J191" s="148">
        <f t="shared" ref="J191:J195" si="101">ROUND(D191*I191,2)</f>
        <v>182568.35999999999</v>
      </c>
      <c r="K191" s="149">
        <f t="shared" ref="K191:K195" si="102">ROUND(E191*I191,2)</f>
        <v>0</v>
      </c>
      <c r="L191" s="150">
        <f t="shared" ref="L191:L195" si="103">ROUND(F191*I191,2)</f>
        <v>0</v>
      </c>
      <c r="M191" s="149">
        <f t="shared" ref="M191:M195" si="104">K191+L191</f>
        <v>0</v>
      </c>
      <c r="N191" s="149">
        <f t="shared" ref="N191:N195" si="105">J191-M191</f>
        <v>182568.35999999999</v>
      </c>
      <c r="O191" s="151" t="str">
        <f t="shared" si="94"/>
        <v xml:space="preserve"> </v>
      </c>
      <c r="P191" s="151">
        <f t="shared" si="95"/>
        <v>100</v>
      </c>
    </row>
    <row r="192" ht="28.800000000000001" customHeight="1">
      <c r="A192" s="141" t="s">
        <v>382</v>
      </c>
      <c r="B192" s="141" t="s">
        <v>383</v>
      </c>
      <c r="C192" s="142" t="s">
        <v>41</v>
      </c>
      <c r="D192" s="143">
        <v>148</v>
      </c>
      <c r="E192" s="144"/>
      <c r="F192" s="153"/>
      <c r="G192" s="144">
        <f t="shared" si="87"/>
        <v>0</v>
      </c>
      <c r="H192" s="146">
        <f t="shared" si="88"/>
        <v>148</v>
      </c>
      <c r="I192" s="147">
        <v>1307.25</v>
      </c>
      <c r="J192" s="148">
        <f t="shared" si="101"/>
        <v>193473</v>
      </c>
      <c r="K192" s="149">
        <f t="shared" si="102"/>
        <v>0</v>
      </c>
      <c r="L192" s="150">
        <f t="shared" si="103"/>
        <v>0</v>
      </c>
      <c r="M192" s="149">
        <f t="shared" si="104"/>
        <v>0</v>
      </c>
      <c r="N192" s="149">
        <f t="shared" si="105"/>
        <v>193473</v>
      </c>
      <c r="O192" s="151" t="str">
        <f t="shared" si="94"/>
        <v xml:space="preserve"> </v>
      </c>
      <c r="P192" s="151">
        <f t="shared" si="95"/>
        <v>100</v>
      </c>
    </row>
    <row r="193" ht="28.800000000000001" customHeight="1">
      <c r="A193" s="141" t="s">
        <v>384</v>
      </c>
      <c r="B193" s="141" t="s">
        <v>385</v>
      </c>
      <c r="C193" s="142" t="s">
        <v>41</v>
      </c>
      <c r="D193" s="143">
        <v>740</v>
      </c>
      <c r="E193" s="144"/>
      <c r="F193" s="153"/>
      <c r="G193" s="144">
        <f t="shared" si="87"/>
        <v>0</v>
      </c>
      <c r="H193" s="146">
        <f t="shared" si="88"/>
        <v>740</v>
      </c>
      <c r="I193" s="147">
        <v>53.369999999999997</v>
      </c>
      <c r="J193" s="148">
        <f t="shared" si="101"/>
        <v>39493.800000000003</v>
      </c>
      <c r="K193" s="149">
        <f t="shared" si="102"/>
        <v>0</v>
      </c>
      <c r="L193" s="150">
        <f t="shared" si="103"/>
        <v>0</v>
      </c>
      <c r="M193" s="149">
        <f t="shared" si="104"/>
        <v>0</v>
      </c>
      <c r="N193" s="149">
        <f t="shared" si="105"/>
        <v>39493.800000000003</v>
      </c>
      <c r="O193" s="151" t="str">
        <f t="shared" si="94"/>
        <v xml:space="preserve"> </v>
      </c>
      <c r="P193" s="151">
        <f t="shared" si="95"/>
        <v>100</v>
      </c>
    </row>
    <row r="194" ht="49.200000000000003" customHeight="1">
      <c r="A194" s="141" t="s">
        <v>386</v>
      </c>
      <c r="B194" s="141" t="s">
        <v>387</v>
      </c>
      <c r="C194" s="142" t="s">
        <v>59</v>
      </c>
      <c r="D194" s="143">
        <v>371.48000000000002</v>
      </c>
      <c r="E194" s="144"/>
      <c r="F194" s="153"/>
      <c r="G194" s="144">
        <f t="shared" si="87"/>
        <v>0</v>
      </c>
      <c r="H194" s="146">
        <f t="shared" si="88"/>
        <v>371.48000000000002</v>
      </c>
      <c r="I194" s="147">
        <v>411.54000000000002</v>
      </c>
      <c r="J194" s="148">
        <f t="shared" si="101"/>
        <v>152878.88</v>
      </c>
      <c r="K194" s="149">
        <f t="shared" si="102"/>
        <v>0</v>
      </c>
      <c r="L194" s="150">
        <f t="shared" si="103"/>
        <v>0</v>
      </c>
      <c r="M194" s="149">
        <f t="shared" si="104"/>
        <v>0</v>
      </c>
      <c r="N194" s="149">
        <f t="shared" si="105"/>
        <v>152878.88</v>
      </c>
      <c r="O194" s="151" t="str">
        <f t="shared" si="94"/>
        <v xml:space="preserve"> </v>
      </c>
      <c r="P194" s="151">
        <f t="shared" si="95"/>
        <v>100</v>
      </c>
    </row>
    <row r="195" ht="48.600000000000001" customHeight="1">
      <c r="A195" s="141" t="s">
        <v>388</v>
      </c>
      <c r="B195" s="141" t="s">
        <v>389</v>
      </c>
      <c r="C195" s="142" t="s">
        <v>59</v>
      </c>
      <c r="D195" s="143">
        <v>31.079999999999998</v>
      </c>
      <c r="E195" s="144"/>
      <c r="F195" s="153"/>
      <c r="G195" s="144">
        <f t="shared" si="87"/>
        <v>0</v>
      </c>
      <c r="H195" s="146">
        <f t="shared" si="88"/>
        <v>31.079999999999998</v>
      </c>
      <c r="I195" s="147">
        <v>411.54000000000002</v>
      </c>
      <c r="J195" s="148">
        <f t="shared" si="101"/>
        <v>12790.66</v>
      </c>
      <c r="K195" s="149">
        <f t="shared" si="102"/>
        <v>0</v>
      </c>
      <c r="L195" s="150">
        <f t="shared" si="103"/>
        <v>0</v>
      </c>
      <c r="M195" s="149">
        <f t="shared" si="104"/>
        <v>0</v>
      </c>
      <c r="N195" s="149">
        <f t="shared" si="105"/>
        <v>12790.66</v>
      </c>
      <c r="O195" s="151" t="str">
        <f t="shared" si="94"/>
        <v xml:space="preserve"> </v>
      </c>
      <c r="P195" s="151">
        <f t="shared" si="95"/>
        <v>100</v>
      </c>
    </row>
    <row r="196" ht="13.199999999999999">
      <c r="A196" s="125" t="s">
        <v>390</v>
      </c>
      <c r="B196" s="125" t="s">
        <v>391</v>
      </c>
      <c r="C196" s="126"/>
      <c r="D196" s="134"/>
      <c r="E196" s="135"/>
      <c r="F196" s="136"/>
      <c r="G196" s="135">
        <f t="shared" si="87"/>
        <v>0</v>
      </c>
      <c r="H196" s="137"/>
      <c r="I196" s="152"/>
      <c r="J196" s="139">
        <f>SUM(J197:J200)</f>
        <v>619224.01000000001</v>
      </c>
      <c r="K196" s="139">
        <f>SUM(K197:K200)</f>
        <v>0</v>
      </c>
      <c r="L196" s="139">
        <f>SUM(L197:L200)</f>
        <v>0</v>
      </c>
      <c r="M196" s="139">
        <f>SUM(M197:M200)</f>
        <v>0</v>
      </c>
      <c r="N196" s="139">
        <f>SUM(N197:N200)</f>
        <v>619224.01000000001</v>
      </c>
      <c r="O196" s="133" t="str">
        <f t="shared" si="94"/>
        <v xml:space="preserve"> </v>
      </c>
      <c r="P196" s="133">
        <f t="shared" si="95"/>
        <v>100</v>
      </c>
    </row>
    <row r="197" ht="39.600000000000001">
      <c r="A197" s="141" t="s">
        <v>392</v>
      </c>
      <c r="B197" s="141" t="s">
        <v>393</v>
      </c>
      <c r="C197" s="142" t="s">
        <v>59</v>
      </c>
      <c r="D197" s="143">
        <v>2575.1999999999998</v>
      </c>
      <c r="E197" s="144"/>
      <c r="F197" s="153"/>
      <c r="G197" s="144">
        <f t="shared" si="87"/>
        <v>0</v>
      </c>
      <c r="H197" s="146">
        <f t="shared" si="88"/>
        <v>2575.1999999999998</v>
      </c>
      <c r="I197" s="147">
        <v>65.620000000000005</v>
      </c>
      <c r="J197" s="148">
        <f t="shared" ref="J197:J200" si="106">ROUND(D197*I197,2)</f>
        <v>168984.62</v>
      </c>
      <c r="K197" s="149">
        <f t="shared" ref="K197:K200" si="107">ROUND(E197*I197,2)</f>
        <v>0</v>
      </c>
      <c r="L197" s="150">
        <f t="shared" ref="L197:L200" si="108">ROUND(F197*I197,2)</f>
        <v>0</v>
      </c>
      <c r="M197" s="149">
        <f t="shared" ref="M197:M200" si="109">K197+L197</f>
        <v>0</v>
      </c>
      <c r="N197" s="149">
        <f t="shared" ref="N197:N200" si="110">J197-M197</f>
        <v>168984.62</v>
      </c>
      <c r="O197" s="151" t="str">
        <f t="shared" si="94"/>
        <v xml:space="preserve"> </v>
      </c>
      <c r="P197" s="151">
        <f t="shared" si="95"/>
        <v>100</v>
      </c>
    </row>
    <row r="198" ht="26.399999999999999">
      <c r="A198" s="141" t="s">
        <v>394</v>
      </c>
      <c r="B198" s="141" t="s">
        <v>395</v>
      </c>
      <c r="C198" s="142" t="s">
        <v>59</v>
      </c>
      <c r="D198" s="143">
        <v>18002.720000000001</v>
      </c>
      <c r="E198" s="144"/>
      <c r="F198" s="153"/>
      <c r="G198" s="144">
        <f t="shared" si="87"/>
        <v>0</v>
      </c>
      <c r="H198" s="146">
        <f t="shared" si="88"/>
        <v>18002.720000000001</v>
      </c>
      <c r="I198" s="147">
        <v>4.1799999999999997</v>
      </c>
      <c r="J198" s="148">
        <f t="shared" si="106"/>
        <v>75251.369999999995</v>
      </c>
      <c r="K198" s="149">
        <f t="shared" si="107"/>
        <v>0</v>
      </c>
      <c r="L198" s="150">
        <f t="shared" si="108"/>
        <v>0</v>
      </c>
      <c r="M198" s="149">
        <f t="shared" si="109"/>
        <v>0</v>
      </c>
      <c r="N198" s="149">
        <f t="shared" si="110"/>
        <v>75251.369999999995</v>
      </c>
      <c r="O198" s="151" t="str">
        <f t="shared" si="94"/>
        <v xml:space="preserve"> </v>
      </c>
      <c r="P198" s="151">
        <f t="shared" si="95"/>
        <v>100</v>
      </c>
    </row>
    <row r="199" ht="28.800000000000001" customHeight="1">
      <c r="A199" s="141" t="s">
        <v>396</v>
      </c>
      <c r="B199" s="141" t="s">
        <v>397</v>
      </c>
      <c r="C199" s="142" t="s">
        <v>59</v>
      </c>
      <c r="D199" s="143">
        <v>18002.720000000001</v>
      </c>
      <c r="E199" s="144"/>
      <c r="F199" s="153"/>
      <c r="G199" s="144">
        <f t="shared" si="87"/>
        <v>0</v>
      </c>
      <c r="H199" s="146">
        <f t="shared" si="88"/>
        <v>18002.720000000001</v>
      </c>
      <c r="I199" s="147">
        <v>12.15</v>
      </c>
      <c r="J199" s="148">
        <f t="shared" si="106"/>
        <v>218733.04999999999</v>
      </c>
      <c r="K199" s="149">
        <f t="shared" si="107"/>
        <v>0</v>
      </c>
      <c r="L199" s="150">
        <f t="shared" si="108"/>
        <v>0</v>
      </c>
      <c r="M199" s="149">
        <f t="shared" si="109"/>
        <v>0</v>
      </c>
      <c r="N199" s="149">
        <f t="shared" si="110"/>
        <v>218733.04999999999</v>
      </c>
      <c r="O199" s="151" t="str">
        <f t="shared" si="94"/>
        <v xml:space="preserve"> </v>
      </c>
      <c r="P199" s="151">
        <f t="shared" si="95"/>
        <v>100</v>
      </c>
    </row>
    <row r="200" ht="28.800000000000001" customHeight="1">
      <c r="A200" s="141" t="s">
        <v>398</v>
      </c>
      <c r="B200" s="141" t="s">
        <v>399</v>
      </c>
      <c r="C200" s="142" t="s">
        <v>59</v>
      </c>
      <c r="D200" s="143">
        <v>7704.8800000000001</v>
      </c>
      <c r="E200" s="144"/>
      <c r="F200" s="153"/>
      <c r="G200" s="144">
        <f t="shared" si="87"/>
        <v>0</v>
      </c>
      <c r="H200" s="146">
        <f t="shared" si="88"/>
        <v>7704.8800000000001</v>
      </c>
      <c r="I200" s="147">
        <v>20.280000000000001</v>
      </c>
      <c r="J200" s="148">
        <f t="shared" si="106"/>
        <v>156254.97</v>
      </c>
      <c r="K200" s="149">
        <f t="shared" si="107"/>
        <v>0</v>
      </c>
      <c r="L200" s="150">
        <f t="shared" si="108"/>
        <v>0</v>
      </c>
      <c r="M200" s="149">
        <f t="shared" si="109"/>
        <v>0</v>
      </c>
      <c r="N200" s="149">
        <f t="shared" si="110"/>
        <v>156254.97</v>
      </c>
      <c r="O200" s="151" t="str">
        <f t="shared" si="94"/>
        <v xml:space="preserve"> </v>
      </c>
      <c r="P200" s="151">
        <f t="shared" si="95"/>
        <v>100</v>
      </c>
    </row>
    <row r="201" ht="13.199999999999999">
      <c r="A201" s="125" t="s">
        <v>400</v>
      </c>
      <c r="B201" s="125" t="s">
        <v>401</v>
      </c>
      <c r="C201" s="126"/>
      <c r="D201" s="134"/>
      <c r="E201" s="135"/>
      <c r="F201" s="136"/>
      <c r="G201" s="135">
        <f t="shared" si="87"/>
        <v>0</v>
      </c>
      <c r="H201" s="137"/>
      <c r="I201" s="152"/>
      <c r="J201" s="139">
        <f>SUM(J202:J233)</f>
        <v>498560.09000000003</v>
      </c>
      <c r="K201" s="139">
        <f>SUM(K202:K233)</f>
        <v>0</v>
      </c>
      <c r="L201" s="139">
        <f>SUM(L202:L233)</f>
        <v>0</v>
      </c>
      <c r="M201" s="139">
        <f>SUM(M202:M233)</f>
        <v>0</v>
      </c>
      <c r="N201" s="139">
        <f>SUM(N202:N233)</f>
        <v>498560.09000000003</v>
      </c>
      <c r="O201" s="133" t="str">
        <f t="shared" si="94"/>
        <v xml:space="preserve"> </v>
      </c>
      <c r="P201" s="133">
        <f t="shared" si="95"/>
        <v>100</v>
      </c>
    </row>
    <row r="202" ht="39.600000000000001">
      <c r="A202" s="141" t="s">
        <v>402</v>
      </c>
      <c r="B202" s="141" t="s">
        <v>403</v>
      </c>
      <c r="C202" s="142" t="s">
        <v>41</v>
      </c>
      <c r="D202" s="143">
        <v>370</v>
      </c>
      <c r="E202" s="144"/>
      <c r="F202" s="153"/>
      <c r="G202" s="144">
        <f t="shared" si="87"/>
        <v>0</v>
      </c>
      <c r="H202" s="146">
        <f t="shared" si="88"/>
        <v>370</v>
      </c>
      <c r="I202" s="147">
        <v>12.26</v>
      </c>
      <c r="J202" s="148">
        <f t="shared" ref="J202:J233" si="111">ROUND(D202*I202,2)</f>
        <v>4536.1999999999998</v>
      </c>
      <c r="K202" s="149">
        <f t="shared" ref="K202:K233" si="112">ROUND(E202*I202,2)</f>
        <v>0</v>
      </c>
      <c r="L202" s="150">
        <f t="shared" ref="L202:L233" si="113">ROUND(F202*I202,2)</f>
        <v>0</v>
      </c>
      <c r="M202" s="149">
        <f t="shared" ref="M202:M233" si="114">K202+L202</f>
        <v>0</v>
      </c>
      <c r="N202" s="149">
        <f t="shared" ref="N202:N233" si="115">J202-M202</f>
        <v>4536.1999999999998</v>
      </c>
      <c r="O202" s="151" t="str">
        <f t="shared" si="94"/>
        <v xml:space="preserve"> </v>
      </c>
      <c r="P202" s="151">
        <f t="shared" si="95"/>
        <v>100</v>
      </c>
    </row>
    <row r="203" ht="39.600000000000001">
      <c r="A203" s="141" t="s">
        <v>404</v>
      </c>
      <c r="B203" s="141" t="s">
        <v>405</v>
      </c>
      <c r="C203" s="142" t="s">
        <v>41</v>
      </c>
      <c r="D203" s="143">
        <v>1406</v>
      </c>
      <c r="E203" s="144"/>
      <c r="F203" s="153"/>
      <c r="G203" s="144">
        <f t="shared" si="87"/>
        <v>0</v>
      </c>
      <c r="H203" s="146">
        <f t="shared" si="88"/>
        <v>1406</v>
      </c>
      <c r="I203" s="147">
        <v>19.559999999999999</v>
      </c>
      <c r="J203" s="148">
        <f t="shared" si="111"/>
        <v>27501.360000000001</v>
      </c>
      <c r="K203" s="149">
        <f t="shared" si="112"/>
        <v>0</v>
      </c>
      <c r="L203" s="150">
        <f t="shared" si="113"/>
        <v>0</v>
      </c>
      <c r="M203" s="149">
        <f t="shared" si="114"/>
        <v>0</v>
      </c>
      <c r="N203" s="149">
        <f t="shared" si="115"/>
        <v>27501.360000000001</v>
      </c>
      <c r="O203" s="151" t="str">
        <f t="shared" si="94"/>
        <v xml:space="preserve"> </v>
      </c>
      <c r="P203" s="151">
        <f t="shared" si="95"/>
        <v>100</v>
      </c>
    </row>
    <row r="204" ht="39.600000000000001">
      <c r="A204" s="141" t="s">
        <v>406</v>
      </c>
      <c r="B204" s="141" t="s">
        <v>407</v>
      </c>
      <c r="C204" s="142" t="s">
        <v>41</v>
      </c>
      <c r="D204" s="143">
        <v>74</v>
      </c>
      <c r="E204" s="144"/>
      <c r="F204" s="153"/>
      <c r="G204" s="144">
        <f t="shared" si="87"/>
        <v>0</v>
      </c>
      <c r="H204" s="146">
        <f t="shared" si="88"/>
        <v>74</v>
      </c>
      <c r="I204" s="147">
        <v>34.390000000000001</v>
      </c>
      <c r="J204" s="148">
        <f t="shared" si="111"/>
        <v>2544.8600000000001</v>
      </c>
      <c r="K204" s="149">
        <f t="shared" si="112"/>
        <v>0</v>
      </c>
      <c r="L204" s="150">
        <f t="shared" si="113"/>
        <v>0</v>
      </c>
      <c r="M204" s="149">
        <f t="shared" si="114"/>
        <v>0</v>
      </c>
      <c r="N204" s="149">
        <f t="shared" si="115"/>
        <v>2544.8600000000001</v>
      </c>
      <c r="O204" s="151" t="str">
        <f t="shared" si="94"/>
        <v xml:space="preserve"> </v>
      </c>
      <c r="P204" s="151">
        <f t="shared" si="95"/>
        <v>100</v>
      </c>
    </row>
    <row r="205" ht="28.800000000000001" customHeight="1">
      <c r="A205" s="141" t="s">
        <v>408</v>
      </c>
      <c r="B205" s="141" t="s">
        <v>409</v>
      </c>
      <c r="C205" s="142" t="s">
        <v>41</v>
      </c>
      <c r="D205" s="143">
        <v>74</v>
      </c>
      <c r="E205" s="144"/>
      <c r="F205" s="153"/>
      <c r="G205" s="144">
        <f t="shared" si="87"/>
        <v>0</v>
      </c>
      <c r="H205" s="146">
        <f t="shared" si="88"/>
        <v>74</v>
      </c>
      <c r="I205" s="147">
        <v>21.91</v>
      </c>
      <c r="J205" s="148">
        <f t="shared" si="111"/>
        <v>1621.3399999999999</v>
      </c>
      <c r="K205" s="149">
        <f t="shared" si="112"/>
        <v>0</v>
      </c>
      <c r="L205" s="150">
        <f t="shared" si="113"/>
        <v>0</v>
      </c>
      <c r="M205" s="149">
        <f t="shared" si="114"/>
        <v>0</v>
      </c>
      <c r="N205" s="149">
        <f t="shared" si="115"/>
        <v>1621.3399999999999</v>
      </c>
      <c r="O205" s="151" t="str">
        <f t="shared" si="94"/>
        <v xml:space="preserve"> </v>
      </c>
      <c r="P205" s="151">
        <f t="shared" si="95"/>
        <v>100</v>
      </c>
    </row>
    <row r="206" ht="28.800000000000001" customHeight="1">
      <c r="A206" s="141" t="s">
        <v>410</v>
      </c>
      <c r="B206" s="141" t="s">
        <v>411</v>
      </c>
      <c r="C206" s="142" t="s">
        <v>41</v>
      </c>
      <c r="D206" s="143">
        <v>296</v>
      </c>
      <c r="E206" s="144"/>
      <c r="F206" s="153"/>
      <c r="G206" s="144">
        <f t="shared" si="87"/>
        <v>0</v>
      </c>
      <c r="H206" s="146">
        <f t="shared" si="88"/>
        <v>296</v>
      </c>
      <c r="I206" s="147">
        <v>49.590000000000003</v>
      </c>
      <c r="J206" s="148">
        <f t="shared" si="111"/>
        <v>14678.639999999999</v>
      </c>
      <c r="K206" s="149">
        <f t="shared" si="112"/>
        <v>0</v>
      </c>
      <c r="L206" s="150">
        <f t="shared" si="113"/>
        <v>0</v>
      </c>
      <c r="M206" s="149">
        <f t="shared" si="114"/>
        <v>0</v>
      </c>
      <c r="N206" s="149">
        <f t="shared" si="115"/>
        <v>14678.639999999999</v>
      </c>
      <c r="O206" s="151" t="str">
        <f t="shared" si="94"/>
        <v xml:space="preserve"> </v>
      </c>
      <c r="P206" s="151">
        <f t="shared" si="95"/>
        <v>100</v>
      </c>
    </row>
    <row r="207" ht="28.800000000000001" customHeight="1">
      <c r="A207" s="141" t="s">
        <v>412</v>
      </c>
      <c r="B207" s="141" t="s">
        <v>413</v>
      </c>
      <c r="C207" s="142" t="s">
        <v>41</v>
      </c>
      <c r="D207" s="143">
        <v>74</v>
      </c>
      <c r="E207" s="144"/>
      <c r="F207" s="153"/>
      <c r="G207" s="144">
        <f t="shared" si="87"/>
        <v>0</v>
      </c>
      <c r="H207" s="146">
        <f t="shared" si="88"/>
        <v>74</v>
      </c>
      <c r="I207" s="147">
        <v>50.18</v>
      </c>
      <c r="J207" s="148">
        <f t="shared" si="111"/>
        <v>3713.3200000000002</v>
      </c>
      <c r="K207" s="149">
        <f t="shared" si="112"/>
        <v>0</v>
      </c>
      <c r="L207" s="150">
        <f t="shared" si="113"/>
        <v>0</v>
      </c>
      <c r="M207" s="149">
        <f t="shared" si="114"/>
        <v>0</v>
      </c>
      <c r="N207" s="149">
        <f t="shared" si="115"/>
        <v>3713.3200000000002</v>
      </c>
      <c r="O207" s="151" t="str">
        <f t="shared" si="94"/>
        <v xml:space="preserve"> </v>
      </c>
      <c r="P207" s="151">
        <f t="shared" si="95"/>
        <v>100</v>
      </c>
    </row>
    <row r="208" ht="39.600000000000001">
      <c r="A208" s="141" t="s">
        <v>414</v>
      </c>
      <c r="B208" s="141" t="s">
        <v>415</v>
      </c>
      <c r="C208" s="142" t="s">
        <v>41</v>
      </c>
      <c r="D208" s="143">
        <v>74</v>
      </c>
      <c r="E208" s="144"/>
      <c r="F208" s="153"/>
      <c r="G208" s="144">
        <f t="shared" si="87"/>
        <v>0</v>
      </c>
      <c r="H208" s="146">
        <f t="shared" si="88"/>
        <v>74</v>
      </c>
      <c r="I208" s="147">
        <v>19.68</v>
      </c>
      <c r="J208" s="148">
        <f t="shared" si="111"/>
        <v>1456.3199999999999</v>
      </c>
      <c r="K208" s="149">
        <f t="shared" si="112"/>
        <v>0</v>
      </c>
      <c r="L208" s="150">
        <f t="shared" si="113"/>
        <v>0</v>
      </c>
      <c r="M208" s="149">
        <f t="shared" si="114"/>
        <v>0</v>
      </c>
      <c r="N208" s="149">
        <f t="shared" si="115"/>
        <v>1456.3199999999999</v>
      </c>
      <c r="O208" s="151" t="str">
        <f t="shared" si="94"/>
        <v xml:space="preserve"> </v>
      </c>
      <c r="P208" s="151">
        <f t="shared" si="95"/>
        <v>100</v>
      </c>
    </row>
    <row r="209" ht="28.800000000000001" customHeight="1">
      <c r="A209" s="141" t="s">
        <v>416</v>
      </c>
      <c r="B209" s="141" t="s">
        <v>417</v>
      </c>
      <c r="C209" s="142" t="s">
        <v>41</v>
      </c>
      <c r="D209" s="143">
        <v>74</v>
      </c>
      <c r="E209" s="144"/>
      <c r="F209" s="153"/>
      <c r="G209" s="144">
        <f t="shared" si="87"/>
        <v>0</v>
      </c>
      <c r="H209" s="146">
        <f t="shared" si="88"/>
        <v>74</v>
      </c>
      <c r="I209" s="147">
        <v>7.3799999999999999</v>
      </c>
      <c r="J209" s="148">
        <f t="shared" si="111"/>
        <v>546.12</v>
      </c>
      <c r="K209" s="149">
        <f t="shared" si="112"/>
        <v>0</v>
      </c>
      <c r="L209" s="150">
        <f t="shared" si="113"/>
        <v>0</v>
      </c>
      <c r="M209" s="149">
        <f t="shared" si="114"/>
        <v>0</v>
      </c>
      <c r="N209" s="149">
        <f t="shared" si="115"/>
        <v>546.12</v>
      </c>
      <c r="O209" s="151" t="str">
        <f t="shared" si="94"/>
        <v xml:space="preserve"> </v>
      </c>
      <c r="P209" s="151">
        <f t="shared" si="95"/>
        <v>100</v>
      </c>
    </row>
    <row r="210" ht="28.800000000000001" customHeight="1">
      <c r="A210" s="141" t="s">
        <v>418</v>
      </c>
      <c r="B210" s="141" t="s">
        <v>419</v>
      </c>
      <c r="C210" s="142" t="s">
        <v>420</v>
      </c>
      <c r="D210" s="143">
        <v>222</v>
      </c>
      <c r="E210" s="144"/>
      <c r="F210" s="153"/>
      <c r="G210" s="144">
        <f t="shared" si="87"/>
        <v>0</v>
      </c>
      <c r="H210" s="146">
        <f t="shared" si="88"/>
        <v>222</v>
      </c>
      <c r="I210" s="147">
        <v>12.52</v>
      </c>
      <c r="J210" s="148">
        <f t="shared" si="111"/>
        <v>2779.4400000000001</v>
      </c>
      <c r="K210" s="149">
        <f t="shared" si="112"/>
        <v>0</v>
      </c>
      <c r="L210" s="150">
        <f t="shared" si="113"/>
        <v>0</v>
      </c>
      <c r="M210" s="149">
        <f t="shared" si="114"/>
        <v>0</v>
      </c>
      <c r="N210" s="149">
        <f t="shared" si="115"/>
        <v>2779.4400000000001</v>
      </c>
      <c r="O210" s="151" t="str">
        <f t="shared" si="94"/>
        <v xml:space="preserve"> </v>
      </c>
      <c r="P210" s="151">
        <f t="shared" si="95"/>
        <v>100</v>
      </c>
    </row>
    <row r="211" ht="44.399999999999999" customHeight="1">
      <c r="A211" s="141" t="s">
        <v>421</v>
      </c>
      <c r="B211" s="141" t="s">
        <v>422</v>
      </c>
      <c r="C211" s="142" t="s">
        <v>83</v>
      </c>
      <c r="D211" s="143">
        <v>4764.1199999999999</v>
      </c>
      <c r="E211" s="144"/>
      <c r="F211" s="153"/>
      <c r="G211" s="144">
        <f t="shared" si="87"/>
        <v>0</v>
      </c>
      <c r="H211" s="146">
        <f t="shared" si="88"/>
        <v>4764.1199999999999</v>
      </c>
      <c r="I211" s="147">
        <v>10.529999999999999</v>
      </c>
      <c r="J211" s="148">
        <f t="shared" si="111"/>
        <v>50166.18</v>
      </c>
      <c r="K211" s="149">
        <f t="shared" si="112"/>
        <v>0</v>
      </c>
      <c r="L211" s="150">
        <f t="shared" si="113"/>
        <v>0</v>
      </c>
      <c r="M211" s="149">
        <f t="shared" si="114"/>
        <v>0</v>
      </c>
      <c r="N211" s="149">
        <f t="shared" si="115"/>
        <v>50166.18</v>
      </c>
      <c r="O211" s="151" t="str">
        <f t="shared" si="94"/>
        <v xml:space="preserve"> </v>
      </c>
      <c r="P211" s="151">
        <f t="shared" si="95"/>
        <v>100</v>
      </c>
    </row>
    <row r="212" ht="28.800000000000001" customHeight="1">
      <c r="A212" s="141" t="s">
        <v>423</v>
      </c>
      <c r="B212" s="141" t="s">
        <v>424</v>
      </c>
      <c r="C212" s="142" t="s">
        <v>41</v>
      </c>
      <c r="D212" s="143">
        <v>1480</v>
      </c>
      <c r="E212" s="144"/>
      <c r="F212" s="153"/>
      <c r="G212" s="144">
        <f t="shared" si="87"/>
        <v>0</v>
      </c>
      <c r="H212" s="146">
        <f t="shared" si="88"/>
        <v>1480</v>
      </c>
      <c r="I212" s="147">
        <v>7.3200000000000003</v>
      </c>
      <c r="J212" s="148">
        <f t="shared" si="111"/>
        <v>10833.6</v>
      </c>
      <c r="K212" s="149">
        <f t="shared" si="112"/>
        <v>0</v>
      </c>
      <c r="L212" s="150">
        <f t="shared" si="113"/>
        <v>0</v>
      </c>
      <c r="M212" s="149">
        <f t="shared" si="114"/>
        <v>0</v>
      </c>
      <c r="N212" s="149">
        <f t="shared" si="115"/>
        <v>10833.6</v>
      </c>
      <c r="O212" s="151" t="str">
        <f t="shared" si="94"/>
        <v xml:space="preserve"> </v>
      </c>
      <c r="P212" s="151">
        <f t="shared" si="95"/>
        <v>100</v>
      </c>
    </row>
    <row r="213" ht="28.800000000000001" customHeight="1">
      <c r="A213" s="141" t="s">
        <v>425</v>
      </c>
      <c r="B213" s="141" t="s">
        <v>426</v>
      </c>
      <c r="C213" s="142" t="s">
        <v>83</v>
      </c>
      <c r="D213" s="143">
        <v>1110</v>
      </c>
      <c r="E213" s="144"/>
      <c r="F213" s="153"/>
      <c r="G213" s="144">
        <f t="shared" si="87"/>
        <v>0</v>
      </c>
      <c r="H213" s="146">
        <f t="shared" si="88"/>
        <v>1110</v>
      </c>
      <c r="I213" s="147">
        <v>24.260000000000002</v>
      </c>
      <c r="J213" s="148">
        <f t="shared" si="111"/>
        <v>26928.599999999999</v>
      </c>
      <c r="K213" s="149">
        <f t="shared" si="112"/>
        <v>0</v>
      </c>
      <c r="L213" s="150">
        <f t="shared" si="113"/>
        <v>0</v>
      </c>
      <c r="M213" s="149">
        <f t="shared" si="114"/>
        <v>0</v>
      </c>
      <c r="N213" s="149">
        <f t="shared" si="115"/>
        <v>26928.599999999999</v>
      </c>
      <c r="O213" s="151" t="str">
        <f t="shared" si="94"/>
        <v xml:space="preserve"> </v>
      </c>
      <c r="P213" s="151">
        <f t="shared" si="95"/>
        <v>100</v>
      </c>
    </row>
    <row r="214" ht="36" customHeight="1">
      <c r="A214" s="141" t="s">
        <v>427</v>
      </c>
      <c r="B214" s="141" t="s">
        <v>428</v>
      </c>
      <c r="C214" s="142" t="s">
        <v>41</v>
      </c>
      <c r="D214" s="143">
        <v>74</v>
      </c>
      <c r="E214" s="144"/>
      <c r="F214" s="153"/>
      <c r="G214" s="144">
        <f t="shared" si="87"/>
        <v>0</v>
      </c>
      <c r="H214" s="146">
        <f t="shared" si="88"/>
        <v>74</v>
      </c>
      <c r="I214" s="147">
        <v>596.17999999999995</v>
      </c>
      <c r="J214" s="148">
        <f t="shared" si="111"/>
        <v>44117.32</v>
      </c>
      <c r="K214" s="149">
        <f t="shared" si="112"/>
        <v>0</v>
      </c>
      <c r="L214" s="150">
        <f t="shared" si="113"/>
        <v>0</v>
      </c>
      <c r="M214" s="149">
        <f t="shared" si="114"/>
        <v>0</v>
      </c>
      <c r="N214" s="149">
        <f t="shared" si="115"/>
        <v>44117.32</v>
      </c>
      <c r="O214" s="151" t="str">
        <f t="shared" si="94"/>
        <v xml:space="preserve"> </v>
      </c>
      <c r="P214" s="151">
        <f t="shared" si="95"/>
        <v>100</v>
      </c>
    </row>
    <row r="215" ht="48.600000000000001" customHeight="1">
      <c r="A215" s="141" t="s">
        <v>429</v>
      </c>
      <c r="B215" s="141" t="s">
        <v>430</v>
      </c>
      <c r="C215" s="142" t="s">
        <v>83</v>
      </c>
      <c r="D215" s="143">
        <v>2880.8200000000002</v>
      </c>
      <c r="E215" s="144"/>
      <c r="F215" s="153"/>
      <c r="G215" s="144">
        <f t="shared" si="87"/>
        <v>0</v>
      </c>
      <c r="H215" s="146">
        <f t="shared" si="88"/>
        <v>2880.8200000000002</v>
      </c>
      <c r="I215" s="147">
        <v>6.8399999999999999</v>
      </c>
      <c r="J215" s="148">
        <f t="shared" si="111"/>
        <v>19704.810000000001</v>
      </c>
      <c r="K215" s="149">
        <f t="shared" si="112"/>
        <v>0</v>
      </c>
      <c r="L215" s="150">
        <f t="shared" si="113"/>
        <v>0</v>
      </c>
      <c r="M215" s="149">
        <f t="shared" si="114"/>
        <v>0</v>
      </c>
      <c r="N215" s="149">
        <f t="shared" si="115"/>
        <v>19704.810000000001</v>
      </c>
      <c r="O215" s="151" t="str">
        <f t="shared" si="94"/>
        <v xml:space="preserve"> </v>
      </c>
      <c r="P215" s="151">
        <f t="shared" si="95"/>
        <v>100</v>
      </c>
    </row>
    <row r="216" ht="49.799999999999997" customHeight="1">
      <c r="A216" s="141" t="s">
        <v>431</v>
      </c>
      <c r="B216" s="141" t="s">
        <v>432</v>
      </c>
      <c r="C216" s="142" t="s">
        <v>83</v>
      </c>
      <c r="D216" s="143">
        <v>11073.360000000001</v>
      </c>
      <c r="E216" s="144"/>
      <c r="F216" s="153"/>
      <c r="G216" s="144">
        <f t="shared" si="87"/>
        <v>0</v>
      </c>
      <c r="H216" s="146">
        <f t="shared" si="88"/>
        <v>11073.360000000001</v>
      </c>
      <c r="I216" s="147">
        <v>4.4500000000000002</v>
      </c>
      <c r="J216" s="148">
        <f t="shared" si="111"/>
        <v>49276.449999999997</v>
      </c>
      <c r="K216" s="149">
        <f t="shared" si="112"/>
        <v>0</v>
      </c>
      <c r="L216" s="150">
        <f t="shared" si="113"/>
        <v>0</v>
      </c>
      <c r="M216" s="149">
        <f t="shared" si="114"/>
        <v>0</v>
      </c>
      <c r="N216" s="149">
        <f t="shared" si="115"/>
        <v>49276.449999999997</v>
      </c>
      <c r="O216" s="151" t="str">
        <f t="shared" si="94"/>
        <v xml:space="preserve"> </v>
      </c>
      <c r="P216" s="151">
        <f t="shared" si="95"/>
        <v>100</v>
      </c>
    </row>
    <row r="217" ht="47.399999999999999" customHeight="1">
      <c r="A217" s="141" t="s">
        <v>433</v>
      </c>
      <c r="B217" s="141" t="s">
        <v>434</v>
      </c>
      <c r="C217" s="142" t="s">
        <v>83</v>
      </c>
      <c r="D217" s="143">
        <v>7234.2399999999998</v>
      </c>
      <c r="E217" s="144"/>
      <c r="F217" s="153"/>
      <c r="G217" s="144">
        <f t="shared" si="87"/>
        <v>0</v>
      </c>
      <c r="H217" s="146">
        <f t="shared" si="88"/>
        <v>7234.2399999999998</v>
      </c>
      <c r="I217" s="147">
        <v>3.0899999999999999</v>
      </c>
      <c r="J217" s="148">
        <f t="shared" si="111"/>
        <v>22353.799999999999</v>
      </c>
      <c r="K217" s="149">
        <f t="shared" si="112"/>
        <v>0</v>
      </c>
      <c r="L217" s="150">
        <f t="shared" si="113"/>
        <v>0</v>
      </c>
      <c r="M217" s="149">
        <f t="shared" si="114"/>
        <v>0</v>
      </c>
      <c r="N217" s="149">
        <f t="shared" si="115"/>
        <v>22353.799999999999</v>
      </c>
      <c r="O217" s="151" t="str">
        <f t="shared" si="94"/>
        <v xml:space="preserve"> </v>
      </c>
      <c r="P217" s="151">
        <f t="shared" si="95"/>
        <v>100</v>
      </c>
    </row>
    <row r="218" ht="51.600000000000001" customHeight="1">
      <c r="A218" s="141" t="s">
        <v>435</v>
      </c>
      <c r="B218" s="141" t="s">
        <v>436</v>
      </c>
      <c r="C218" s="142" t="s">
        <v>83</v>
      </c>
      <c r="D218" s="143">
        <v>2439.04</v>
      </c>
      <c r="E218" s="144"/>
      <c r="F218" s="153"/>
      <c r="G218" s="144">
        <f t="shared" si="87"/>
        <v>0</v>
      </c>
      <c r="H218" s="146">
        <f t="shared" si="88"/>
        <v>2439.04</v>
      </c>
      <c r="I218" s="147">
        <v>9.5099999999999998</v>
      </c>
      <c r="J218" s="148">
        <f t="shared" si="111"/>
        <v>23195.27</v>
      </c>
      <c r="K218" s="149">
        <f t="shared" si="112"/>
        <v>0</v>
      </c>
      <c r="L218" s="150">
        <f t="shared" si="113"/>
        <v>0</v>
      </c>
      <c r="M218" s="149">
        <f t="shared" si="114"/>
        <v>0</v>
      </c>
      <c r="N218" s="149">
        <f t="shared" si="115"/>
        <v>23195.27</v>
      </c>
      <c r="O218" s="151" t="str">
        <f t="shared" si="94"/>
        <v xml:space="preserve"> </v>
      </c>
      <c r="P218" s="151">
        <f t="shared" si="95"/>
        <v>100</v>
      </c>
    </row>
    <row r="219" ht="49.200000000000003" customHeight="1">
      <c r="A219" s="141" t="s">
        <v>437</v>
      </c>
      <c r="B219" s="141" t="s">
        <v>438</v>
      </c>
      <c r="C219" s="142" t="s">
        <v>41</v>
      </c>
      <c r="D219" s="143">
        <v>74</v>
      </c>
      <c r="E219" s="144"/>
      <c r="F219" s="153"/>
      <c r="G219" s="144">
        <f t="shared" si="87"/>
        <v>0</v>
      </c>
      <c r="H219" s="146">
        <f t="shared" si="88"/>
        <v>74</v>
      </c>
      <c r="I219" s="147">
        <v>132.41</v>
      </c>
      <c r="J219" s="148">
        <f t="shared" si="111"/>
        <v>9798.3400000000001</v>
      </c>
      <c r="K219" s="149">
        <f t="shared" si="112"/>
        <v>0</v>
      </c>
      <c r="L219" s="150">
        <f t="shared" si="113"/>
        <v>0</v>
      </c>
      <c r="M219" s="149">
        <f t="shared" si="114"/>
        <v>0</v>
      </c>
      <c r="N219" s="149">
        <f t="shared" si="115"/>
        <v>9798.3400000000001</v>
      </c>
      <c r="O219" s="151" t="str">
        <f t="shared" si="94"/>
        <v xml:space="preserve"> </v>
      </c>
      <c r="P219" s="151">
        <f t="shared" si="95"/>
        <v>100</v>
      </c>
    </row>
    <row r="220" ht="28.800000000000001" customHeight="1">
      <c r="A220" s="141" t="s">
        <v>439</v>
      </c>
      <c r="B220" s="141" t="s">
        <v>440</v>
      </c>
      <c r="C220" s="142" t="s">
        <v>41</v>
      </c>
      <c r="D220" s="143">
        <v>222</v>
      </c>
      <c r="E220" s="144"/>
      <c r="F220" s="153"/>
      <c r="G220" s="144">
        <f t="shared" si="87"/>
        <v>0</v>
      </c>
      <c r="H220" s="146">
        <f t="shared" si="88"/>
        <v>222</v>
      </c>
      <c r="I220" s="147">
        <v>5.7400000000000002</v>
      </c>
      <c r="J220" s="148">
        <f t="shared" si="111"/>
        <v>1274.28</v>
      </c>
      <c r="K220" s="149">
        <f t="shared" si="112"/>
        <v>0</v>
      </c>
      <c r="L220" s="150">
        <f t="shared" si="113"/>
        <v>0</v>
      </c>
      <c r="M220" s="149">
        <f t="shared" si="114"/>
        <v>0</v>
      </c>
      <c r="N220" s="149">
        <f t="shared" si="115"/>
        <v>1274.28</v>
      </c>
      <c r="O220" s="151" t="str">
        <f t="shared" si="94"/>
        <v xml:space="preserve"> </v>
      </c>
      <c r="P220" s="151">
        <f t="shared" si="95"/>
        <v>100</v>
      </c>
    </row>
    <row r="221" ht="28.800000000000001" customHeight="1">
      <c r="A221" s="141" t="s">
        <v>441</v>
      </c>
      <c r="B221" s="141" t="s">
        <v>442</v>
      </c>
      <c r="C221" s="142" t="s">
        <v>41</v>
      </c>
      <c r="D221" s="143">
        <v>444</v>
      </c>
      <c r="E221" s="144"/>
      <c r="F221" s="153"/>
      <c r="G221" s="144">
        <f t="shared" si="87"/>
        <v>0</v>
      </c>
      <c r="H221" s="146">
        <f t="shared" si="88"/>
        <v>444</v>
      </c>
      <c r="I221" s="147">
        <v>6.5</v>
      </c>
      <c r="J221" s="148">
        <f t="shared" si="111"/>
        <v>2886</v>
      </c>
      <c r="K221" s="149">
        <f t="shared" si="112"/>
        <v>0</v>
      </c>
      <c r="L221" s="150">
        <f t="shared" si="113"/>
        <v>0</v>
      </c>
      <c r="M221" s="149">
        <f t="shared" si="114"/>
        <v>0</v>
      </c>
      <c r="N221" s="149">
        <f t="shared" si="115"/>
        <v>2886</v>
      </c>
      <c r="O221" s="151" t="str">
        <f t="shared" si="94"/>
        <v xml:space="preserve"> </v>
      </c>
      <c r="P221" s="151">
        <f t="shared" si="95"/>
        <v>100</v>
      </c>
    </row>
    <row r="222" ht="28.800000000000001" customHeight="1">
      <c r="A222" s="141" t="s">
        <v>443</v>
      </c>
      <c r="B222" s="141" t="s">
        <v>444</v>
      </c>
      <c r="C222" s="142" t="s">
        <v>83</v>
      </c>
      <c r="D222" s="143">
        <v>1184</v>
      </c>
      <c r="E222" s="144"/>
      <c r="F222" s="153"/>
      <c r="G222" s="144">
        <f t="shared" si="87"/>
        <v>0</v>
      </c>
      <c r="H222" s="146">
        <f t="shared" si="88"/>
        <v>1184</v>
      </c>
      <c r="I222" s="147">
        <v>40.109999999999999</v>
      </c>
      <c r="J222" s="148">
        <f t="shared" si="111"/>
        <v>47490.239999999998</v>
      </c>
      <c r="K222" s="149">
        <f t="shared" si="112"/>
        <v>0</v>
      </c>
      <c r="L222" s="150">
        <f t="shared" si="113"/>
        <v>0</v>
      </c>
      <c r="M222" s="149">
        <f t="shared" si="114"/>
        <v>0</v>
      </c>
      <c r="N222" s="149">
        <f t="shared" si="115"/>
        <v>47490.239999999998</v>
      </c>
      <c r="O222" s="151" t="str">
        <f t="shared" si="94"/>
        <v xml:space="preserve"> </v>
      </c>
      <c r="P222" s="151">
        <f t="shared" si="95"/>
        <v>100</v>
      </c>
    </row>
    <row r="223" ht="33.600000000000001" customHeight="1">
      <c r="A223" s="141" t="s">
        <v>445</v>
      </c>
      <c r="B223" s="141" t="s">
        <v>446</v>
      </c>
      <c r="C223" s="142" t="s">
        <v>41</v>
      </c>
      <c r="D223" s="143">
        <v>148</v>
      </c>
      <c r="E223" s="144"/>
      <c r="F223" s="153"/>
      <c r="G223" s="144">
        <f t="shared" si="87"/>
        <v>0</v>
      </c>
      <c r="H223" s="146">
        <f t="shared" si="88"/>
        <v>148</v>
      </c>
      <c r="I223" s="147">
        <v>46.990000000000002</v>
      </c>
      <c r="J223" s="148">
        <f t="shared" si="111"/>
        <v>6954.5200000000004</v>
      </c>
      <c r="K223" s="149">
        <f t="shared" si="112"/>
        <v>0</v>
      </c>
      <c r="L223" s="150">
        <f t="shared" si="113"/>
        <v>0</v>
      </c>
      <c r="M223" s="149">
        <f t="shared" si="114"/>
        <v>0</v>
      </c>
      <c r="N223" s="149">
        <f t="shared" si="115"/>
        <v>6954.5200000000004</v>
      </c>
      <c r="O223" s="151" t="str">
        <f t="shared" si="94"/>
        <v xml:space="preserve"> </v>
      </c>
      <c r="P223" s="151">
        <f t="shared" si="95"/>
        <v>100</v>
      </c>
    </row>
    <row r="224" ht="36" customHeight="1">
      <c r="A224" s="141" t="s">
        <v>447</v>
      </c>
      <c r="B224" s="141" t="s">
        <v>448</v>
      </c>
      <c r="C224" s="142" t="s">
        <v>41</v>
      </c>
      <c r="D224" s="143">
        <v>222</v>
      </c>
      <c r="E224" s="144"/>
      <c r="F224" s="153"/>
      <c r="G224" s="144">
        <f t="shared" si="87"/>
        <v>0</v>
      </c>
      <c r="H224" s="146">
        <f t="shared" si="88"/>
        <v>222</v>
      </c>
      <c r="I224" s="147">
        <v>30.960000000000001</v>
      </c>
      <c r="J224" s="148">
        <f t="shared" si="111"/>
        <v>6873.1199999999999</v>
      </c>
      <c r="K224" s="149">
        <f t="shared" si="112"/>
        <v>0</v>
      </c>
      <c r="L224" s="150">
        <f t="shared" si="113"/>
        <v>0</v>
      </c>
      <c r="M224" s="149">
        <f t="shared" si="114"/>
        <v>0</v>
      </c>
      <c r="N224" s="149">
        <f t="shared" si="115"/>
        <v>6873.1199999999999</v>
      </c>
      <c r="O224" s="151" t="str">
        <f t="shared" si="94"/>
        <v xml:space="preserve"> </v>
      </c>
      <c r="P224" s="151">
        <f t="shared" si="95"/>
        <v>100</v>
      </c>
    </row>
    <row r="225" ht="39.600000000000001">
      <c r="A225" s="141" t="s">
        <v>449</v>
      </c>
      <c r="B225" s="141" t="s">
        <v>450</v>
      </c>
      <c r="C225" s="142" t="s">
        <v>41</v>
      </c>
      <c r="D225" s="143">
        <v>74</v>
      </c>
      <c r="E225" s="144"/>
      <c r="F225" s="153"/>
      <c r="G225" s="144">
        <f t="shared" si="87"/>
        <v>0</v>
      </c>
      <c r="H225" s="146">
        <f t="shared" si="88"/>
        <v>74</v>
      </c>
      <c r="I225" s="147">
        <v>482.31999999999999</v>
      </c>
      <c r="J225" s="148">
        <f t="shared" si="111"/>
        <v>35691.68</v>
      </c>
      <c r="K225" s="149">
        <f t="shared" si="112"/>
        <v>0</v>
      </c>
      <c r="L225" s="150">
        <f t="shared" si="113"/>
        <v>0</v>
      </c>
      <c r="M225" s="149">
        <f t="shared" si="114"/>
        <v>0</v>
      </c>
      <c r="N225" s="149">
        <f t="shared" si="115"/>
        <v>35691.68</v>
      </c>
      <c r="O225" s="151" t="str">
        <f t="shared" si="94"/>
        <v xml:space="preserve"> </v>
      </c>
      <c r="P225" s="151">
        <f t="shared" si="95"/>
        <v>100</v>
      </c>
    </row>
    <row r="226" ht="45" customHeight="1">
      <c r="A226" s="141" t="s">
        <v>451</v>
      </c>
      <c r="B226" s="141" t="s">
        <v>452</v>
      </c>
      <c r="C226" s="142" t="s">
        <v>41</v>
      </c>
      <c r="D226" s="143">
        <v>888</v>
      </c>
      <c r="E226" s="144"/>
      <c r="F226" s="153"/>
      <c r="G226" s="144">
        <f t="shared" si="87"/>
        <v>0</v>
      </c>
      <c r="H226" s="146">
        <f t="shared" si="88"/>
        <v>888</v>
      </c>
      <c r="I226" s="147">
        <v>36.729999999999997</v>
      </c>
      <c r="J226" s="148">
        <f t="shared" si="111"/>
        <v>32616.240000000002</v>
      </c>
      <c r="K226" s="149">
        <f t="shared" si="112"/>
        <v>0</v>
      </c>
      <c r="L226" s="150">
        <f t="shared" si="113"/>
        <v>0</v>
      </c>
      <c r="M226" s="149">
        <f t="shared" si="114"/>
        <v>0</v>
      </c>
      <c r="N226" s="149">
        <f t="shared" si="115"/>
        <v>32616.240000000002</v>
      </c>
      <c r="O226" s="151" t="str">
        <f t="shared" si="94"/>
        <v xml:space="preserve"> </v>
      </c>
      <c r="P226" s="151">
        <f t="shared" si="95"/>
        <v>100</v>
      </c>
    </row>
    <row r="227" ht="28.800000000000001" customHeight="1">
      <c r="A227" s="141" t="s">
        <v>453</v>
      </c>
      <c r="B227" s="141" t="s">
        <v>454</v>
      </c>
      <c r="C227" s="142" t="s">
        <v>41</v>
      </c>
      <c r="D227" s="143">
        <v>296</v>
      </c>
      <c r="E227" s="144"/>
      <c r="F227" s="153"/>
      <c r="G227" s="144">
        <f t="shared" si="87"/>
        <v>0</v>
      </c>
      <c r="H227" s="146">
        <f t="shared" si="88"/>
        <v>296</v>
      </c>
      <c r="I227" s="147">
        <v>32.420000000000002</v>
      </c>
      <c r="J227" s="148">
        <f t="shared" si="111"/>
        <v>9596.3199999999997</v>
      </c>
      <c r="K227" s="149">
        <f t="shared" si="112"/>
        <v>0</v>
      </c>
      <c r="L227" s="150">
        <f t="shared" si="113"/>
        <v>0</v>
      </c>
      <c r="M227" s="149">
        <f t="shared" si="114"/>
        <v>0</v>
      </c>
      <c r="N227" s="149">
        <f t="shared" si="115"/>
        <v>9596.3199999999997</v>
      </c>
      <c r="O227" s="151" t="str">
        <f t="shared" si="94"/>
        <v xml:space="preserve"> </v>
      </c>
      <c r="P227" s="151">
        <f t="shared" si="95"/>
        <v>100</v>
      </c>
    </row>
    <row r="228" ht="28.800000000000001" customHeight="1">
      <c r="A228" s="141" t="s">
        <v>455</v>
      </c>
      <c r="B228" s="141" t="s">
        <v>456</v>
      </c>
      <c r="C228" s="142" t="s">
        <v>41</v>
      </c>
      <c r="D228" s="143">
        <v>74</v>
      </c>
      <c r="E228" s="144"/>
      <c r="F228" s="153"/>
      <c r="G228" s="144">
        <f t="shared" si="87"/>
        <v>0</v>
      </c>
      <c r="H228" s="146">
        <f t="shared" si="88"/>
        <v>74</v>
      </c>
      <c r="I228" s="147">
        <v>15.01</v>
      </c>
      <c r="J228" s="148">
        <f t="shared" si="111"/>
        <v>1110.74</v>
      </c>
      <c r="K228" s="149">
        <f t="shared" si="112"/>
        <v>0</v>
      </c>
      <c r="L228" s="150">
        <f t="shared" si="113"/>
        <v>0</v>
      </c>
      <c r="M228" s="149">
        <f t="shared" si="114"/>
        <v>0</v>
      </c>
      <c r="N228" s="149">
        <f t="shared" si="115"/>
        <v>1110.74</v>
      </c>
      <c r="O228" s="151" t="str">
        <f t="shared" si="94"/>
        <v xml:space="preserve"> </v>
      </c>
      <c r="P228" s="151">
        <f t="shared" si="95"/>
        <v>100</v>
      </c>
    </row>
    <row r="229" ht="28.800000000000001" customHeight="1">
      <c r="A229" s="141" t="s">
        <v>457</v>
      </c>
      <c r="B229" s="141" t="s">
        <v>458</v>
      </c>
      <c r="C229" s="142" t="s">
        <v>41</v>
      </c>
      <c r="D229" s="143">
        <v>74</v>
      </c>
      <c r="E229" s="144"/>
      <c r="F229" s="153"/>
      <c r="G229" s="144">
        <f t="shared" si="87"/>
        <v>0</v>
      </c>
      <c r="H229" s="146">
        <f t="shared" si="88"/>
        <v>74</v>
      </c>
      <c r="I229" s="147">
        <v>95.370000000000005</v>
      </c>
      <c r="J229" s="148">
        <f t="shared" si="111"/>
        <v>7057.3800000000001</v>
      </c>
      <c r="K229" s="149">
        <f t="shared" si="112"/>
        <v>0</v>
      </c>
      <c r="L229" s="150">
        <f t="shared" si="113"/>
        <v>0</v>
      </c>
      <c r="M229" s="149">
        <f t="shared" si="114"/>
        <v>0</v>
      </c>
      <c r="N229" s="149">
        <f t="shared" si="115"/>
        <v>7057.3800000000001</v>
      </c>
      <c r="O229" s="151" t="str">
        <f t="shared" si="94"/>
        <v xml:space="preserve"> </v>
      </c>
      <c r="P229" s="151">
        <f t="shared" si="95"/>
        <v>100</v>
      </c>
    </row>
    <row r="230" ht="28.800000000000001" customHeight="1">
      <c r="A230" s="141" t="s">
        <v>459</v>
      </c>
      <c r="B230" s="141" t="s">
        <v>460</v>
      </c>
      <c r="C230" s="142" t="s">
        <v>41</v>
      </c>
      <c r="D230" s="143">
        <v>74</v>
      </c>
      <c r="E230" s="144"/>
      <c r="F230" s="153"/>
      <c r="G230" s="144">
        <f t="shared" si="87"/>
        <v>0</v>
      </c>
      <c r="H230" s="146">
        <f t="shared" si="88"/>
        <v>74</v>
      </c>
      <c r="I230" s="147">
        <v>12.859999999999999</v>
      </c>
      <c r="J230" s="148">
        <f t="shared" si="111"/>
        <v>951.63999999999999</v>
      </c>
      <c r="K230" s="149">
        <f t="shared" si="112"/>
        <v>0</v>
      </c>
      <c r="L230" s="150">
        <f t="shared" si="113"/>
        <v>0</v>
      </c>
      <c r="M230" s="149">
        <f t="shared" si="114"/>
        <v>0</v>
      </c>
      <c r="N230" s="149">
        <f t="shared" si="115"/>
        <v>951.63999999999999</v>
      </c>
      <c r="O230" s="151" t="str">
        <f t="shared" si="94"/>
        <v xml:space="preserve"> </v>
      </c>
      <c r="P230" s="151">
        <f t="shared" si="95"/>
        <v>100</v>
      </c>
    </row>
    <row r="231" ht="28.800000000000001" customHeight="1">
      <c r="A231" s="141" t="s">
        <v>461</v>
      </c>
      <c r="B231" s="141" t="s">
        <v>462</v>
      </c>
      <c r="C231" s="142" t="s">
        <v>41</v>
      </c>
      <c r="D231" s="143">
        <v>74</v>
      </c>
      <c r="E231" s="144"/>
      <c r="F231" s="153"/>
      <c r="G231" s="144">
        <f t="shared" si="87"/>
        <v>0</v>
      </c>
      <c r="H231" s="146">
        <f t="shared" si="88"/>
        <v>74</v>
      </c>
      <c r="I231" s="147">
        <v>16.690000000000001</v>
      </c>
      <c r="J231" s="148">
        <f t="shared" si="111"/>
        <v>1235.0599999999999</v>
      </c>
      <c r="K231" s="149">
        <f t="shared" si="112"/>
        <v>0</v>
      </c>
      <c r="L231" s="150">
        <f t="shared" si="113"/>
        <v>0</v>
      </c>
      <c r="M231" s="149">
        <f t="shared" si="114"/>
        <v>0</v>
      </c>
      <c r="N231" s="149">
        <f t="shared" si="115"/>
        <v>1235.0599999999999</v>
      </c>
      <c r="O231" s="151" t="str">
        <f t="shared" si="94"/>
        <v xml:space="preserve"> </v>
      </c>
      <c r="P231" s="151">
        <f t="shared" si="95"/>
        <v>100</v>
      </c>
    </row>
    <row r="232" ht="28.800000000000001" customHeight="1">
      <c r="A232" s="141" t="s">
        <v>463</v>
      </c>
      <c r="B232" s="141" t="s">
        <v>464</v>
      </c>
      <c r="C232" s="142" t="s">
        <v>41</v>
      </c>
      <c r="D232" s="143">
        <v>74</v>
      </c>
      <c r="E232" s="144"/>
      <c r="F232" s="153"/>
      <c r="G232" s="144">
        <f t="shared" si="87"/>
        <v>0</v>
      </c>
      <c r="H232" s="146">
        <f t="shared" si="88"/>
        <v>74</v>
      </c>
      <c r="I232" s="147">
        <v>315.56999999999999</v>
      </c>
      <c r="J232" s="148">
        <f t="shared" si="111"/>
        <v>23352.18</v>
      </c>
      <c r="K232" s="149">
        <f t="shared" si="112"/>
        <v>0</v>
      </c>
      <c r="L232" s="150">
        <f t="shared" si="113"/>
        <v>0</v>
      </c>
      <c r="M232" s="149">
        <f t="shared" si="114"/>
        <v>0</v>
      </c>
      <c r="N232" s="149">
        <f t="shared" si="115"/>
        <v>23352.18</v>
      </c>
      <c r="O232" s="151" t="str">
        <f t="shared" si="94"/>
        <v xml:space="preserve"> </v>
      </c>
      <c r="P232" s="151">
        <f t="shared" si="95"/>
        <v>100</v>
      </c>
    </row>
    <row r="233" ht="28.800000000000001" customHeight="1">
      <c r="A233" s="141" t="s">
        <v>465</v>
      </c>
      <c r="B233" s="141" t="s">
        <v>466</v>
      </c>
      <c r="C233" s="142" t="s">
        <v>41</v>
      </c>
      <c r="D233" s="143">
        <v>444</v>
      </c>
      <c r="E233" s="144"/>
      <c r="F233" s="153"/>
      <c r="G233" s="144">
        <f t="shared" si="87"/>
        <v>0</v>
      </c>
      <c r="H233" s="146">
        <f t="shared" si="88"/>
        <v>444</v>
      </c>
      <c r="I233" s="147">
        <v>12.880000000000001</v>
      </c>
      <c r="J233" s="148">
        <f t="shared" si="111"/>
        <v>5718.7200000000003</v>
      </c>
      <c r="K233" s="149">
        <f t="shared" si="112"/>
        <v>0</v>
      </c>
      <c r="L233" s="150">
        <f t="shared" si="113"/>
        <v>0</v>
      </c>
      <c r="M233" s="149">
        <f t="shared" si="114"/>
        <v>0</v>
      </c>
      <c r="N233" s="149">
        <f t="shared" si="115"/>
        <v>5718.7200000000003</v>
      </c>
      <c r="O233" s="151" t="str">
        <f t="shared" si="94"/>
        <v xml:space="preserve"> </v>
      </c>
      <c r="P233" s="151">
        <f t="shared" si="95"/>
        <v>100</v>
      </c>
    </row>
    <row r="234" ht="13.199999999999999">
      <c r="A234" s="125" t="s">
        <v>467</v>
      </c>
      <c r="B234" s="125" t="s">
        <v>468</v>
      </c>
      <c r="C234" s="126"/>
      <c r="D234" s="134"/>
      <c r="E234" s="135"/>
      <c r="F234" s="136"/>
      <c r="G234" s="135"/>
      <c r="H234" s="137"/>
      <c r="I234" s="152"/>
      <c r="J234" s="139">
        <f>SUM(J235:J251)</f>
        <v>527613.38000000012</v>
      </c>
      <c r="K234" s="139">
        <f>SUM(K235:K251)</f>
        <v>0</v>
      </c>
      <c r="L234" s="139">
        <f>SUM(L235:L251)</f>
        <v>0</v>
      </c>
      <c r="M234" s="139">
        <f>SUM(M235:M251)</f>
        <v>0</v>
      </c>
      <c r="N234" s="139">
        <f>SUM(N235:N251)</f>
        <v>527613.38000000012</v>
      </c>
      <c r="O234" s="133" t="str">
        <f t="shared" si="94"/>
        <v xml:space="preserve"> </v>
      </c>
      <c r="P234" s="133">
        <f t="shared" si="95"/>
        <v>100</v>
      </c>
    </row>
    <row r="235" ht="28.800000000000001" customHeight="1">
      <c r="A235" s="141" t="s">
        <v>469</v>
      </c>
      <c r="B235" s="141" t="s">
        <v>470</v>
      </c>
      <c r="C235" s="142" t="s">
        <v>41</v>
      </c>
      <c r="D235" s="143">
        <v>296</v>
      </c>
      <c r="E235" s="144"/>
      <c r="F235" s="153"/>
      <c r="G235" s="144">
        <f t="shared" si="87"/>
        <v>0</v>
      </c>
      <c r="H235" s="146">
        <f t="shared" si="88"/>
        <v>296</v>
      </c>
      <c r="I235" s="147">
        <v>529.94000000000005</v>
      </c>
      <c r="J235" s="148">
        <f t="shared" ref="J235:J251" si="116">ROUND(D235*I235,2)</f>
        <v>156862.23999999999</v>
      </c>
      <c r="K235" s="149">
        <f t="shared" ref="K235:K251" si="117">ROUND(E235*I235,2)</f>
        <v>0</v>
      </c>
      <c r="L235" s="150">
        <f t="shared" ref="L235:L251" si="118">ROUND(F235*I235,2)</f>
        <v>0</v>
      </c>
      <c r="M235" s="149">
        <f t="shared" ref="M235:M251" si="119">K235+L235</f>
        <v>0</v>
      </c>
      <c r="N235" s="149">
        <f t="shared" ref="N235:N251" si="120">J235-M235</f>
        <v>156862.23999999999</v>
      </c>
      <c r="O235" s="151" t="str">
        <f t="shared" si="94"/>
        <v xml:space="preserve"> </v>
      </c>
      <c r="P235" s="151">
        <f t="shared" si="95"/>
        <v>100</v>
      </c>
    </row>
    <row r="236" ht="28.800000000000001" customHeight="1">
      <c r="A236" s="141" t="s">
        <v>471</v>
      </c>
      <c r="B236" s="141" t="s">
        <v>472</v>
      </c>
      <c r="C236" s="142" t="s">
        <v>41</v>
      </c>
      <c r="D236" s="143">
        <v>74</v>
      </c>
      <c r="E236" s="144"/>
      <c r="F236" s="153"/>
      <c r="G236" s="144">
        <f t="shared" si="87"/>
        <v>0</v>
      </c>
      <c r="H236" s="146">
        <f t="shared" si="88"/>
        <v>74</v>
      </c>
      <c r="I236" s="147">
        <v>514.19000000000005</v>
      </c>
      <c r="J236" s="148">
        <f t="shared" si="116"/>
        <v>38050.059999999998</v>
      </c>
      <c r="K236" s="149">
        <f t="shared" si="117"/>
        <v>0</v>
      </c>
      <c r="L236" s="150">
        <f t="shared" si="118"/>
        <v>0</v>
      </c>
      <c r="M236" s="149">
        <f t="shared" si="119"/>
        <v>0</v>
      </c>
      <c r="N236" s="149">
        <f t="shared" si="120"/>
        <v>38050.059999999998</v>
      </c>
      <c r="O236" s="151" t="str">
        <f t="shared" si="94"/>
        <v xml:space="preserve"> </v>
      </c>
      <c r="P236" s="151">
        <f t="shared" si="95"/>
        <v>100</v>
      </c>
    </row>
    <row r="237" ht="28.800000000000001" customHeight="1">
      <c r="A237" s="141" t="s">
        <v>473</v>
      </c>
      <c r="B237" s="141" t="s">
        <v>474</v>
      </c>
      <c r="C237" s="142" t="s">
        <v>41</v>
      </c>
      <c r="D237" s="143">
        <v>74</v>
      </c>
      <c r="E237" s="144"/>
      <c r="F237" s="153"/>
      <c r="G237" s="144">
        <f t="shared" si="87"/>
        <v>0</v>
      </c>
      <c r="H237" s="146">
        <f t="shared" si="88"/>
        <v>74</v>
      </c>
      <c r="I237" s="147">
        <v>863.34000000000003</v>
      </c>
      <c r="J237" s="148">
        <f t="shared" si="116"/>
        <v>63887.160000000003</v>
      </c>
      <c r="K237" s="149">
        <f t="shared" si="117"/>
        <v>0</v>
      </c>
      <c r="L237" s="150">
        <f t="shared" si="118"/>
        <v>0</v>
      </c>
      <c r="M237" s="149">
        <f t="shared" si="119"/>
        <v>0</v>
      </c>
      <c r="N237" s="149">
        <f t="shared" si="120"/>
        <v>63887.160000000003</v>
      </c>
      <c r="O237" s="151" t="str">
        <f t="shared" si="94"/>
        <v xml:space="preserve"> </v>
      </c>
      <c r="P237" s="151">
        <f t="shared" si="95"/>
        <v>100</v>
      </c>
    </row>
    <row r="238" ht="57" customHeight="1">
      <c r="A238" s="141" t="s">
        <v>475</v>
      </c>
      <c r="B238" s="141" t="s">
        <v>476</v>
      </c>
      <c r="C238" s="142" t="s">
        <v>41</v>
      </c>
      <c r="D238" s="143">
        <v>74</v>
      </c>
      <c r="E238" s="144"/>
      <c r="F238" s="153"/>
      <c r="G238" s="144">
        <f t="shared" si="87"/>
        <v>0</v>
      </c>
      <c r="H238" s="146">
        <f t="shared" si="88"/>
        <v>74</v>
      </c>
      <c r="I238" s="147">
        <v>2174.6599999999999</v>
      </c>
      <c r="J238" s="148">
        <f t="shared" si="116"/>
        <v>160924.84</v>
      </c>
      <c r="K238" s="149">
        <f t="shared" si="117"/>
        <v>0</v>
      </c>
      <c r="L238" s="150">
        <f t="shared" si="118"/>
        <v>0</v>
      </c>
      <c r="M238" s="149">
        <f t="shared" si="119"/>
        <v>0</v>
      </c>
      <c r="N238" s="149">
        <f t="shared" si="120"/>
        <v>160924.84</v>
      </c>
      <c r="O238" s="151" t="str">
        <f t="shared" si="94"/>
        <v xml:space="preserve"> </v>
      </c>
      <c r="P238" s="151">
        <f t="shared" si="95"/>
        <v>100</v>
      </c>
    </row>
    <row r="239" ht="52.799999999999997" customHeight="1">
      <c r="A239" s="141" t="s">
        <v>477</v>
      </c>
      <c r="B239" s="141" t="s">
        <v>478</v>
      </c>
      <c r="C239" s="142" t="s">
        <v>41</v>
      </c>
      <c r="D239" s="143">
        <v>74</v>
      </c>
      <c r="E239" s="144"/>
      <c r="F239" s="153"/>
      <c r="G239" s="144">
        <f t="shared" ref="G239:G302" si="121">E239+F239</f>
        <v>0</v>
      </c>
      <c r="H239" s="146">
        <f t="shared" ref="H239:H302" si="122">D239-G239</f>
        <v>74</v>
      </c>
      <c r="I239" s="147">
        <v>20.18</v>
      </c>
      <c r="J239" s="148">
        <f t="shared" si="116"/>
        <v>1493.3199999999999</v>
      </c>
      <c r="K239" s="149">
        <f t="shared" si="117"/>
        <v>0</v>
      </c>
      <c r="L239" s="150">
        <f t="shared" si="118"/>
        <v>0</v>
      </c>
      <c r="M239" s="149">
        <f t="shared" si="119"/>
        <v>0</v>
      </c>
      <c r="N239" s="149">
        <f t="shared" si="120"/>
        <v>1493.3199999999999</v>
      </c>
      <c r="O239" s="151" t="str">
        <f t="shared" si="94"/>
        <v xml:space="preserve"> </v>
      </c>
      <c r="P239" s="151">
        <f t="shared" si="95"/>
        <v>100</v>
      </c>
    </row>
    <row r="240" ht="60" customHeight="1">
      <c r="A240" s="141" t="s">
        <v>479</v>
      </c>
      <c r="B240" s="141" t="s">
        <v>480</v>
      </c>
      <c r="C240" s="142" t="s">
        <v>41</v>
      </c>
      <c r="D240" s="143">
        <v>74</v>
      </c>
      <c r="E240" s="144"/>
      <c r="F240" s="153"/>
      <c r="G240" s="144">
        <f t="shared" si="121"/>
        <v>0</v>
      </c>
      <c r="H240" s="146">
        <f t="shared" si="122"/>
        <v>74</v>
      </c>
      <c r="I240" s="147">
        <v>11.6</v>
      </c>
      <c r="J240" s="148">
        <f t="shared" si="116"/>
        <v>858.39999999999998</v>
      </c>
      <c r="K240" s="149">
        <f t="shared" si="117"/>
        <v>0</v>
      </c>
      <c r="L240" s="150">
        <f t="shared" si="118"/>
        <v>0</v>
      </c>
      <c r="M240" s="149">
        <f t="shared" si="119"/>
        <v>0</v>
      </c>
      <c r="N240" s="149">
        <f t="shared" si="120"/>
        <v>858.39999999999998</v>
      </c>
      <c r="O240" s="151" t="str">
        <f t="shared" si="94"/>
        <v xml:space="preserve"> </v>
      </c>
      <c r="P240" s="151">
        <f t="shared" si="95"/>
        <v>100</v>
      </c>
    </row>
    <row r="241" ht="51.600000000000001" customHeight="1">
      <c r="A241" s="141" t="s">
        <v>481</v>
      </c>
      <c r="B241" s="141" t="s">
        <v>482</v>
      </c>
      <c r="C241" s="142" t="s">
        <v>41</v>
      </c>
      <c r="D241" s="143">
        <v>148</v>
      </c>
      <c r="E241" s="144"/>
      <c r="F241" s="153"/>
      <c r="G241" s="144">
        <f t="shared" si="121"/>
        <v>0</v>
      </c>
      <c r="H241" s="146">
        <f t="shared" si="122"/>
        <v>148</v>
      </c>
      <c r="I241" s="147">
        <v>39.530000000000001</v>
      </c>
      <c r="J241" s="148">
        <f t="shared" si="116"/>
        <v>5850.4399999999996</v>
      </c>
      <c r="K241" s="149">
        <f t="shared" si="117"/>
        <v>0</v>
      </c>
      <c r="L241" s="150">
        <f t="shared" si="118"/>
        <v>0</v>
      </c>
      <c r="M241" s="149">
        <f t="shared" si="119"/>
        <v>0</v>
      </c>
      <c r="N241" s="149">
        <f t="shared" si="120"/>
        <v>5850.4399999999996</v>
      </c>
      <c r="O241" s="151" t="str">
        <f t="shared" si="94"/>
        <v xml:space="preserve"> </v>
      </c>
      <c r="P241" s="151">
        <f t="shared" si="95"/>
        <v>100</v>
      </c>
    </row>
    <row r="242" ht="28.800000000000001" customHeight="1">
      <c r="A242" s="141" t="s">
        <v>483</v>
      </c>
      <c r="B242" s="141" t="s">
        <v>484</v>
      </c>
      <c r="C242" s="142" t="s">
        <v>41</v>
      </c>
      <c r="D242" s="143">
        <v>740</v>
      </c>
      <c r="E242" s="144"/>
      <c r="F242" s="153"/>
      <c r="G242" s="144">
        <f t="shared" si="121"/>
        <v>0</v>
      </c>
      <c r="H242" s="146">
        <f t="shared" si="122"/>
        <v>740</v>
      </c>
      <c r="I242" s="147">
        <v>12.76</v>
      </c>
      <c r="J242" s="148">
        <f t="shared" si="116"/>
        <v>9442.3999999999996</v>
      </c>
      <c r="K242" s="149">
        <f t="shared" si="117"/>
        <v>0</v>
      </c>
      <c r="L242" s="150">
        <f t="shared" si="118"/>
        <v>0</v>
      </c>
      <c r="M242" s="149">
        <f t="shared" si="119"/>
        <v>0</v>
      </c>
      <c r="N242" s="149">
        <f t="shared" si="120"/>
        <v>9442.3999999999996</v>
      </c>
      <c r="O242" s="151" t="str">
        <f t="shared" si="94"/>
        <v xml:space="preserve"> </v>
      </c>
      <c r="P242" s="151">
        <f t="shared" si="95"/>
        <v>100</v>
      </c>
    </row>
    <row r="243" ht="28.800000000000001" customHeight="1">
      <c r="A243" s="141" t="s">
        <v>485</v>
      </c>
      <c r="B243" s="141" t="s">
        <v>486</v>
      </c>
      <c r="C243" s="142" t="s">
        <v>41</v>
      </c>
      <c r="D243" s="143">
        <v>74</v>
      </c>
      <c r="E243" s="144"/>
      <c r="F243" s="153"/>
      <c r="G243" s="144">
        <f t="shared" si="121"/>
        <v>0</v>
      </c>
      <c r="H243" s="146">
        <f t="shared" si="122"/>
        <v>74</v>
      </c>
      <c r="I243" s="147">
        <v>29.809999999999999</v>
      </c>
      <c r="J243" s="148">
        <f t="shared" si="116"/>
        <v>2205.9400000000001</v>
      </c>
      <c r="K243" s="149">
        <f t="shared" si="117"/>
        <v>0</v>
      </c>
      <c r="L243" s="150">
        <f t="shared" si="118"/>
        <v>0</v>
      </c>
      <c r="M243" s="149">
        <f t="shared" si="119"/>
        <v>0</v>
      </c>
      <c r="N243" s="149">
        <f t="shared" si="120"/>
        <v>2205.9400000000001</v>
      </c>
      <c r="O243" s="151" t="str">
        <f t="shared" si="94"/>
        <v xml:space="preserve"> </v>
      </c>
      <c r="P243" s="151">
        <f t="shared" si="95"/>
        <v>100</v>
      </c>
    </row>
    <row r="244" ht="25.800000000000001" customHeight="1">
      <c r="A244" s="141" t="s">
        <v>487</v>
      </c>
      <c r="B244" s="141" t="s">
        <v>488</v>
      </c>
      <c r="C244" s="142" t="s">
        <v>41</v>
      </c>
      <c r="D244" s="143">
        <v>296</v>
      </c>
      <c r="E244" s="144"/>
      <c r="F244" s="153"/>
      <c r="G244" s="144">
        <f t="shared" si="121"/>
        <v>0</v>
      </c>
      <c r="H244" s="146">
        <f t="shared" si="122"/>
        <v>296</v>
      </c>
      <c r="I244" s="147">
        <v>13.44</v>
      </c>
      <c r="J244" s="148">
        <f t="shared" si="116"/>
        <v>3978.2399999999998</v>
      </c>
      <c r="K244" s="149">
        <f t="shared" si="117"/>
        <v>0</v>
      </c>
      <c r="L244" s="150">
        <f t="shared" si="118"/>
        <v>0</v>
      </c>
      <c r="M244" s="149">
        <f t="shared" si="119"/>
        <v>0</v>
      </c>
      <c r="N244" s="149">
        <f t="shared" si="120"/>
        <v>3978.2399999999998</v>
      </c>
      <c r="O244" s="151" t="str">
        <f t="shared" ref="O244:O307" si="123">IF((M244/J244)=0," ",(M244/J244)*100)</f>
        <v xml:space="preserve"> </v>
      </c>
      <c r="P244" s="151">
        <f t="shared" ref="P244:P307" si="124">IF((N244/J244)=0," ",(N244/J244)*100)</f>
        <v>100</v>
      </c>
    </row>
    <row r="245" ht="49.200000000000003" customHeight="1">
      <c r="A245" s="141" t="s">
        <v>489</v>
      </c>
      <c r="B245" s="141" t="s">
        <v>490</v>
      </c>
      <c r="C245" s="142" t="s">
        <v>41</v>
      </c>
      <c r="D245" s="143">
        <v>148</v>
      </c>
      <c r="E245" s="144"/>
      <c r="F245" s="153"/>
      <c r="G245" s="144">
        <f t="shared" si="121"/>
        <v>0</v>
      </c>
      <c r="H245" s="146">
        <f t="shared" si="122"/>
        <v>148</v>
      </c>
      <c r="I245" s="147">
        <v>25.899999999999999</v>
      </c>
      <c r="J245" s="148">
        <f t="shared" si="116"/>
        <v>3833.1999999999998</v>
      </c>
      <c r="K245" s="149">
        <f t="shared" si="117"/>
        <v>0</v>
      </c>
      <c r="L245" s="150">
        <f t="shared" si="118"/>
        <v>0</v>
      </c>
      <c r="M245" s="149">
        <f t="shared" si="119"/>
        <v>0</v>
      </c>
      <c r="N245" s="149">
        <f t="shared" si="120"/>
        <v>3833.1999999999998</v>
      </c>
      <c r="O245" s="151" t="str">
        <f t="shared" si="123"/>
        <v xml:space="preserve"> </v>
      </c>
      <c r="P245" s="151">
        <f t="shared" si="124"/>
        <v>100</v>
      </c>
    </row>
    <row r="246" ht="49.200000000000003" customHeight="1">
      <c r="A246" s="141" t="s">
        <v>491</v>
      </c>
      <c r="B246" s="141" t="s">
        <v>492</v>
      </c>
      <c r="C246" s="142" t="s">
        <v>41</v>
      </c>
      <c r="D246" s="143">
        <v>1184</v>
      </c>
      <c r="E246" s="144"/>
      <c r="F246" s="153"/>
      <c r="G246" s="144">
        <f t="shared" si="121"/>
        <v>0</v>
      </c>
      <c r="H246" s="146">
        <f t="shared" si="122"/>
        <v>1184</v>
      </c>
      <c r="I246" s="147">
        <v>9.6799999999999997</v>
      </c>
      <c r="J246" s="148">
        <f t="shared" si="116"/>
        <v>11461.120000000001</v>
      </c>
      <c r="K246" s="149">
        <f t="shared" si="117"/>
        <v>0</v>
      </c>
      <c r="L246" s="150">
        <f t="shared" si="118"/>
        <v>0</v>
      </c>
      <c r="M246" s="149">
        <f t="shared" si="119"/>
        <v>0</v>
      </c>
      <c r="N246" s="149">
        <f t="shared" si="120"/>
        <v>11461.120000000001</v>
      </c>
      <c r="O246" s="151" t="str">
        <f t="shared" si="123"/>
        <v xml:space="preserve"> </v>
      </c>
      <c r="P246" s="151">
        <f t="shared" si="124"/>
        <v>100</v>
      </c>
    </row>
    <row r="247" ht="48.600000000000001" customHeight="1">
      <c r="A247" s="141" t="s">
        <v>493</v>
      </c>
      <c r="B247" s="141" t="s">
        <v>494</v>
      </c>
      <c r="C247" s="142" t="s">
        <v>41</v>
      </c>
      <c r="D247" s="143">
        <v>148</v>
      </c>
      <c r="E247" s="144"/>
      <c r="F247" s="153"/>
      <c r="G247" s="144">
        <f t="shared" si="121"/>
        <v>0</v>
      </c>
      <c r="H247" s="146">
        <f t="shared" si="122"/>
        <v>148</v>
      </c>
      <c r="I247" s="147">
        <v>21.309999999999999</v>
      </c>
      <c r="J247" s="148">
        <f t="shared" si="116"/>
        <v>3153.8800000000001</v>
      </c>
      <c r="K247" s="149">
        <f t="shared" si="117"/>
        <v>0</v>
      </c>
      <c r="L247" s="150">
        <f t="shared" si="118"/>
        <v>0</v>
      </c>
      <c r="M247" s="149">
        <f t="shared" si="119"/>
        <v>0</v>
      </c>
      <c r="N247" s="149">
        <f t="shared" si="120"/>
        <v>3153.8800000000001</v>
      </c>
      <c r="O247" s="151" t="str">
        <f t="shared" si="123"/>
        <v xml:space="preserve"> </v>
      </c>
      <c r="P247" s="151">
        <f t="shared" si="124"/>
        <v>100</v>
      </c>
    </row>
    <row r="248" ht="34.799999999999997" customHeight="1">
      <c r="A248" s="141" t="s">
        <v>495</v>
      </c>
      <c r="B248" s="141" t="s">
        <v>496</v>
      </c>
      <c r="C248" s="142" t="s">
        <v>41</v>
      </c>
      <c r="D248" s="143">
        <v>74</v>
      </c>
      <c r="E248" s="144"/>
      <c r="F248" s="153"/>
      <c r="G248" s="144">
        <f t="shared" si="121"/>
        <v>0</v>
      </c>
      <c r="H248" s="146">
        <f t="shared" si="122"/>
        <v>74</v>
      </c>
      <c r="I248" s="147">
        <v>14.789999999999999</v>
      </c>
      <c r="J248" s="148">
        <f t="shared" si="116"/>
        <v>1094.46</v>
      </c>
      <c r="K248" s="149">
        <f t="shared" si="117"/>
        <v>0</v>
      </c>
      <c r="L248" s="150">
        <f t="shared" si="118"/>
        <v>0</v>
      </c>
      <c r="M248" s="149">
        <f t="shared" si="119"/>
        <v>0</v>
      </c>
      <c r="N248" s="149">
        <f t="shared" si="120"/>
        <v>1094.46</v>
      </c>
      <c r="O248" s="151" t="str">
        <f t="shared" si="123"/>
        <v xml:space="preserve"> </v>
      </c>
      <c r="P248" s="151">
        <f t="shared" si="124"/>
        <v>100</v>
      </c>
    </row>
    <row r="249" ht="49.799999999999997" customHeight="1">
      <c r="A249" s="141" t="s">
        <v>497</v>
      </c>
      <c r="B249" s="141" t="s">
        <v>498</v>
      </c>
      <c r="C249" s="142" t="s">
        <v>83</v>
      </c>
      <c r="D249" s="143">
        <v>819.17999999999995</v>
      </c>
      <c r="E249" s="144"/>
      <c r="F249" s="153"/>
      <c r="G249" s="144">
        <f t="shared" si="121"/>
        <v>0</v>
      </c>
      <c r="H249" s="146">
        <f t="shared" si="122"/>
        <v>819.17999999999995</v>
      </c>
      <c r="I249" s="147">
        <v>39.049999999999997</v>
      </c>
      <c r="J249" s="148">
        <f t="shared" si="116"/>
        <v>31988.98</v>
      </c>
      <c r="K249" s="149">
        <f t="shared" si="117"/>
        <v>0</v>
      </c>
      <c r="L249" s="150">
        <f t="shared" si="118"/>
        <v>0</v>
      </c>
      <c r="M249" s="149">
        <f t="shared" si="119"/>
        <v>0</v>
      </c>
      <c r="N249" s="149">
        <f t="shared" si="120"/>
        <v>31988.98</v>
      </c>
      <c r="O249" s="151" t="str">
        <f t="shared" si="123"/>
        <v xml:space="preserve"> </v>
      </c>
      <c r="P249" s="151">
        <f t="shared" si="124"/>
        <v>100</v>
      </c>
    </row>
    <row r="250" ht="55.200000000000003" customHeight="1">
      <c r="A250" s="141" t="s">
        <v>499</v>
      </c>
      <c r="B250" s="141" t="s">
        <v>500</v>
      </c>
      <c r="C250" s="142" t="s">
        <v>83</v>
      </c>
      <c r="D250" s="143">
        <v>2266.6199999999999</v>
      </c>
      <c r="E250" s="144"/>
      <c r="F250" s="153"/>
      <c r="G250" s="144">
        <f t="shared" si="121"/>
        <v>0</v>
      </c>
      <c r="H250" s="146">
        <f t="shared" si="122"/>
        <v>2266.6199999999999</v>
      </c>
      <c r="I250" s="147">
        <v>12.9</v>
      </c>
      <c r="J250" s="148">
        <f t="shared" si="116"/>
        <v>29239.400000000001</v>
      </c>
      <c r="K250" s="149">
        <f t="shared" si="117"/>
        <v>0</v>
      </c>
      <c r="L250" s="150">
        <f t="shared" si="118"/>
        <v>0</v>
      </c>
      <c r="M250" s="149">
        <f t="shared" si="119"/>
        <v>0</v>
      </c>
      <c r="N250" s="149">
        <f t="shared" si="120"/>
        <v>29239.400000000001</v>
      </c>
      <c r="O250" s="151" t="str">
        <f t="shared" si="123"/>
        <v xml:space="preserve"> </v>
      </c>
      <c r="P250" s="151">
        <f t="shared" si="124"/>
        <v>100</v>
      </c>
    </row>
    <row r="251" ht="60.600000000000001" customHeight="1">
      <c r="A251" s="141" t="s">
        <v>501</v>
      </c>
      <c r="B251" s="141" t="s">
        <v>502</v>
      </c>
      <c r="C251" s="142" t="s">
        <v>41</v>
      </c>
      <c r="D251" s="143">
        <v>74</v>
      </c>
      <c r="E251" s="144"/>
      <c r="F251" s="153"/>
      <c r="G251" s="144">
        <f t="shared" si="121"/>
        <v>0</v>
      </c>
      <c r="H251" s="146">
        <f t="shared" si="122"/>
        <v>74</v>
      </c>
      <c r="I251" s="147">
        <v>44.450000000000003</v>
      </c>
      <c r="J251" s="148">
        <f t="shared" si="116"/>
        <v>3289.3000000000002</v>
      </c>
      <c r="K251" s="149">
        <f t="shared" si="117"/>
        <v>0</v>
      </c>
      <c r="L251" s="150">
        <f t="shared" si="118"/>
        <v>0</v>
      </c>
      <c r="M251" s="149">
        <f t="shared" si="119"/>
        <v>0</v>
      </c>
      <c r="N251" s="149">
        <f t="shared" si="120"/>
        <v>3289.3000000000002</v>
      </c>
      <c r="O251" s="151" t="str">
        <f t="shared" si="123"/>
        <v xml:space="preserve"> </v>
      </c>
      <c r="P251" s="151">
        <f t="shared" si="124"/>
        <v>100</v>
      </c>
    </row>
    <row r="252" ht="13.199999999999999">
      <c r="A252" s="125" t="s">
        <v>503</v>
      </c>
      <c r="B252" s="125" t="s">
        <v>504</v>
      </c>
      <c r="C252" s="126"/>
      <c r="D252" s="134"/>
      <c r="E252" s="135"/>
      <c r="F252" s="136"/>
      <c r="G252" s="135"/>
      <c r="H252" s="137"/>
      <c r="I252" s="152"/>
      <c r="J252" s="139">
        <f>SUM(J253:J273)</f>
        <v>197189.03999999998</v>
      </c>
      <c r="K252" s="139">
        <f>SUM(K253:K273)</f>
        <v>0</v>
      </c>
      <c r="L252" s="139">
        <f>SUM(L253:L273)</f>
        <v>0</v>
      </c>
      <c r="M252" s="139">
        <f>SUM(M253:M273)</f>
        <v>0</v>
      </c>
      <c r="N252" s="139">
        <f>SUM(N253:N273)</f>
        <v>197189.03999999998</v>
      </c>
      <c r="O252" s="133" t="str">
        <f t="shared" si="123"/>
        <v xml:space="preserve"> </v>
      </c>
      <c r="P252" s="133">
        <f t="shared" si="124"/>
        <v>100</v>
      </c>
    </row>
    <row r="253" ht="44.399999999999999" customHeight="1">
      <c r="A253" s="141" t="s">
        <v>505</v>
      </c>
      <c r="B253" s="141" t="s">
        <v>506</v>
      </c>
      <c r="C253" s="142" t="s">
        <v>41</v>
      </c>
      <c r="D253" s="143">
        <v>74</v>
      </c>
      <c r="E253" s="144"/>
      <c r="F253" s="153"/>
      <c r="G253" s="144">
        <f t="shared" si="121"/>
        <v>0</v>
      </c>
      <c r="H253" s="146">
        <f t="shared" si="122"/>
        <v>74</v>
      </c>
      <c r="I253" s="147">
        <v>112.16</v>
      </c>
      <c r="J253" s="148">
        <f t="shared" ref="J253:J273" si="125">ROUND(D253*I253,2)</f>
        <v>8299.8400000000001</v>
      </c>
      <c r="K253" s="149">
        <f t="shared" ref="K253:K273" si="126">ROUND(E253*I253,2)</f>
        <v>0</v>
      </c>
      <c r="L253" s="150">
        <f t="shared" ref="L253:L273" si="127">ROUND(F253*I253,2)</f>
        <v>0</v>
      </c>
      <c r="M253" s="149">
        <f t="shared" ref="M253:M273" si="128">K253+L253</f>
        <v>0</v>
      </c>
      <c r="N253" s="149">
        <f t="shared" ref="N253:N273" si="129">J253-M253</f>
        <v>8299.8400000000001</v>
      </c>
      <c r="O253" s="151" t="str">
        <f t="shared" si="123"/>
        <v xml:space="preserve"> </v>
      </c>
      <c r="P253" s="151">
        <f t="shared" si="124"/>
        <v>100</v>
      </c>
    </row>
    <row r="254" ht="39.600000000000001">
      <c r="A254" s="141" t="s">
        <v>507</v>
      </c>
      <c r="B254" s="141" t="s">
        <v>508</v>
      </c>
      <c r="C254" s="142" t="s">
        <v>41</v>
      </c>
      <c r="D254" s="143">
        <v>148</v>
      </c>
      <c r="E254" s="144"/>
      <c r="F254" s="153"/>
      <c r="G254" s="144">
        <f t="shared" si="121"/>
        <v>0</v>
      </c>
      <c r="H254" s="146">
        <f t="shared" si="122"/>
        <v>148</v>
      </c>
      <c r="I254" s="147">
        <v>118.17</v>
      </c>
      <c r="J254" s="148">
        <f t="shared" si="125"/>
        <v>17489.16</v>
      </c>
      <c r="K254" s="149">
        <f t="shared" si="126"/>
        <v>0</v>
      </c>
      <c r="L254" s="150">
        <f t="shared" si="127"/>
        <v>0</v>
      </c>
      <c r="M254" s="149">
        <f t="shared" si="128"/>
        <v>0</v>
      </c>
      <c r="N254" s="149">
        <f t="shared" si="129"/>
        <v>17489.16</v>
      </c>
      <c r="O254" s="151" t="str">
        <f t="shared" si="123"/>
        <v xml:space="preserve"> </v>
      </c>
      <c r="P254" s="151">
        <f t="shared" si="124"/>
        <v>100</v>
      </c>
    </row>
    <row r="255" ht="39.600000000000001">
      <c r="A255" s="141" t="s">
        <v>509</v>
      </c>
      <c r="B255" s="141" t="s">
        <v>510</v>
      </c>
      <c r="C255" s="142" t="s">
        <v>41</v>
      </c>
      <c r="D255" s="143">
        <v>296</v>
      </c>
      <c r="E255" s="144"/>
      <c r="F255" s="153"/>
      <c r="G255" s="144">
        <f t="shared" si="121"/>
        <v>0</v>
      </c>
      <c r="H255" s="146">
        <f t="shared" si="122"/>
        <v>296</v>
      </c>
      <c r="I255" s="147">
        <v>7.1600000000000001</v>
      </c>
      <c r="J255" s="148">
        <f t="shared" si="125"/>
        <v>2119.3600000000001</v>
      </c>
      <c r="K255" s="149">
        <f t="shared" si="126"/>
        <v>0</v>
      </c>
      <c r="L255" s="150">
        <f t="shared" si="127"/>
        <v>0</v>
      </c>
      <c r="M255" s="149">
        <f t="shared" si="128"/>
        <v>0</v>
      </c>
      <c r="N255" s="149">
        <f t="shared" si="129"/>
        <v>2119.3600000000001</v>
      </c>
      <c r="O255" s="151" t="str">
        <f t="shared" si="123"/>
        <v xml:space="preserve"> </v>
      </c>
      <c r="P255" s="151">
        <f t="shared" si="124"/>
        <v>100</v>
      </c>
    </row>
    <row r="256" ht="39.600000000000001">
      <c r="A256" s="141" t="s">
        <v>511</v>
      </c>
      <c r="B256" s="141" t="s">
        <v>512</v>
      </c>
      <c r="C256" s="142" t="s">
        <v>41</v>
      </c>
      <c r="D256" s="143">
        <v>74</v>
      </c>
      <c r="E256" s="144"/>
      <c r="F256" s="153"/>
      <c r="G256" s="144">
        <f t="shared" si="121"/>
        <v>0</v>
      </c>
      <c r="H256" s="146">
        <f t="shared" si="122"/>
        <v>74</v>
      </c>
      <c r="I256" s="147">
        <v>7.7699999999999996</v>
      </c>
      <c r="J256" s="148">
        <f t="shared" si="125"/>
        <v>574.98000000000002</v>
      </c>
      <c r="K256" s="149">
        <f t="shared" si="126"/>
        <v>0</v>
      </c>
      <c r="L256" s="150">
        <f t="shared" si="127"/>
        <v>0</v>
      </c>
      <c r="M256" s="149">
        <f t="shared" si="128"/>
        <v>0</v>
      </c>
      <c r="N256" s="149">
        <f t="shared" si="129"/>
        <v>574.98000000000002</v>
      </c>
      <c r="O256" s="151" t="str">
        <f t="shared" si="123"/>
        <v xml:space="preserve"> </v>
      </c>
      <c r="P256" s="151">
        <f t="shared" si="124"/>
        <v>100</v>
      </c>
    </row>
    <row r="257" ht="39.600000000000001">
      <c r="A257" s="141" t="s">
        <v>513</v>
      </c>
      <c r="B257" s="141" t="s">
        <v>514</v>
      </c>
      <c r="C257" s="142" t="s">
        <v>41</v>
      </c>
      <c r="D257" s="143">
        <v>74</v>
      </c>
      <c r="E257" s="144"/>
      <c r="F257" s="153"/>
      <c r="G257" s="144">
        <f t="shared" si="121"/>
        <v>0</v>
      </c>
      <c r="H257" s="146">
        <f t="shared" si="122"/>
        <v>74</v>
      </c>
      <c r="I257" s="147">
        <v>387.06999999999999</v>
      </c>
      <c r="J257" s="148">
        <f t="shared" si="125"/>
        <v>28643.18</v>
      </c>
      <c r="K257" s="149">
        <f t="shared" si="126"/>
        <v>0</v>
      </c>
      <c r="L257" s="150">
        <f t="shared" si="127"/>
        <v>0</v>
      </c>
      <c r="M257" s="149">
        <f t="shared" si="128"/>
        <v>0</v>
      </c>
      <c r="N257" s="149">
        <f t="shared" si="129"/>
        <v>28643.18</v>
      </c>
      <c r="O257" s="151" t="str">
        <f t="shared" si="123"/>
        <v xml:space="preserve"> </v>
      </c>
      <c r="P257" s="151">
        <f t="shared" si="124"/>
        <v>100</v>
      </c>
    </row>
    <row r="258" ht="34.799999999999997" customHeight="1">
      <c r="A258" s="141" t="s">
        <v>515</v>
      </c>
      <c r="B258" s="141" t="s">
        <v>516</v>
      </c>
      <c r="C258" s="142" t="s">
        <v>41</v>
      </c>
      <c r="D258" s="143">
        <v>222</v>
      </c>
      <c r="E258" s="144"/>
      <c r="F258" s="153"/>
      <c r="G258" s="144">
        <f t="shared" si="121"/>
        <v>0</v>
      </c>
      <c r="H258" s="146">
        <f t="shared" si="122"/>
        <v>222</v>
      </c>
      <c r="I258" s="147">
        <v>21.23</v>
      </c>
      <c r="J258" s="148">
        <f t="shared" si="125"/>
        <v>4713.0600000000004</v>
      </c>
      <c r="K258" s="149">
        <f t="shared" si="126"/>
        <v>0</v>
      </c>
      <c r="L258" s="150">
        <f t="shared" si="127"/>
        <v>0</v>
      </c>
      <c r="M258" s="149">
        <f t="shared" si="128"/>
        <v>0</v>
      </c>
      <c r="N258" s="149">
        <f t="shared" si="129"/>
        <v>4713.0600000000004</v>
      </c>
      <c r="O258" s="151" t="str">
        <f t="shared" si="123"/>
        <v xml:space="preserve"> </v>
      </c>
      <c r="P258" s="151">
        <f t="shared" si="124"/>
        <v>100</v>
      </c>
    </row>
    <row r="259" ht="28.199999999999999" customHeight="1">
      <c r="A259" s="141" t="s">
        <v>517</v>
      </c>
      <c r="B259" s="141" t="s">
        <v>518</v>
      </c>
      <c r="C259" s="142" t="s">
        <v>41</v>
      </c>
      <c r="D259" s="143">
        <v>74</v>
      </c>
      <c r="E259" s="144"/>
      <c r="F259" s="153"/>
      <c r="G259" s="144">
        <f t="shared" si="121"/>
        <v>0</v>
      </c>
      <c r="H259" s="146">
        <f t="shared" si="122"/>
        <v>74</v>
      </c>
      <c r="I259" s="147">
        <v>747.35000000000002</v>
      </c>
      <c r="J259" s="148">
        <f t="shared" si="125"/>
        <v>55303.900000000001</v>
      </c>
      <c r="K259" s="149">
        <f t="shared" si="126"/>
        <v>0</v>
      </c>
      <c r="L259" s="150">
        <f t="shared" si="127"/>
        <v>0</v>
      </c>
      <c r="M259" s="149">
        <f t="shared" si="128"/>
        <v>0</v>
      </c>
      <c r="N259" s="149">
        <f t="shared" si="129"/>
        <v>55303.900000000001</v>
      </c>
      <c r="O259" s="151" t="str">
        <f t="shared" si="123"/>
        <v xml:space="preserve"> </v>
      </c>
      <c r="P259" s="151">
        <f t="shared" si="124"/>
        <v>100</v>
      </c>
      <c r="R259" s="1" t="s">
        <v>519</v>
      </c>
    </row>
    <row r="260" ht="25.800000000000001" customHeight="1">
      <c r="A260" s="141" t="s">
        <v>520</v>
      </c>
      <c r="B260" s="141" t="s">
        <v>521</v>
      </c>
      <c r="C260" s="142" t="s">
        <v>41</v>
      </c>
      <c r="D260" s="143">
        <v>74</v>
      </c>
      <c r="E260" s="144"/>
      <c r="F260" s="153"/>
      <c r="G260" s="144">
        <f t="shared" si="121"/>
        <v>0</v>
      </c>
      <c r="H260" s="146">
        <f t="shared" si="122"/>
        <v>74</v>
      </c>
      <c r="I260" s="147">
        <v>44.469999999999999</v>
      </c>
      <c r="J260" s="148">
        <f t="shared" si="125"/>
        <v>3290.7800000000002</v>
      </c>
      <c r="K260" s="149">
        <f t="shared" si="126"/>
        <v>0</v>
      </c>
      <c r="L260" s="150">
        <f t="shared" si="127"/>
        <v>0</v>
      </c>
      <c r="M260" s="149">
        <f t="shared" si="128"/>
        <v>0</v>
      </c>
      <c r="N260" s="149">
        <f t="shared" si="129"/>
        <v>3290.7800000000002</v>
      </c>
      <c r="O260" s="151" t="str">
        <f t="shared" si="123"/>
        <v xml:space="preserve"> </v>
      </c>
      <c r="P260" s="151">
        <f t="shared" si="124"/>
        <v>100</v>
      </c>
    </row>
    <row r="261" ht="45.600000000000001" customHeight="1">
      <c r="A261" s="141" t="s">
        <v>522</v>
      </c>
      <c r="B261" s="141" t="s">
        <v>523</v>
      </c>
      <c r="C261" s="142" t="s">
        <v>41</v>
      </c>
      <c r="D261" s="143">
        <v>148</v>
      </c>
      <c r="E261" s="144"/>
      <c r="F261" s="153"/>
      <c r="G261" s="144">
        <f t="shared" si="121"/>
        <v>0</v>
      </c>
      <c r="H261" s="146">
        <f t="shared" si="122"/>
        <v>148</v>
      </c>
      <c r="I261" s="147">
        <v>10.99</v>
      </c>
      <c r="J261" s="148">
        <f t="shared" si="125"/>
        <v>1626.52</v>
      </c>
      <c r="K261" s="149">
        <f t="shared" si="126"/>
        <v>0</v>
      </c>
      <c r="L261" s="150">
        <f t="shared" si="127"/>
        <v>0</v>
      </c>
      <c r="M261" s="149">
        <f t="shared" si="128"/>
        <v>0</v>
      </c>
      <c r="N261" s="149">
        <f t="shared" si="129"/>
        <v>1626.52</v>
      </c>
      <c r="O261" s="151" t="str">
        <f t="shared" si="123"/>
        <v xml:space="preserve"> </v>
      </c>
      <c r="P261" s="151">
        <f t="shared" si="124"/>
        <v>100</v>
      </c>
    </row>
    <row r="262" ht="37.200000000000003" customHeight="1">
      <c r="A262" s="141" t="s">
        <v>524</v>
      </c>
      <c r="B262" s="141" t="s">
        <v>525</v>
      </c>
      <c r="C262" s="142" t="s">
        <v>41</v>
      </c>
      <c r="D262" s="143">
        <v>148</v>
      </c>
      <c r="E262" s="144"/>
      <c r="F262" s="153"/>
      <c r="G262" s="144">
        <f t="shared" si="121"/>
        <v>0</v>
      </c>
      <c r="H262" s="146">
        <f t="shared" si="122"/>
        <v>148</v>
      </c>
      <c r="I262" s="147">
        <v>8.1500000000000004</v>
      </c>
      <c r="J262" s="148">
        <f t="shared" si="125"/>
        <v>1206.2</v>
      </c>
      <c r="K262" s="149">
        <f t="shared" si="126"/>
        <v>0</v>
      </c>
      <c r="L262" s="150">
        <f t="shared" si="127"/>
        <v>0</v>
      </c>
      <c r="M262" s="149">
        <f t="shared" si="128"/>
        <v>0</v>
      </c>
      <c r="N262" s="149">
        <f t="shared" si="129"/>
        <v>1206.2</v>
      </c>
      <c r="O262" s="151" t="str">
        <f t="shared" si="123"/>
        <v xml:space="preserve"> </v>
      </c>
      <c r="P262" s="151">
        <f t="shared" si="124"/>
        <v>100</v>
      </c>
    </row>
    <row r="263" ht="52.200000000000003" customHeight="1">
      <c r="A263" s="141" t="s">
        <v>526</v>
      </c>
      <c r="B263" s="141" t="s">
        <v>527</v>
      </c>
      <c r="C263" s="142" t="s">
        <v>41</v>
      </c>
      <c r="D263" s="143">
        <v>148</v>
      </c>
      <c r="E263" s="144"/>
      <c r="F263" s="153"/>
      <c r="G263" s="144">
        <f t="shared" si="121"/>
        <v>0</v>
      </c>
      <c r="H263" s="146">
        <f t="shared" si="122"/>
        <v>148</v>
      </c>
      <c r="I263" s="147">
        <v>14.66</v>
      </c>
      <c r="J263" s="148">
        <f t="shared" si="125"/>
        <v>2169.6799999999998</v>
      </c>
      <c r="K263" s="149">
        <f t="shared" si="126"/>
        <v>0</v>
      </c>
      <c r="L263" s="150">
        <f t="shared" si="127"/>
        <v>0</v>
      </c>
      <c r="M263" s="149">
        <f t="shared" si="128"/>
        <v>0</v>
      </c>
      <c r="N263" s="149">
        <f t="shared" si="129"/>
        <v>2169.6799999999998</v>
      </c>
      <c r="O263" s="151" t="str">
        <f t="shared" si="123"/>
        <v xml:space="preserve"> </v>
      </c>
      <c r="P263" s="151">
        <f t="shared" si="124"/>
        <v>100</v>
      </c>
    </row>
    <row r="264" ht="52.200000000000003" customHeight="1">
      <c r="A264" s="141" t="s">
        <v>528</v>
      </c>
      <c r="B264" s="141" t="s">
        <v>529</v>
      </c>
      <c r="C264" s="142" t="s">
        <v>41</v>
      </c>
      <c r="D264" s="143">
        <v>74</v>
      </c>
      <c r="E264" s="144"/>
      <c r="F264" s="153"/>
      <c r="G264" s="144">
        <f t="shared" si="121"/>
        <v>0</v>
      </c>
      <c r="H264" s="146">
        <f t="shared" si="122"/>
        <v>74</v>
      </c>
      <c r="I264" s="147">
        <v>16.800000000000001</v>
      </c>
      <c r="J264" s="148">
        <f t="shared" si="125"/>
        <v>1243.2</v>
      </c>
      <c r="K264" s="149">
        <f t="shared" si="126"/>
        <v>0</v>
      </c>
      <c r="L264" s="150">
        <f t="shared" si="127"/>
        <v>0</v>
      </c>
      <c r="M264" s="149">
        <f t="shared" si="128"/>
        <v>0</v>
      </c>
      <c r="N264" s="149">
        <f t="shared" si="129"/>
        <v>1243.2</v>
      </c>
      <c r="O264" s="151" t="str">
        <f t="shared" si="123"/>
        <v xml:space="preserve"> </v>
      </c>
      <c r="P264" s="151">
        <f t="shared" si="124"/>
        <v>100</v>
      </c>
    </row>
    <row r="265" ht="30" customHeight="1">
      <c r="A265" s="141" t="s">
        <v>530</v>
      </c>
      <c r="B265" s="141" t="s">
        <v>531</v>
      </c>
      <c r="C265" s="142" t="s">
        <v>41</v>
      </c>
      <c r="D265" s="143">
        <v>370</v>
      </c>
      <c r="E265" s="144"/>
      <c r="F265" s="153"/>
      <c r="G265" s="144">
        <f t="shared" si="121"/>
        <v>0</v>
      </c>
      <c r="H265" s="146">
        <f t="shared" si="122"/>
        <v>370</v>
      </c>
      <c r="I265" s="147">
        <v>17.260000000000002</v>
      </c>
      <c r="J265" s="148">
        <f t="shared" si="125"/>
        <v>6386.1999999999998</v>
      </c>
      <c r="K265" s="149">
        <f t="shared" si="126"/>
        <v>0</v>
      </c>
      <c r="L265" s="150">
        <f t="shared" si="127"/>
        <v>0</v>
      </c>
      <c r="M265" s="149">
        <f t="shared" si="128"/>
        <v>0</v>
      </c>
      <c r="N265" s="149">
        <f t="shared" si="129"/>
        <v>6386.1999999999998</v>
      </c>
      <c r="O265" s="151" t="str">
        <f t="shared" si="123"/>
        <v xml:space="preserve"> </v>
      </c>
      <c r="P265" s="151">
        <f t="shared" si="124"/>
        <v>100</v>
      </c>
    </row>
    <row r="266" ht="46.799999999999997" customHeight="1">
      <c r="A266" s="141" t="s">
        <v>532</v>
      </c>
      <c r="B266" s="141" t="s">
        <v>533</v>
      </c>
      <c r="C266" s="142" t="s">
        <v>41</v>
      </c>
      <c r="D266" s="143">
        <v>1184</v>
      </c>
      <c r="E266" s="144"/>
      <c r="F266" s="153"/>
      <c r="G266" s="144">
        <f t="shared" si="121"/>
        <v>0</v>
      </c>
      <c r="H266" s="146">
        <f t="shared" si="122"/>
        <v>1184</v>
      </c>
      <c r="I266" s="147">
        <v>7.9100000000000001</v>
      </c>
      <c r="J266" s="148">
        <f t="shared" si="125"/>
        <v>9365.4400000000005</v>
      </c>
      <c r="K266" s="149">
        <f t="shared" si="126"/>
        <v>0</v>
      </c>
      <c r="L266" s="150">
        <f t="shared" si="127"/>
        <v>0</v>
      </c>
      <c r="M266" s="149">
        <f t="shared" si="128"/>
        <v>0</v>
      </c>
      <c r="N266" s="149">
        <f t="shared" si="129"/>
        <v>9365.4400000000005</v>
      </c>
      <c r="O266" s="151" t="str">
        <f t="shared" si="123"/>
        <v xml:space="preserve"> </v>
      </c>
      <c r="P266" s="151">
        <f t="shared" si="124"/>
        <v>100</v>
      </c>
    </row>
    <row r="267" ht="58.200000000000003" customHeight="1">
      <c r="A267" s="141" t="s">
        <v>534</v>
      </c>
      <c r="B267" s="141" t="s">
        <v>535</v>
      </c>
      <c r="C267" s="142" t="s">
        <v>41</v>
      </c>
      <c r="D267" s="143">
        <v>370</v>
      </c>
      <c r="E267" s="144"/>
      <c r="F267" s="153"/>
      <c r="G267" s="144">
        <f t="shared" si="121"/>
        <v>0</v>
      </c>
      <c r="H267" s="146">
        <f t="shared" si="122"/>
        <v>370</v>
      </c>
      <c r="I267" s="147">
        <v>9.4100000000000001</v>
      </c>
      <c r="J267" s="148">
        <f t="shared" si="125"/>
        <v>3481.6999999999998</v>
      </c>
      <c r="K267" s="149">
        <f t="shared" si="126"/>
        <v>0</v>
      </c>
      <c r="L267" s="150">
        <f t="shared" si="127"/>
        <v>0</v>
      </c>
      <c r="M267" s="149">
        <f t="shared" si="128"/>
        <v>0</v>
      </c>
      <c r="N267" s="149">
        <f t="shared" si="129"/>
        <v>3481.6999999999998</v>
      </c>
      <c r="O267" s="151" t="str">
        <f t="shared" si="123"/>
        <v xml:space="preserve"> </v>
      </c>
      <c r="P267" s="151">
        <f t="shared" si="124"/>
        <v>100</v>
      </c>
    </row>
    <row r="268" ht="55.200000000000003" customHeight="1">
      <c r="A268" s="141" t="s">
        <v>536</v>
      </c>
      <c r="B268" s="141" t="s">
        <v>537</v>
      </c>
      <c r="C268" s="142" t="s">
        <v>41</v>
      </c>
      <c r="D268" s="143">
        <v>74</v>
      </c>
      <c r="E268" s="144"/>
      <c r="F268" s="153"/>
      <c r="G268" s="144">
        <f t="shared" si="121"/>
        <v>0</v>
      </c>
      <c r="H268" s="146">
        <f t="shared" si="122"/>
        <v>74</v>
      </c>
      <c r="I268" s="147">
        <v>10.17</v>
      </c>
      <c r="J268" s="148">
        <f t="shared" si="125"/>
        <v>752.58000000000004</v>
      </c>
      <c r="K268" s="149">
        <f t="shared" si="126"/>
        <v>0</v>
      </c>
      <c r="L268" s="150">
        <f t="shared" si="127"/>
        <v>0</v>
      </c>
      <c r="M268" s="149">
        <f t="shared" si="128"/>
        <v>0</v>
      </c>
      <c r="N268" s="149">
        <f t="shared" si="129"/>
        <v>752.58000000000004</v>
      </c>
      <c r="O268" s="151" t="str">
        <f t="shared" si="123"/>
        <v xml:space="preserve"> </v>
      </c>
      <c r="P268" s="151">
        <f t="shared" si="124"/>
        <v>100</v>
      </c>
    </row>
    <row r="269" ht="51" customHeight="1">
      <c r="A269" s="141" t="s">
        <v>538</v>
      </c>
      <c r="B269" s="141" t="s">
        <v>539</v>
      </c>
      <c r="C269" s="142" t="s">
        <v>41</v>
      </c>
      <c r="D269" s="143">
        <v>148</v>
      </c>
      <c r="E269" s="144"/>
      <c r="F269" s="153"/>
      <c r="G269" s="144">
        <f t="shared" si="121"/>
        <v>0</v>
      </c>
      <c r="H269" s="146">
        <f t="shared" si="122"/>
        <v>148</v>
      </c>
      <c r="I269" s="147">
        <v>6.3099999999999996</v>
      </c>
      <c r="J269" s="148">
        <f t="shared" si="125"/>
        <v>933.88</v>
      </c>
      <c r="K269" s="149">
        <f t="shared" si="126"/>
        <v>0</v>
      </c>
      <c r="L269" s="150">
        <f t="shared" si="127"/>
        <v>0</v>
      </c>
      <c r="M269" s="149">
        <f t="shared" si="128"/>
        <v>0</v>
      </c>
      <c r="N269" s="149">
        <f t="shared" si="129"/>
        <v>933.88</v>
      </c>
      <c r="O269" s="151" t="str">
        <f t="shared" si="123"/>
        <v xml:space="preserve"> </v>
      </c>
      <c r="P269" s="151">
        <f t="shared" si="124"/>
        <v>100</v>
      </c>
    </row>
    <row r="270" ht="51" customHeight="1">
      <c r="A270" s="141" t="s">
        <v>540</v>
      </c>
      <c r="B270" s="141" t="s">
        <v>541</v>
      </c>
      <c r="C270" s="142" t="s">
        <v>41</v>
      </c>
      <c r="D270" s="143">
        <v>148</v>
      </c>
      <c r="E270" s="144"/>
      <c r="F270" s="153"/>
      <c r="G270" s="144">
        <f t="shared" si="121"/>
        <v>0</v>
      </c>
      <c r="H270" s="146">
        <f t="shared" si="122"/>
        <v>148</v>
      </c>
      <c r="I270" s="147">
        <v>7.0999999999999996</v>
      </c>
      <c r="J270" s="148">
        <f t="shared" si="125"/>
        <v>1050.8</v>
      </c>
      <c r="K270" s="149">
        <f t="shared" si="126"/>
        <v>0</v>
      </c>
      <c r="L270" s="150">
        <f t="shared" si="127"/>
        <v>0</v>
      </c>
      <c r="M270" s="149">
        <f t="shared" si="128"/>
        <v>0</v>
      </c>
      <c r="N270" s="149">
        <f t="shared" si="129"/>
        <v>1050.8</v>
      </c>
      <c r="O270" s="151" t="str">
        <f t="shared" si="123"/>
        <v xml:space="preserve"> </v>
      </c>
      <c r="P270" s="151">
        <f t="shared" si="124"/>
        <v>100</v>
      </c>
    </row>
    <row r="271" ht="52.200000000000003" customHeight="1">
      <c r="A271" s="141" t="s">
        <v>542</v>
      </c>
      <c r="B271" s="141" t="s">
        <v>543</v>
      </c>
      <c r="C271" s="142" t="s">
        <v>41</v>
      </c>
      <c r="D271" s="143">
        <v>74</v>
      </c>
      <c r="E271" s="144"/>
      <c r="F271" s="153"/>
      <c r="G271" s="144">
        <f t="shared" si="121"/>
        <v>0</v>
      </c>
      <c r="H271" s="146">
        <f t="shared" si="122"/>
        <v>74</v>
      </c>
      <c r="I271" s="147">
        <v>173.16999999999999</v>
      </c>
      <c r="J271" s="148">
        <f t="shared" si="125"/>
        <v>12814.58</v>
      </c>
      <c r="K271" s="149">
        <f t="shared" si="126"/>
        <v>0</v>
      </c>
      <c r="L271" s="150">
        <f t="shared" si="127"/>
        <v>0</v>
      </c>
      <c r="M271" s="149">
        <f t="shared" si="128"/>
        <v>0</v>
      </c>
      <c r="N271" s="149">
        <f t="shared" si="129"/>
        <v>12814.58</v>
      </c>
      <c r="O271" s="151" t="str">
        <f t="shared" si="123"/>
        <v xml:space="preserve"> </v>
      </c>
      <c r="P271" s="151">
        <f t="shared" si="124"/>
        <v>100</v>
      </c>
    </row>
    <row r="272" ht="43.799999999999997" customHeight="1">
      <c r="A272" s="141" t="s">
        <v>544</v>
      </c>
      <c r="B272" s="141" t="s">
        <v>545</v>
      </c>
      <c r="C272" s="142" t="s">
        <v>83</v>
      </c>
      <c r="D272" s="143">
        <v>985.67999999999995</v>
      </c>
      <c r="E272" s="144"/>
      <c r="F272" s="153"/>
      <c r="G272" s="144">
        <f t="shared" si="121"/>
        <v>0</v>
      </c>
      <c r="H272" s="146">
        <f t="shared" si="122"/>
        <v>985.67999999999995</v>
      </c>
      <c r="I272" s="147">
        <v>13.09</v>
      </c>
      <c r="J272" s="148">
        <f t="shared" si="125"/>
        <v>12902.549999999999</v>
      </c>
      <c r="K272" s="149">
        <f t="shared" si="126"/>
        <v>0</v>
      </c>
      <c r="L272" s="150">
        <f t="shared" si="127"/>
        <v>0</v>
      </c>
      <c r="M272" s="149">
        <f t="shared" si="128"/>
        <v>0</v>
      </c>
      <c r="N272" s="149">
        <f t="shared" si="129"/>
        <v>12902.549999999999</v>
      </c>
      <c r="O272" s="151" t="str">
        <f t="shared" si="123"/>
        <v xml:space="preserve"> </v>
      </c>
      <c r="P272" s="151">
        <f t="shared" si="124"/>
        <v>100</v>
      </c>
    </row>
    <row r="273" ht="44.399999999999999" customHeight="1">
      <c r="A273" s="141" t="s">
        <v>546</v>
      </c>
      <c r="B273" s="141" t="s">
        <v>547</v>
      </c>
      <c r="C273" s="142" t="s">
        <v>83</v>
      </c>
      <c r="D273" s="143">
        <v>2005.4000000000001</v>
      </c>
      <c r="E273" s="144"/>
      <c r="F273" s="153"/>
      <c r="G273" s="144">
        <f t="shared" si="121"/>
        <v>0</v>
      </c>
      <c r="H273" s="146">
        <f t="shared" si="122"/>
        <v>2005.4000000000001</v>
      </c>
      <c r="I273" s="147">
        <v>11.380000000000001</v>
      </c>
      <c r="J273" s="148">
        <f t="shared" si="125"/>
        <v>22821.450000000001</v>
      </c>
      <c r="K273" s="149">
        <f t="shared" si="126"/>
        <v>0</v>
      </c>
      <c r="L273" s="150">
        <f t="shared" si="127"/>
        <v>0</v>
      </c>
      <c r="M273" s="149">
        <f t="shared" si="128"/>
        <v>0</v>
      </c>
      <c r="N273" s="149">
        <f t="shared" si="129"/>
        <v>22821.450000000001</v>
      </c>
      <c r="O273" s="151" t="str">
        <f t="shared" si="123"/>
        <v xml:space="preserve"> </v>
      </c>
      <c r="P273" s="151">
        <f t="shared" si="124"/>
        <v>100</v>
      </c>
    </row>
    <row r="274" ht="13.199999999999999">
      <c r="A274" s="125" t="s">
        <v>548</v>
      </c>
      <c r="B274" s="125" t="s">
        <v>549</v>
      </c>
      <c r="C274" s="126"/>
      <c r="D274" s="134"/>
      <c r="E274" s="135"/>
      <c r="F274" s="136"/>
      <c r="G274" s="135"/>
      <c r="H274" s="137"/>
      <c r="I274" s="152"/>
      <c r="J274" s="139">
        <f>SUM(J275:J280)</f>
        <v>131414.38</v>
      </c>
      <c r="K274" s="139">
        <f>SUM(K275:K280)</f>
        <v>0</v>
      </c>
      <c r="L274" s="139">
        <f>SUM(L275:L280)</f>
        <v>0</v>
      </c>
      <c r="M274" s="139">
        <f>SUM(M275:M280)</f>
        <v>0</v>
      </c>
      <c r="N274" s="139">
        <f>SUM(N275:N280)</f>
        <v>131414.38</v>
      </c>
      <c r="O274" s="140" t="str">
        <f t="shared" si="123"/>
        <v xml:space="preserve"> </v>
      </c>
      <c r="P274" s="133">
        <f t="shared" si="124"/>
        <v>100</v>
      </c>
    </row>
    <row r="275" ht="54.600000000000001" customHeight="1">
      <c r="A275" s="141" t="s">
        <v>550</v>
      </c>
      <c r="B275" s="141" t="s">
        <v>551</v>
      </c>
      <c r="C275" s="142" t="s">
        <v>41</v>
      </c>
      <c r="D275" s="143">
        <v>74</v>
      </c>
      <c r="E275" s="144"/>
      <c r="F275" s="153"/>
      <c r="G275" s="144">
        <f t="shared" si="121"/>
        <v>0</v>
      </c>
      <c r="H275" s="146">
        <f t="shared" si="122"/>
        <v>74</v>
      </c>
      <c r="I275" s="147">
        <v>597.89999999999998</v>
      </c>
      <c r="J275" s="148">
        <f t="shared" ref="J275:J280" si="130">ROUND(D275*I275,2)</f>
        <v>44244.599999999999</v>
      </c>
      <c r="K275" s="149">
        <f t="shared" ref="K275:K280" si="131">ROUND(E275*I275,2)</f>
        <v>0</v>
      </c>
      <c r="L275" s="150">
        <f t="shared" ref="L275:L280" si="132">ROUND(F275*I275,2)</f>
        <v>0</v>
      </c>
      <c r="M275" s="149">
        <f t="shared" ref="M275:M280" si="133">K275+L275</f>
        <v>0</v>
      </c>
      <c r="N275" s="149">
        <f t="shared" ref="N275:N280" si="134">J275-M275</f>
        <v>44244.599999999999</v>
      </c>
      <c r="O275" s="151" t="str">
        <f t="shared" si="123"/>
        <v xml:space="preserve"> </v>
      </c>
      <c r="P275" s="151">
        <f t="shared" si="124"/>
        <v>100</v>
      </c>
    </row>
    <row r="276" ht="60" customHeight="1">
      <c r="A276" s="141" t="s">
        <v>552</v>
      </c>
      <c r="B276" s="141" t="s">
        <v>553</v>
      </c>
      <c r="C276" s="142" t="s">
        <v>41</v>
      </c>
      <c r="D276" s="143">
        <v>74</v>
      </c>
      <c r="E276" s="144"/>
      <c r="F276" s="153"/>
      <c r="G276" s="144">
        <f t="shared" si="121"/>
        <v>0</v>
      </c>
      <c r="H276" s="146">
        <f t="shared" si="122"/>
        <v>74</v>
      </c>
      <c r="I276" s="147">
        <v>398.61000000000001</v>
      </c>
      <c r="J276" s="148">
        <f t="shared" si="130"/>
        <v>29497.139999999999</v>
      </c>
      <c r="K276" s="149">
        <f t="shared" si="131"/>
        <v>0</v>
      </c>
      <c r="L276" s="150">
        <f t="shared" si="132"/>
        <v>0</v>
      </c>
      <c r="M276" s="149">
        <f t="shared" si="133"/>
        <v>0</v>
      </c>
      <c r="N276" s="149">
        <f t="shared" si="134"/>
        <v>29497.139999999999</v>
      </c>
      <c r="O276" s="151" t="str">
        <f t="shared" si="123"/>
        <v xml:space="preserve"> </v>
      </c>
      <c r="P276" s="151">
        <f t="shared" si="124"/>
        <v>100</v>
      </c>
    </row>
    <row r="277" ht="46.200000000000003" customHeight="1">
      <c r="A277" s="141" t="s">
        <v>554</v>
      </c>
      <c r="B277" s="141" t="s">
        <v>555</v>
      </c>
      <c r="C277" s="142" t="s">
        <v>41</v>
      </c>
      <c r="D277" s="143">
        <v>74</v>
      </c>
      <c r="E277" s="144"/>
      <c r="F277" s="153"/>
      <c r="G277" s="144">
        <f t="shared" si="121"/>
        <v>0</v>
      </c>
      <c r="H277" s="146">
        <f t="shared" si="122"/>
        <v>74</v>
      </c>
      <c r="I277" s="147">
        <v>368.27999999999997</v>
      </c>
      <c r="J277" s="148">
        <f t="shared" si="130"/>
        <v>27252.720000000001</v>
      </c>
      <c r="K277" s="149">
        <f t="shared" si="131"/>
        <v>0</v>
      </c>
      <c r="L277" s="150">
        <f t="shared" si="132"/>
        <v>0</v>
      </c>
      <c r="M277" s="149">
        <f t="shared" si="133"/>
        <v>0</v>
      </c>
      <c r="N277" s="149">
        <f t="shared" si="134"/>
        <v>27252.720000000001</v>
      </c>
      <c r="O277" s="151" t="str">
        <f t="shared" si="123"/>
        <v xml:space="preserve"> </v>
      </c>
      <c r="P277" s="151">
        <f t="shared" si="124"/>
        <v>100</v>
      </c>
    </row>
    <row r="278" ht="30.600000000000001" customHeight="1">
      <c r="A278" s="141" t="s">
        <v>556</v>
      </c>
      <c r="B278" s="141" t="s">
        <v>557</v>
      </c>
      <c r="C278" s="142" t="s">
        <v>41</v>
      </c>
      <c r="D278" s="143">
        <v>74</v>
      </c>
      <c r="E278" s="144"/>
      <c r="F278" s="153"/>
      <c r="G278" s="144">
        <f t="shared" si="121"/>
        <v>0</v>
      </c>
      <c r="H278" s="146">
        <f t="shared" si="122"/>
        <v>74</v>
      </c>
      <c r="I278" s="147">
        <v>38.280000000000001</v>
      </c>
      <c r="J278" s="148">
        <f t="shared" si="130"/>
        <v>2832.7199999999998</v>
      </c>
      <c r="K278" s="149">
        <f t="shared" si="131"/>
        <v>0</v>
      </c>
      <c r="L278" s="150">
        <f t="shared" si="132"/>
        <v>0</v>
      </c>
      <c r="M278" s="149">
        <f t="shared" si="133"/>
        <v>0</v>
      </c>
      <c r="N278" s="149">
        <f t="shared" si="134"/>
        <v>2832.7199999999998</v>
      </c>
      <c r="O278" s="151" t="str">
        <f t="shared" si="123"/>
        <v xml:space="preserve"> </v>
      </c>
      <c r="P278" s="151">
        <f t="shared" si="124"/>
        <v>100</v>
      </c>
    </row>
    <row r="279" ht="52.200000000000003" customHeight="1">
      <c r="A279" s="141" t="s">
        <v>558</v>
      </c>
      <c r="B279" s="141" t="s">
        <v>559</v>
      </c>
      <c r="C279" s="142" t="s">
        <v>41</v>
      </c>
      <c r="D279" s="143">
        <v>74</v>
      </c>
      <c r="E279" s="144"/>
      <c r="F279" s="153"/>
      <c r="G279" s="144">
        <f t="shared" si="121"/>
        <v>0</v>
      </c>
      <c r="H279" s="146">
        <f t="shared" si="122"/>
        <v>74</v>
      </c>
      <c r="I279" s="147">
        <v>74.510000000000005</v>
      </c>
      <c r="J279" s="148">
        <f t="shared" si="130"/>
        <v>5513.7399999999998</v>
      </c>
      <c r="K279" s="149">
        <f t="shared" si="131"/>
        <v>0</v>
      </c>
      <c r="L279" s="150">
        <f t="shared" si="132"/>
        <v>0</v>
      </c>
      <c r="M279" s="149">
        <f t="shared" si="133"/>
        <v>0</v>
      </c>
      <c r="N279" s="149">
        <f t="shared" si="134"/>
        <v>5513.7399999999998</v>
      </c>
      <c r="O279" s="151" t="str">
        <f t="shared" si="123"/>
        <v xml:space="preserve"> </v>
      </c>
      <c r="P279" s="151">
        <f t="shared" si="124"/>
        <v>100</v>
      </c>
    </row>
    <row r="280" ht="73.200000000000003" customHeight="1">
      <c r="A280" s="141" t="s">
        <v>560</v>
      </c>
      <c r="B280" s="141" t="s">
        <v>561</v>
      </c>
      <c r="C280" s="142" t="s">
        <v>41</v>
      </c>
      <c r="D280" s="143">
        <v>74</v>
      </c>
      <c r="E280" s="144"/>
      <c r="F280" s="153"/>
      <c r="G280" s="144">
        <f t="shared" si="121"/>
        <v>0</v>
      </c>
      <c r="H280" s="146">
        <f t="shared" si="122"/>
        <v>74</v>
      </c>
      <c r="I280" s="147">
        <v>298.29000000000002</v>
      </c>
      <c r="J280" s="148">
        <f t="shared" si="130"/>
        <v>22073.459999999999</v>
      </c>
      <c r="K280" s="149">
        <f t="shared" si="131"/>
        <v>0</v>
      </c>
      <c r="L280" s="150">
        <f t="shared" si="132"/>
        <v>0</v>
      </c>
      <c r="M280" s="149">
        <f t="shared" si="133"/>
        <v>0</v>
      </c>
      <c r="N280" s="149">
        <f t="shared" si="134"/>
        <v>22073.459999999999</v>
      </c>
      <c r="O280" s="151" t="str">
        <f t="shared" si="123"/>
        <v xml:space="preserve"> </v>
      </c>
      <c r="P280" s="151">
        <f t="shared" si="124"/>
        <v>100</v>
      </c>
    </row>
    <row r="281" ht="13.199999999999999">
      <c r="A281" s="125" t="s">
        <v>562</v>
      </c>
      <c r="B281" s="125" t="s">
        <v>261</v>
      </c>
      <c r="C281" s="126"/>
      <c r="D281" s="134"/>
      <c r="E281" s="135"/>
      <c r="F281" s="136"/>
      <c r="G281" s="135"/>
      <c r="H281" s="137"/>
      <c r="I281" s="152"/>
      <c r="J281" s="139">
        <f>J282</f>
        <v>10580.438489</v>
      </c>
      <c r="K281" s="139">
        <f>K282</f>
        <v>0</v>
      </c>
      <c r="L281" s="139">
        <f>L282</f>
        <v>0</v>
      </c>
      <c r="M281" s="139">
        <f>M282</f>
        <v>0</v>
      </c>
      <c r="N281" s="139">
        <f>N282</f>
        <v>10580.438489</v>
      </c>
      <c r="O281" s="140" t="str">
        <f t="shared" si="123"/>
        <v xml:space="preserve"> </v>
      </c>
      <c r="P281" s="133">
        <f t="shared" si="124"/>
        <v>100</v>
      </c>
    </row>
    <row r="282" ht="30" customHeight="1">
      <c r="A282" s="141" t="s">
        <v>563</v>
      </c>
      <c r="B282" s="141" t="s">
        <v>564</v>
      </c>
      <c r="C282" s="142" t="s">
        <v>59</v>
      </c>
      <c r="D282" s="143">
        <v>3699.2600000000002</v>
      </c>
      <c r="E282" s="144"/>
      <c r="F282" s="153"/>
      <c r="G282" s="144"/>
      <c r="H282" s="146">
        <f t="shared" si="122"/>
        <v>3699.2600000000002</v>
      </c>
      <c r="I282" s="147">
        <v>2.86015</v>
      </c>
      <c r="J282" s="148">
        <f>I282*D282</f>
        <v>10580.438489</v>
      </c>
      <c r="K282" s="149">
        <f>ROUND(E282*I282,2)</f>
        <v>0</v>
      </c>
      <c r="L282" s="150">
        <f>ROUND(F282*I282,2)</f>
        <v>0</v>
      </c>
      <c r="M282" s="149">
        <f>K282+L282</f>
        <v>0</v>
      </c>
      <c r="N282" s="149">
        <f>J282-M282</f>
        <v>10580.438489</v>
      </c>
      <c r="O282" s="151" t="str">
        <f t="shared" si="123"/>
        <v xml:space="preserve"> </v>
      </c>
      <c r="P282" s="151">
        <f t="shared" si="124"/>
        <v>100</v>
      </c>
    </row>
    <row r="283" ht="13.199999999999999">
      <c r="A283" s="125">
        <v>4</v>
      </c>
      <c r="B283" s="125" t="s">
        <v>565</v>
      </c>
      <c r="C283" s="126"/>
      <c r="D283" s="134"/>
      <c r="E283" s="135"/>
      <c r="F283" s="136"/>
      <c r="G283" s="135"/>
      <c r="H283" s="137"/>
      <c r="I283" s="152"/>
      <c r="J283" s="139">
        <f>J284+J294+J302+J304+J310+J319+J325+J330+J363+J381+J403+J413</f>
        <v>475840.0199999999</v>
      </c>
      <c r="K283" s="139">
        <f>K284+K294+K302+K304+K310+K319+K325+K330+K363+K381+K403+K413</f>
        <v>0</v>
      </c>
      <c r="L283" s="139">
        <f>L284+L294+L302+L304+L310+L319+L325+L330+L363+L381+L403+L413</f>
        <v>0</v>
      </c>
      <c r="M283" s="139">
        <f>M284+M294+M302+M304+M310+M319+M325+M330+M363+M381+M403+M413</f>
        <v>0</v>
      </c>
      <c r="N283" s="139">
        <f>N284+N294+N302+N304+N310+N319+N325+N330+N363+N381+N403+N413</f>
        <v>475840.0199999999</v>
      </c>
      <c r="O283" s="140" t="str">
        <f t="shared" si="123"/>
        <v xml:space="preserve"> </v>
      </c>
      <c r="P283" s="133">
        <f t="shared" si="124"/>
        <v>100</v>
      </c>
    </row>
    <row r="284" ht="13.199999999999999">
      <c r="A284" s="125" t="s">
        <v>566</v>
      </c>
      <c r="B284" s="125" t="s">
        <v>309</v>
      </c>
      <c r="C284" s="126"/>
      <c r="D284" s="134"/>
      <c r="E284" s="135"/>
      <c r="F284" s="136"/>
      <c r="G284" s="135"/>
      <c r="H284" s="137"/>
      <c r="I284" s="152"/>
      <c r="J284" s="139">
        <f>SUM(J285:J293)</f>
        <v>69431.840000000011</v>
      </c>
      <c r="K284" s="139">
        <f>SUM(K285:K293)</f>
        <v>0</v>
      </c>
      <c r="L284" s="139">
        <f>SUM(L285:L293)</f>
        <v>0</v>
      </c>
      <c r="M284" s="139">
        <f>SUM(M285:M293)</f>
        <v>0</v>
      </c>
      <c r="N284" s="139">
        <f>SUM(N285:N293)</f>
        <v>69431.840000000011</v>
      </c>
      <c r="O284" s="140" t="str">
        <f t="shared" si="123"/>
        <v xml:space="preserve"> </v>
      </c>
      <c r="P284" s="133">
        <f t="shared" si="124"/>
        <v>100</v>
      </c>
    </row>
    <row r="285" ht="39.600000000000001" customHeight="1">
      <c r="A285" s="141" t="s">
        <v>567</v>
      </c>
      <c r="B285" s="141" t="s">
        <v>311</v>
      </c>
      <c r="C285" s="142" t="s">
        <v>143</v>
      </c>
      <c r="D285" s="143">
        <v>7.4400000000000004</v>
      </c>
      <c r="E285" s="144"/>
      <c r="F285" s="153"/>
      <c r="G285" s="144">
        <f t="shared" si="121"/>
        <v>0</v>
      </c>
      <c r="H285" s="146">
        <f t="shared" si="122"/>
        <v>7.4400000000000004</v>
      </c>
      <c r="I285" s="147">
        <v>63.289999999999999</v>
      </c>
      <c r="J285" s="148">
        <f t="shared" ref="J285:J293" si="135">ROUND(D285*I285,2)</f>
        <v>470.88</v>
      </c>
      <c r="K285" s="149">
        <f t="shared" ref="K285:K293" si="136">ROUND(E285*I285,2)</f>
        <v>0</v>
      </c>
      <c r="L285" s="150">
        <f t="shared" ref="L285:L293" si="137">ROUND(F285*I285,2)</f>
        <v>0</v>
      </c>
      <c r="M285" s="149">
        <f t="shared" ref="M285:M293" si="138">K285+L285</f>
        <v>0</v>
      </c>
      <c r="N285" s="149">
        <f t="shared" ref="N285:N293" si="139">J285-M285</f>
        <v>470.88</v>
      </c>
      <c r="O285" s="151" t="str">
        <f t="shared" si="123"/>
        <v xml:space="preserve"> </v>
      </c>
      <c r="P285" s="151">
        <f t="shared" si="124"/>
        <v>100</v>
      </c>
    </row>
    <row r="286" ht="39.600000000000001" customHeight="1">
      <c r="A286" s="141" t="s">
        <v>568</v>
      </c>
      <c r="B286" s="141" t="s">
        <v>313</v>
      </c>
      <c r="C286" s="142" t="s">
        <v>59</v>
      </c>
      <c r="D286" s="143">
        <v>408.48000000000002</v>
      </c>
      <c r="E286" s="144"/>
      <c r="F286" s="153"/>
      <c r="G286" s="144">
        <f t="shared" si="121"/>
        <v>0</v>
      </c>
      <c r="H286" s="146">
        <f t="shared" si="122"/>
        <v>408.48000000000002</v>
      </c>
      <c r="I286" s="147">
        <v>7.2699999999999996</v>
      </c>
      <c r="J286" s="148">
        <f t="shared" si="135"/>
        <v>2969.6500000000001</v>
      </c>
      <c r="K286" s="149">
        <f t="shared" si="136"/>
        <v>0</v>
      </c>
      <c r="L286" s="150">
        <f t="shared" si="137"/>
        <v>0</v>
      </c>
      <c r="M286" s="149">
        <f t="shared" si="138"/>
        <v>0</v>
      </c>
      <c r="N286" s="149">
        <f t="shared" si="139"/>
        <v>2969.6500000000001</v>
      </c>
      <c r="O286" s="151" t="str">
        <f t="shared" si="123"/>
        <v xml:space="preserve"> </v>
      </c>
      <c r="P286" s="151">
        <f t="shared" si="124"/>
        <v>100</v>
      </c>
    </row>
    <row r="287" ht="49.200000000000003" customHeight="1">
      <c r="A287" s="141" t="s">
        <v>569</v>
      </c>
      <c r="B287" s="141" t="s">
        <v>315</v>
      </c>
      <c r="C287" s="142" t="s">
        <v>143</v>
      </c>
      <c r="D287" s="143">
        <v>41.579999999999998</v>
      </c>
      <c r="E287" s="144"/>
      <c r="F287" s="153"/>
      <c r="G287" s="144">
        <f t="shared" si="121"/>
        <v>0</v>
      </c>
      <c r="H287" s="146">
        <f t="shared" si="122"/>
        <v>41.579999999999998</v>
      </c>
      <c r="I287" s="147">
        <v>675.96000000000004</v>
      </c>
      <c r="J287" s="148">
        <f t="shared" si="135"/>
        <v>28106.419999999998</v>
      </c>
      <c r="K287" s="149">
        <f t="shared" si="136"/>
        <v>0</v>
      </c>
      <c r="L287" s="150">
        <f t="shared" si="137"/>
        <v>0</v>
      </c>
      <c r="M287" s="149">
        <f t="shared" si="138"/>
        <v>0</v>
      </c>
      <c r="N287" s="149">
        <f t="shared" si="139"/>
        <v>28106.419999999998</v>
      </c>
      <c r="O287" s="151" t="str">
        <f t="shared" si="123"/>
        <v xml:space="preserve"> </v>
      </c>
      <c r="P287" s="151">
        <f t="shared" si="124"/>
        <v>100</v>
      </c>
    </row>
    <row r="288" ht="39.600000000000001">
      <c r="A288" s="141" t="s">
        <v>570</v>
      </c>
      <c r="B288" s="141" t="s">
        <v>317</v>
      </c>
      <c r="C288" s="142" t="s">
        <v>83</v>
      </c>
      <c r="D288" s="143">
        <v>206.16</v>
      </c>
      <c r="E288" s="144"/>
      <c r="F288" s="153"/>
      <c r="G288" s="144">
        <f t="shared" si="121"/>
        <v>0</v>
      </c>
      <c r="H288" s="146">
        <f t="shared" si="122"/>
        <v>206.16</v>
      </c>
      <c r="I288" s="147">
        <v>71.120000000000005</v>
      </c>
      <c r="J288" s="148">
        <f t="shared" si="135"/>
        <v>14662.1</v>
      </c>
      <c r="K288" s="149">
        <f t="shared" si="136"/>
        <v>0</v>
      </c>
      <c r="L288" s="150">
        <f t="shared" si="137"/>
        <v>0</v>
      </c>
      <c r="M288" s="149">
        <f t="shared" si="138"/>
        <v>0</v>
      </c>
      <c r="N288" s="149">
        <f t="shared" si="139"/>
        <v>14662.1</v>
      </c>
      <c r="O288" s="151" t="str">
        <f t="shared" si="123"/>
        <v xml:space="preserve"> </v>
      </c>
      <c r="P288" s="151">
        <f t="shared" si="124"/>
        <v>100</v>
      </c>
    </row>
    <row r="289" ht="41.399999999999999" customHeight="1">
      <c r="A289" s="141" t="s">
        <v>571</v>
      </c>
      <c r="B289" s="141" t="s">
        <v>319</v>
      </c>
      <c r="C289" s="142" t="s">
        <v>320</v>
      </c>
      <c r="D289" s="143">
        <v>53.100000000000001</v>
      </c>
      <c r="E289" s="144"/>
      <c r="F289" s="153"/>
      <c r="G289" s="144">
        <f t="shared" si="121"/>
        <v>0</v>
      </c>
      <c r="H289" s="146">
        <f t="shared" si="122"/>
        <v>53.100000000000001</v>
      </c>
      <c r="I289" s="147">
        <v>15.51</v>
      </c>
      <c r="J289" s="148">
        <f t="shared" si="135"/>
        <v>823.58000000000004</v>
      </c>
      <c r="K289" s="149">
        <f t="shared" si="136"/>
        <v>0</v>
      </c>
      <c r="L289" s="150">
        <f t="shared" si="137"/>
        <v>0</v>
      </c>
      <c r="M289" s="149">
        <f t="shared" si="138"/>
        <v>0</v>
      </c>
      <c r="N289" s="149">
        <f t="shared" si="139"/>
        <v>823.58000000000004</v>
      </c>
      <c r="O289" s="151" t="str">
        <f t="shared" si="123"/>
        <v xml:space="preserve"> </v>
      </c>
      <c r="P289" s="151">
        <f t="shared" si="124"/>
        <v>100</v>
      </c>
    </row>
    <row r="290" ht="41.399999999999999" customHeight="1">
      <c r="A290" s="141" t="s">
        <v>572</v>
      </c>
      <c r="B290" s="141" t="s">
        <v>322</v>
      </c>
      <c r="C290" s="142" t="s">
        <v>59</v>
      </c>
      <c r="D290" s="143">
        <v>536.75999999999999</v>
      </c>
      <c r="E290" s="144"/>
      <c r="F290" s="153"/>
      <c r="G290" s="144">
        <f t="shared" si="121"/>
        <v>0</v>
      </c>
      <c r="H290" s="146">
        <f t="shared" si="122"/>
        <v>536.75999999999999</v>
      </c>
      <c r="I290" s="147">
        <v>33</v>
      </c>
      <c r="J290" s="148">
        <f t="shared" si="135"/>
        <v>17713.080000000002</v>
      </c>
      <c r="K290" s="149">
        <f t="shared" si="136"/>
        <v>0</v>
      </c>
      <c r="L290" s="150">
        <f t="shared" si="137"/>
        <v>0</v>
      </c>
      <c r="M290" s="149">
        <f t="shared" si="138"/>
        <v>0</v>
      </c>
      <c r="N290" s="149">
        <f t="shared" si="139"/>
        <v>17713.080000000002</v>
      </c>
      <c r="O290" s="151" t="str">
        <f t="shared" si="123"/>
        <v xml:space="preserve"> </v>
      </c>
      <c r="P290" s="151">
        <f t="shared" si="124"/>
        <v>100</v>
      </c>
    </row>
    <row r="291" ht="41.399999999999999" customHeight="1">
      <c r="A291" s="141" t="s">
        <v>573</v>
      </c>
      <c r="B291" s="141" t="s">
        <v>324</v>
      </c>
      <c r="C291" s="142" t="s">
        <v>59</v>
      </c>
      <c r="D291" s="143">
        <v>20.640000000000001</v>
      </c>
      <c r="E291" s="144"/>
      <c r="F291" s="153"/>
      <c r="G291" s="144">
        <f t="shared" si="121"/>
        <v>0</v>
      </c>
      <c r="H291" s="146">
        <f t="shared" si="122"/>
        <v>20.640000000000001</v>
      </c>
      <c r="I291" s="147">
        <v>98.849999999999994</v>
      </c>
      <c r="J291" s="148">
        <f t="shared" si="135"/>
        <v>2040.26</v>
      </c>
      <c r="K291" s="149">
        <f t="shared" si="136"/>
        <v>0</v>
      </c>
      <c r="L291" s="150">
        <f t="shared" si="137"/>
        <v>0</v>
      </c>
      <c r="M291" s="149">
        <f t="shared" si="138"/>
        <v>0</v>
      </c>
      <c r="N291" s="149">
        <f t="shared" si="139"/>
        <v>2040.26</v>
      </c>
      <c r="O291" s="151" t="str">
        <f t="shared" si="123"/>
        <v xml:space="preserve"> </v>
      </c>
      <c r="P291" s="151">
        <f t="shared" si="124"/>
        <v>100</v>
      </c>
    </row>
    <row r="292" ht="41.399999999999999" customHeight="1">
      <c r="A292" s="141" t="s">
        <v>574</v>
      </c>
      <c r="B292" s="141" t="s">
        <v>326</v>
      </c>
      <c r="C292" s="142" t="s">
        <v>59</v>
      </c>
      <c r="D292" s="143">
        <v>408.48000000000002</v>
      </c>
      <c r="E292" s="144"/>
      <c r="F292" s="153"/>
      <c r="G292" s="144">
        <f t="shared" si="121"/>
        <v>0</v>
      </c>
      <c r="H292" s="146">
        <f t="shared" si="122"/>
        <v>408.48000000000002</v>
      </c>
      <c r="I292" s="147">
        <v>4.0999999999999996</v>
      </c>
      <c r="J292" s="148">
        <f t="shared" si="135"/>
        <v>1674.77</v>
      </c>
      <c r="K292" s="149">
        <f t="shared" si="136"/>
        <v>0</v>
      </c>
      <c r="L292" s="150">
        <f t="shared" si="137"/>
        <v>0</v>
      </c>
      <c r="M292" s="149">
        <f t="shared" si="138"/>
        <v>0</v>
      </c>
      <c r="N292" s="149">
        <f t="shared" si="139"/>
        <v>1674.77</v>
      </c>
      <c r="O292" s="151" t="str">
        <f t="shared" si="123"/>
        <v xml:space="preserve"> </v>
      </c>
      <c r="P292" s="151">
        <f t="shared" si="124"/>
        <v>100</v>
      </c>
    </row>
    <row r="293" ht="41.399999999999999" customHeight="1">
      <c r="A293" s="141" t="s">
        <v>575</v>
      </c>
      <c r="B293" s="141" t="s">
        <v>328</v>
      </c>
      <c r="C293" s="142" t="s">
        <v>320</v>
      </c>
      <c r="D293" s="143">
        <v>30</v>
      </c>
      <c r="E293" s="144"/>
      <c r="F293" s="153"/>
      <c r="G293" s="144">
        <f t="shared" si="121"/>
        <v>0</v>
      </c>
      <c r="H293" s="146">
        <f t="shared" si="122"/>
        <v>30</v>
      </c>
      <c r="I293" s="147">
        <v>32.369999999999997</v>
      </c>
      <c r="J293" s="148">
        <f t="shared" si="135"/>
        <v>971.10000000000002</v>
      </c>
      <c r="K293" s="149">
        <f t="shared" si="136"/>
        <v>0</v>
      </c>
      <c r="L293" s="150">
        <f t="shared" si="137"/>
        <v>0</v>
      </c>
      <c r="M293" s="149">
        <f t="shared" si="138"/>
        <v>0</v>
      </c>
      <c r="N293" s="149">
        <f t="shared" si="139"/>
        <v>971.10000000000002</v>
      </c>
      <c r="O293" s="151" t="str">
        <f t="shared" si="123"/>
        <v xml:space="preserve"> </v>
      </c>
      <c r="P293" s="151">
        <f t="shared" si="124"/>
        <v>100</v>
      </c>
    </row>
    <row r="294" ht="13.199999999999999">
      <c r="A294" s="125" t="s">
        <v>576</v>
      </c>
      <c r="B294" s="125" t="s">
        <v>330</v>
      </c>
      <c r="C294" s="126"/>
      <c r="D294" s="134"/>
      <c r="E294" s="135"/>
      <c r="F294" s="136"/>
      <c r="G294" s="135"/>
      <c r="H294" s="137"/>
      <c r="I294" s="152"/>
      <c r="J294" s="139">
        <f>SUM(J295:J301)</f>
        <v>85642.040000000008</v>
      </c>
      <c r="K294" s="139">
        <f>SUM(K295:K301)</f>
        <v>0</v>
      </c>
      <c r="L294" s="139">
        <f>SUM(L295:L301)</f>
        <v>0</v>
      </c>
      <c r="M294" s="139">
        <f>SUM(M295:M301)</f>
        <v>0</v>
      </c>
      <c r="N294" s="139">
        <f>SUM(N295:N301)</f>
        <v>85642.040000000008</v>
      </c>
      <c r="O294" s="140" t="str">
        <f t="shared" si="123"/>
        <v xml:space="preserve"> </v>
      </c>
      <c r="P294" s="133">
        <f t="shared" si="124"/>
        <v>100</v>
      </c>
    </row>
    <row r="295" ht="41.399999999999999" customHeight="1">
      <c r="A295" s="141" t="s">
        <v>577</v>
      </c>
      <c r="B295" s="141" t="s">
        <v>332</v>
      </c>
      <c r="C295" s="142" t="s">
        <v>83</v>
      </c>
      <c r="D295" s="143">
        <v>30</v>
      </c>
      <c r="E295" s="144"/>
      <c r="F295" s="153"/>
      <c r="G295" s="144">
        <f t="shared" si="121"/>
        <v>0</v>
      </c>
      <c r="H295" s="146">
        <f t="shared" si="122"/>
        <v>30</v>
      </c>
      <c r="I295" s="147">
        <v>111.04000000000001</v>
      </c>
      <c r="J295" s="148">
        <f t="shared" ref="J295:J299" si="140">ROUND(D295*I295,2)</f>
        <v>3331.1999999999998</v>
      </c>
      <c r="K295" s="149">
        <f t="shared" ref="K295:K301" si="141">ROUND(E295*I295,2)</f>
        <v>0</v>
      </c>
      <c r="L295" s="150">
        <f t="shared" ref="L295:L301" si="142">ROUND(F295*I295,2)</f>
        <v>0</v>
      </c>
      <c r="M295" s="149">
        <f t="shared" ref="M295:M301" si="143">K295+L295</f>
        <v>0</v>
      </c>
      <c r="N295" s="149">
        <f t="shared" ref="N295:N301" si="144">J295-M295</f>
        <v>3331.1999999999998</v>
      </c>
      <c r="O295" s="151" t="str">
        <f t="shared" si="123"/>
        <v xml:space="preserve"> </v>
      </c>
      <c r="P295" s="151">
        <f t="shared" si="124"/>
        <v>100</v>
      </c>
    </row>
    <row r="296" ht="41.399999999999999" customHeight="1">
      <c r="A296" s="141" t="s">
        <v>578</v>
      </c>
      <c r="B296" s="141" t="s">
        <v>334</v>
      </c>
      <c r="C296" s="142" t="s">
        <v>41</v>
      </c>
      <c r="D296" s="143">
        <v>6</v>
      </c>
      <c r="E296" s="144"/>
      <c r="F296" s="153"/>
      <c r="G296" s="144">
        <f t="shared" si="121"/>
        <v>0</v>
      </c>
      <c r="H296" s="146">
        <f t="shared" si="122"/>
        <v>6</v>
      </c>
      <c r="I296" s="147">
        <v>1827.8399999999999</v>
      </c>
      <c r="J296" s="148">
        <f t="shared" si="140"/>
        <v>10967.040000000001</v>
      </c>
      <c r="K296" s="149">
        <f t="shared" si="141"/>
        <v>0</v>
      </c>
      <c r="L296" s="150">
        <f t="shared" si="142"/>
        <v>0</v>
      </c>
      <c r="M296" s="149">
        <f t="shared" si="143"/>
        <v>0</v>
      </c>
      <c r="N296" s="149">
        <f t="shared" si="144"/>
        <v>10967.040000000001</v>
      </c>
      <c r="O296" s="151" t="str">
        <f t="shared" si="123"/>
        <v xml:space="preserve"> </v>
      </c>
      <c r="P296" s="151">
        <f t="shared" si="124"/>
        <v>100</v>
      </c>
    </row>
    <row r="297" ht="41.399999999999999" customHeight="1">
      <c r="A297" s="141" t="s">
        <v>579</v>
      </c>
      <c r="B297" s="141" t="s">
        <v>319</v>
      </c>
      <c r="C297" s="142" t="s">
        <v>320</v>
      </c>
      <c r="D297" s="143">
        <v>438.83999999999997</v>
      </c>
      <c r="E297" s="144"/>
      <c r="F297" s="153"/>
      <c r="G297" s="144">
        <f t="shared" si="121"/>
        <v>0</v>
      </c>
      <c r="H297" s="146">
        <f t="shared" si="122"/>
        <v>438.83999999999997</v>
      </c>
      <c r="I297" s="147">
        <v>15.51</v>
      </c>
      <c r="J297" s="148">
        <f t="shared" si="140"/>
        <v>6806.4099999999999</v>
      </c>
      <c r="K297" s="149">
        <f t="shared" si="141"/>
        <v>0</v>
      </c>
      <c r="L297" s="150">
        <f t="shared" si="142"/>
        <v>0</v>
      </c>
      <c r="M297" s="149">
        <f t="shared" si="143"/>
        <v>0</v>
      </c>
      <c r="N297" s="149">
        <f t="shared" si="144"/>
        <v>6806.4099999999999</v>
      </c>
      <c r="O297" s="151" t="str">
        <f t="shared" si="123"/>
        <v xml:space="preserve"> </v>
      </c>
      <c r="P297" s="151">
        <f t="shared" si="124"/>
        <v>100</v>
      </c>
    </row>
    <row r="298" ht="41.399999999999999" customHeight="1">
      <c r="A298" s="141" t="s">
        <v>580</v>
      </c>
      <c r="B298" s="141" t="s">
        <v>337</v>
      </c>
      <c r="C298" s="142" t="s">
        <v>41</v>
      </c>
      <c r="D298" s="143">
        <v>1800</v>
      </c>
      <c r="E298" s="144"/>
      <c r="F298" s="153"/>
      <c r="G298" s="144">
        <f t="shared" si="121"/>
        <v>0</v>
      </c>
      <c r="H298" s="146">
        <f t="shared" si="122"/>
        <v>1800</v>
      </c>
      <c r="I298" s="147">
        <v>1.29</v>
      </c>
      <c r="J298" s="148">
        <f t="shared" si="140"/>
        <v>2322</v>
      </c>
      <c r="K298" s="149">
        <f t="shared" si="141"/>
        <v>0</v>
      </c>
      <c r="L298" s="150">
        <f t="shared" si="142"/>
        <v>0</v>
      </c>
      <c r="M298" s="149">
        <f t="shared" si="143"/>
        <v>0</v>
      </c>
      <c r="N298" s="149">
        <f t="shared" si="144"/>
        <v>2322</v>
      </c>
      <c r="O298" s="151" t="str">
        <f t="shared" si="123"/>
        <v xml:space="preserve"> </v>
      </c>
      <c r="P298" s="151">
        <f t="shared" si="124"/>
        <v>100</v>
      </c>
    </row>
    <row r="299" ht="39.600000000000001">
      <c r="A299" s="141" t="s">
        <v>581</v>
      </c>
      <c r="B299" s="141" t="s">
        <v>339</v>
      </c>
      <c r="C299" s="142" t="s">
        <v>320</v>
      </c>
      <c r="D299" s="143">
        <v>974.75999999999999</v>
      </c>
      <c r="E299" s="144"/>
      <c r="F299" s="153"/>
      <c r="G299" s="144">
        <f t="shared" si="121"/>
        <v>0</v>
      </c>
      <c r="H299" s="146">
        <f t="shared" si="122"/>
        <v>974.75999999999999</v>
      </c>
      <c r="I299" s="147">
        <v>12.140000000000001</v>
      </c>
      <c r="J299" s="148">
        <f t="shared" si="140"/>
        <v>11833.59</v>
      </c>
      <c r="K299" s="149">
        <f t="shared" si="141"/>
        <v>0</v>
      </c>
      <c r="L299" s="150">
        <f t="shared" si="142"/>
        <v>0</v>
      </c>
      <c r="M299" s="149">
        <f t="shared" si="143"/>
        <v>0</v>
      </c>
      <c r="N299" s="149">
        <f t="shared" si="144"/>
        <v>11833.59</v>
      </c>
      <c r="O299" s="151" t="str">
        <f t="shared" si="123"/>
        <v xml:space="preserve"> </v>
      </c>
      <c r="P299" s="151">
        <f t="shared" si="124"/>
        <v>100</v>
      </c>
    </row>
    <row r="300" ht="66">
      <c r="A300" s="141" t="s">
        <v>582</v>
      </c>
      <c r="B300" s="141" t="s">
        <v>341</v>
      </c>
      <c r="C300" s="142" t="s">
        <v>143</v>
      </c>
      <c r="D300" s="143">
        <v>73.5</v>
      </c>
      <c r="E300" s="144"/>
      <c r="F300" s="153"/>
      <c r="G300" s="144">
        <f t="shared" si="121"/>
        <v>0</v>
      </c>
      <c r="H300" s="146">
        <f t="shared" si="122"/>
        <v>73.5</v>
      </c>
      <c r="I300" s="147">
        <v>670.23000000000002</v>
      </c>
      <c r="J300" s="148">
        <f>ROUND(D300*I300,2)-0.01</f>
        <v>49261.900000000001</v>
      </c>
      <c r="K300" s="149">
        <f t="shared" si="141"/>
        <v>0</v>
      </c>
      <c r="L300" s="150">
        <f t="shared" si="142"/>
        <v>0</v>
      </c>
      <c r="M300" s="149">
        <f t="shared" si="143"/>
        <v>0</v>
      </c>
      <c r="N300" s="149">
        <f t="shared" si="144"/>
        <v>49261.900000000001</v>
      </c>
      <c r="O300" s="151" t="str">
        <f t="shared" si="123"/>
        <v xml:space="preserve"> </v>
      </c>
      <c r="P300" s="151">
        <f t="shared" si="124"/>
        <v>100</v>
      </c>
    </row>
    <row r="301" ht="41.399999999999999" customHeight="1">
      <c r="A301" s="141" t="s">
        <v>583</v>
      </c>
      <c r="B301" s="141" t="s">
        <v>343</v>
      </c>
      <c r="C301" s="142" t="s">
        <v>320</v>
      </c>
      <c r="D301" s="143">
        <v>100.62</v>
      </c>
      <c r="E301" s="144"/>
      <c r="F301" s="153"/>
      <c r="G301" s="144">
        <f t="shared" si="121"/>
        <v>0</v>
      </c>
      <c r="H301" s="146">
        <f t="shared" si="122"/>
        <v>100.62</v>
      </c>
      <c r="I301" s="147">
        <v>11.130000000000001</v>
      </c>
      <c r="J301" s="148">
        <f>ROUND(D301*I301,2)</f>
        <v>1119.9000000000001</v>
      </c>
      <c r="K301" s="149">
        <f t="shared" si="141"/>
        <v>0</v>
      </c>
      <c r="L301" s="150">
        <f t="shared" si="142"/>
        <v>0</v>
      </c>
      <c r="M301" s="149">
        <f t="shared" si="143"/>
        <v>0</v>
      </c>
      <c r="N301" s="149">
        <f t="shared" si="144"/>
        <v>1119.9000000000001</v>
      </c>
      <c r="O301" s="151" t="str">
        <f t="shared" si="123"/>
        <v xml:space="preserve"> </v>
      </c>
      <c r="P301" s="151">
        <f t="shared" si="124"/>
        <v>100</v>
      </c>
    </row>
    <row r="302" ht="13.199999999999999">
      <c r="A302" s="125" t="s">
        <v>584</v>
      </c>
      <c r="B302" s="125" t="s">
        <v>585</v>
      </c>
      <c r="C302" s="126"/>
      <c r="D302" s="134"/>
      <c r="E302" s="135"/>
      <c r="F302" s="136"/>
      <c r="G302" s="135"/>
      <c r="H302" s="137"/>
      <c r="I302" s="152"/>
      <c r="J302" s="139">
        <f>J303</f>
        <v>6451.71</v>
      </c>
      <c r="K302" s="139">
        <f>K303</f>
        <v>0</v>
      </c>
      <c r="L302" s="139">
        <f>L303</f>
        <v>0</v>
      </c>
      <c r="M302" s="139">
        <f>M303</f>
        <v>0</v>
      </c>
      <c r="N302" s="139">
        <f>N303</f>
        <v>6451.71</v>
      </c>
      <c r="O302" s="140" t="str">
        <f t="shared" si="123"/>
        <v xml:space="preserve"> </v>
      </c>
      <c r="P302" s="133">
        <f t="shared" si="124"/>
        <v>100</v>
      </c>
    </row>
    <row r="303" ht="41.399999999999999" customHeight="1">
      <c r="A303" s="141" t="s">
        <v>586</v>
      </c>
      <c r="B303" s="141" t="s">
        <v>347</v>
      </c>
      <c r="C303" s="142" t="s">
        <v>59</v>
      </c>
      <c r="D303" s="143">
        <v>184.44</v>
      </c>
      <c r="E303" s="144"/>
      <c r="F303" s="153"/>
      <c r="G303" s="144">
        <f t="shared" ref="G303:G366" si="145">E303+F303</f>
        <v>0</v>
      </c>
      <c r="H303" s="146">
        <f t="shared" ref="H303:H366" si="146">D303-G303</f>
        <v>184.44</v>
      </c>
      <c r="I303" s="147">
        <v>34.979999999999997</v>
      </c>
      <c r="J303" s="148">
        <f>ROUND(D303*I303,2)</f>
        <v>6451.71</v>
      </c>
      <c r="K303" s="149">
        <f>ROUND(E303*I303,2)</f>
        <v>0</v>
      </c>
      <c r="L303" s="150">
        <f>ROUND(F303*I303,2)</f>
        <v>0</v>
      </c>
      <c r="M303" s="149">
        <f>K303+L303</f>
        <v>0</v>
      </c>
      <c r="N303" s="149">
        <f>J303-M303</f>
        <v>6451.71</v>
      </c>
      <c r="O303" s="151" t="str">
        <f t="shared" si="123"/>
        <v xml:space="preserve"> </v>
      </c>
      <c r="P303" s="151">
        <f t="shared" si="124"/>
        <v>100</v>
      </c>
    </row>
    <row r="304" ht="13.199999999999999">
      <c r="A304" s="125" t="s">
        <v>587</v>
      </c>
      <c r="B304" s="125" t="s">
        <v>349</v>
      </c>
      <c r="C304" s="126"/>
      <c r="D304" s="134"/>
      <c r="E304" s="135"/>
      <c r="F304" s="136"/>
      <c r="G304" s="135"/>
      <c r="H304" s="137"/>
      <c r="I304" s="152"/>
      <c r="J304" s="139">
        <f>SUM(J305:J309)</f>
        <v>63872.160000000003</v>
      </c>
      <c r="K304" s="139">
        <f>SUM(K305:K309)</f>
        <v>0</v>
      </c>
      <c r="L304" s="139">
        <f>SUM(L305:L309)</f>
        <v>0</v>
      </c>
      <c r="M304" s="139">
        <f>SUM(M305:M309)</f>
        <v>0</v>
      </c>
      <c r="N304" s="139">
        <f>SUM(N305:N309)</f>
        <v>63872.160000000003</v>
      </c>
      <c r="O304" s="140" t="str">
        <f t="shared" si="123"/>
        <v xml:space="preserve"> </v>
      </c>
      <c r="P304" s="133">
        <f t="shared" si="124"/>
        <v>100</v>
      </c>
    </row>
    <row r="305" ht="41.399999999999999" customHeight="1">
      <c r="A305" s="141" t="s">
        <v>588</v>
      </c>
      <c r="B305" s="141" t="s">
        <v>351</v>
      </c>
      <c r="C305" s="142" t="s">
        <v>59</v>
      </c>
      <c r="D305" s="143">
        <v>416.51999999999998</v>
      </c>
      <c r="E305" s="144"/>
      <c r="F305" s="153"/>
      <c r="G305" s="144">
        <f t="shared" si="145"/>
        <v>0</v>
      </c>
      <c r="H305" s="146">
        <f t="shared" si="146"/>
        <v>416.51999999999998</v>
      </c>
      <c r="I305" s="147">
        <v>44.43</v>
      </c>
      <c r="J305" s="148">
        <f t="shared" ref="J305:J309" si="147">ROUND(D305*I305,2)</f>
        <v>18505.98</v>
      </c>
      <c r="K305" s="149">
        <f t="shared" ref="K305:K309" si="148">ROUND(E305*I305,2)</f>
        <v>0</v>
      </c>
      <c r="L305" s="150">
        <f t="shared" ref="L305:L309" si="149">ROUND(F305*I305,2)</f>
        <v>0</v>
      </c>
      <c r="M305" s="149">
        <f t="shared" ref="M305:M309" si="150">K305+L305</f>
        <v>0</v>
      </c>
      <c r="N305" s="149">
        <f t="shared" ref="N305:N309" si="151">J305-M305</f>
        <v>18505.98</v>
      </c>
      <c r="O305" s="151" t="str">
        <f t="shared" si="123"/>
        <v xml:space="preserve"> </v>
      </c>
      <c r="P305" s="151">
        <f t="shared" si="124"/>
        <v>100</v>
      </c>
    </row>
    <row r="306" ht="41.399999999999999" customHeight="1">
      <c r="A306" s="141" t="s">
        <v>589</v>
      </c>
      <c r="B306" s="141" t="s">
        <v>353</v>
      </c>
      <c r="C306" s="142" t="s">
        <v>59</v>
      </c>
      <c r="D306" s="143">
        <v>416.51999999999998</v>
      </c>
      <c r="E306" s="144"/>
      <c r="F306" s="153"/>
      <c r="G306" s="144">
        <f t="shared" si="145"/>
        <v>0</v>
      </c>
      <c r="H306" s="146">
        <f t="shared" si="146"/>
        <v>416.51999999999998</v>
      </c>
      <c r="I306" s="147">
        <v>87.969999999999999</v>
      </c>
      <c r="J306" s="148">
        <f t="shared" si="147"/>
        <v>36641.260000000002</v>
      </c>
      <c r="K306" s="149">
        <f t="shared" si="148"/>
        <v>0</v>
      </c>
      <c r="L306" s="150">
        <f t="shared" si="149"/>
        <v>0</v>
      </c>
      <c r="M306" s="149">
        <f t="shared" si="150"/>
        <v>0</v>
      </c>
      <c r="N306" s="149">
        <f t="shared" si="151"/>
        <v>36641.260000000002</v>
      </c>
      <c r="O306" s="151" t="str">
        <f t="shared" si="123"/>
        <v xml:space="preserve"> </v>
      </c>
      <c r="P306" s="151">
        <f t="shared" si="124"/>
        <v>100</v>
      </c>
    </row>
    <row r="307" ht="41.399999999999999" customHeight="1">
      <c r="A307" s="141" t="s">
        <v>590</v>
      </c>
      <c r="B307" s="141" t="s">
        <v>355</v>
      </c>
      <c r="C307" s="142" t="s">
        <v>59</v>
      </c>
      <c r="D307" s="143">
        <v>18</v>
      </c>
      <c r="E307" s="144"/>
      <c r="F307" s="153"/>
      <c r="G307" s="144">
        <f t="shared" si="145"/>
        <v>0</v>
      </c>
      <c r="H307" s="146">
        <f t="shared" si="146"/>
        <v>18</v>
      </c>
      <c r="I307" s="147">
        <v>84.239999999999995</v>
      </c>
      <c r="J307" s="148">
        <f t="shared" si="147"/>
        <v>1516.3199999999999</v>
      </c>
      <c r="K307" s="149">
        <f t="shared" si="148"/>
        <v>0</v>
      </c>
      <c r="L307" s="150">
        <f t="shared" si="149"/>
        <v>0</v>
      </c>
      <c r="M307" s="149">
        <f t="shared" si="150"/>
        <v>0</v>
      </c>
      <c r="N307" s="149">
        <f t="shared" si="151"/>
        <v>1516.3199999999999</v>
      </c>
      <c r="O307" s="151" t="str">
        <f t="shared" si="123"/>
        <v xml:space="preserve"> </v>
      </c>
      <c r="P307" s="151">
        <f t="shared" si="124"/>
        <v>100</v>
      </c>
    </row>
    <row r="308" ht="41.399999999999999" customHeight="1">
      <c r="A308" s="141" t="s">
        <v>591</v>
      </c>
      <c r="B308" s="141" t="s">
        <v>357</v>
      </c>
      <c r="C308" s="142" t="s">
        <v>83</v>
      </c>
      <c r="D308" s="143">
        <v>69.480000000000004</v>
      </c>
      <c r="E308" s="144"/>
      <c r="F308" s="153"/>
      <c r="G308" s="144">
        <f t="shared" si="145"/>
        <v>0</v>
      </c>
      <c r="H308" s="146">
        <f t="shared" si="146"/>
        <v>69.480000000000004</v>
      </c>
      <c r="I308" s="147">
        <v>89.299999999999997</v>
      </c>
      <c r="J308" s="148">
        <f t="shared" si="147"/>
        <v>6204.5600000000004</v>
      </c>
      <c r="K308" s="149">
        <f t="shared" si="148"/>
        <v>0</v>
      </c>
      <c r="L308" s="150">
        <f t="shared" si="149"/>
        <v>0</v>
      </c>
      <c r="M308" s="149">
        <f t="shared" si="150"/>
        <v>0</v>
      </c>
      <c r="N308" s="149">
        <f t="shared" si="151"/>
        <v>6204.5600000000004</v>
      </c>
      <c r="O308" s="151" t="str">
        <f t="shared" ref="O308:O371" si="152">IF((M308/J308)=0," ",(M308/J308)*100)</f>
        <v xml:space="preserve"> </v>
      </c>
      <c r="P308" s="151">
        <f t="shared" ref="P308:P371" si="153">IF((N308/J308)=0," ",(N308/J308)*100)</f>
        <v>100</v>
      </c>
    </row>
    <row r="309" ht="41.399999999999999" customHeight="1">
      <c r="A309" s="141" t="s">
        <v>592</v>
      </c>
      <c r="B309" s="141" t="s">
        <v>359</v>
      </c>
      <c r="C309" s="142" t="s">
        <v>83</v>
      </c>
      <c r="D309" s="143">
        <v>36</v>
      </c>
      <c r="E309" s="144"/>
      <c r="F309" s="153"/>
      <c r="G309" s="144">
        <f t="shared" si="145"/>
        <v>0</v>
      </c>
      <c r="H309" s="146">
        <f t="shared" si="146"/>
        <v>36</v>
      </c>
      <c r="I309" s="147">
        <v>27.890000000000001</v>
      </c>
      <c r="J309" s="148">
        <f t="shared" si="147"/>
        <v>1004.04</v>
      </c>
      <c r="K309" s="149">
        <f t="shared" si="148"/>
        <v>0</v>
      </c>
      <c r="L309" s="150">
        <f t="shared" si="149"/>
        <v>0</v>
      </c>
      <c r="M309" s="149">
        <f t="shared" si="150"/>
        <v>0</v>
      </c>
      <c r="N309" s="149">
        <f t="shared" si="151"/>
        <v>1004.04</v>
      </c>
      <c r="O309" s="151" t="str">
        <f t="shared" si="152"/>
        <v xml:space="preserve"> </v>
      </c>
      <c r="P309" s="151">
        <f t="shared" si="153"/>
        <v>100</v>
      </c>
    </row>
    <row r="310" ht="13.199999999999999">
      <c r="A310" s="125" t="s">
        <v>593</v>
      </c>
      <c r="B310" s="125" t="s">
        <v>361</v>
      </c>
      <c r="C310" s="126"/>
      <c r="D310" s="134"/>
      <c r="E310" s="135"/>
      <c r="F310" s="136"/>
      <c r="G310" s="135"/>
      <c r="H310" s="137"/>
      <c r="I310" s="152"/>
      <c r="J310" s="139">
        <f>SUM(J311:J318)</f>
        <v>34613.169999999998</v>
      </c>
      <c r="K310" s="139">
        <f>SUM(K311:K318)</f>
        <v>0</v>
      </c>
      <c r="L310" s="139">
        <f>SUM(L311:L318)</f>
        <v>0</v>
      </c>
      <c r="M310" s="139">
        <f>SUM(M311:M318)</f>
        <v>0</v>
      </c>
      <c r="N310" s="139">
        <f>SUM(N311:N318)</f>
        <v>34613.169999999998</v>
      </c>
      <c r="O310" s="140" t="str">
        <f t="shared" si="152"/>
        <v xml:space="preserve"> </v>
      </c>
      <c r="P310" s="133">
        <f t="shared" si="153"/>
        <v>100</v>
      </c>
      <c r="Q310" s="159"/>
      <c r="R310" s="159"/>
      <c r="S310" s="159"/>
      <c r="T310" s="159"/>
      <c r="U310" s="159"/>
    </row>
    <row r="311" ht="52.799999999999997">
      <c r="A311" s="141" t="s">
        <v>594</v>
      </c>
      <c r="B311" s="141" t="s">
        <v>363</v>
      </c>
      <c r="C311" s="142" t="s">
        <v>59</v>
      </c>
      <c r="D311" s="143">
        <v>729.84000000000003</v>
      </c>
      <c r="E311" s="144"/>
      <c r="F311" s="153"/>
      <c r="G311" s="144">
        <f t="shared" si="145"/>
        <v>0</v>
      </c>
      <c r="H311" s="146">
        <f t="shared" si="146"/>
        <v>729.84000000000003</v>
      </c>
      <c r="I311" s="147">
        <v>2.6699999999999999</v>
      </c>
      <c r="J311" s="148">
        <f t="shared" ref="J311:J318" si="154">ROUND(D311*I311,2)</f>
        <v>1948.6700000000001</v>
      </c>
      <c r="K311" s="149">
        <f t="shared" ref="K311:K318" si="155">ROUND(E311*I311,2)</f>
        <v>0</v>
      </c>
      <c r="L311" s="150">
        <f t="shared" ref="L311:L318" si="156">ROUND(F311*I311,2)</f>
        <v>0</v>
      </c>
      <c r="M311" s="149">
        <f t="shared" ref="M311:M318" si="157">K311+L311</f>
        <v>0</v>
      </c>
      <c r="N311" s="149">
        <f t="shared" ref="N311:N318" si="158">J311-M311</f>
        <v>1948.6700000000001</v>
      </c>
      <c r="O311" s="151" t="str">
        <f t="shared" si="152"/>
        <v xml:space="preserve"> </v>
      </c>
      <c r="P311" s="151">
        <f t="shared" si="153"/>
        <v>100</v>
      </c>
    </row>
    <row r="312" ht="52.799999999999997">
      <c r="A312" s="141" t="s">
        <v>595</v>
      </c>
      <c r="B312" s="141" t="s">
        <v>365</v>
      </c>
      <c r="C312" s="142" t="s">
        <v>59</v>
      </c>
      <c r="D312" s="143">
        <v>22.260000000000002</v>
      </c>
      <c r="E312" s="144"/>
      <c r="F312" s="153"/>
      <c r="G312" s="144">
        <f t="shared" si="145"/>
        <v>0</v>
      </c>
      <c r="H312" s="146">
        <f t="shared" si="146"/>
        <v>22.260000000000002</v>
      </c>
      <c r="I312" s="147">
        <v>69.599999999999994</v>
      </c>
      <c r="J312" s="148">
        <f t="shared" si="154"/>
        <v>1549.3</v>
      </c>
      <c r="K312" s="149">
        <f t="shared" si="155"/>
        <v>0</v>
      </c>
      <c r="L312" s="150">
        <f t="shared" si="156"/>
        <v>0</v>
      </c>
      <c r="M312" s="149">
        <f t="shared" si="157"/>
        <v>0</v>
      </c>
      <c r="N312" s="149">
        <f t="shared" si="158"/>
        <v>1549.3</v>
      </c>
      <c r="O312" s="151" t="str">
        <f t="shared" si="152"/>
        <v xml:space="preserve"> </v>
      </c>
      <c r="P312" s="151">
        <f t="shared" si="153"/>
        <v>100</v>
      </c>
    </row>
    <row r="313" ht="39.600000000000001">
      <c r="A313" s="141" t="s">
        <v>596</v>
      </c>
      <c r="B313" s="141" t="s">
        <v>367</v>
      </c>
      <c r="C313" s="142" t="s">
        <v>143</v>
      </c>
      <c r="D313" s="143">
        <v>8.1600000000000001</v>
      </c>
      <c r="E313" s="144"/>
      <c r="F313" s="153"/>
      <c r="G313" s="144">
        <f t="shared" si="145"/>
        <v>0</v>
      </c>
      <c r="H313" s="146">
        <f t="shared" si="146"/>
        <v>8.1600000000000001</v>
      </c>
      <c r="I313" s="147">
        <v>834.96000000000004</v>
      </c>
      <c r="J313" s="148">
        <f t="shared" si="154"/>
        <v>6813.2700000000004</v>
      </c>
      <c r="K313" s="149">
        <f t="shared" si="155"/>
        <v>0</v>
      </c>
      <c r="L313" s="150">
        <f t="shared" si="156"/>
        <v>0</v>
      </c>
      <c r="M313" s="149">
        <f t="shared" si="157"/>
        <v>0</v>
      </c>
      <c r="N313" s="149">
        <f t="shared" si="158"/>
        <v>6813.2700000000004</v>
      </c>
      <c r="O313" s="151" t="str">
        <f t="shared" si="152"/>
        <v xml:space="preserve"> </v>
      </c>
      <c r="P313" s="151">
        <f t="shared" si="153"/>
        <v>100</v>
      </c>
    </row>
    <row r="314" ht="22.199999999999999" customHeight="1">
      <c r="A314" s="141" t="s">
        <v>597</v>
      </c>
      <c r="B314" s="141" t="s">
        <v>369</v>
      </c>
      <c r="C314" s="142" t="s">
        <v>59</v>
      </c>
      <c r="D314" s="143">
        <v>7.0800000000000001</v>
      </c>
      <c r="E314" s="144"/>
      <c r="F314" s="153"/>
      <c r="G314" s="144">
        <f t="shared" si="145"/>
        <v>0</v>
      </c>
      <c r="H314" s="146">
        <f t="shared" si="146"/>
        <v>7.0800000000000001</v>
      </c>
      <c r="I314" s="147">
        <v>193.31</v>
      </c>
      <c r="J314" s="148">
        <f t="shared" si="154"/>
        <v>1368.6300000000001</v>
      </c>
      <c r="K314" s="149">
        <f t="shared" si="155"/>
        <v>0</v>
      </c>
      <c r="L314" s="150">
        <f t="shared" si="156"/>
        <v>0</v>
      </c>
      <c r="M314" s="149">
        <f t="shared" si="157"/>
        <v>0</v>
      </c>
      <c r="N314" s="149">
        <f t="shared" si="158"/>
        <v>1368.6300000000001</v>
      </c>
      <c r="O314" s="151" t="str">
        <f t="shared" si="152"/>
        <v xml:space="preserve"> </v>
      </c>
      <c r="P314" s="151">
        <f t="shared" si="153"/>
        <v>100</v>
      </c>
    </row>
    <row r="315" ht="62.399999999999999" customHeight="1">
      <c r="A315" s="141" t="s">
        <v>598</v>
      </c>
      <c r="B315" s="141" t="s">
        <v>371</v>
      </c>
      <c r="C315" s="142" t="s">
        <v>59</v>
      </c>
      <c r="D315" s="143">
        <v>300.36000000000001</v>
      </c>
      <c r="E315" s="144"/>
      <c r="F315" s="153"/>
      <c r="G315" s="144">
        <f t="shared" si="145"/>
        <v>0</v>
      </c>
      <c r="H315" s="146">
        <f t="shared" si="146"/>
        <v>300.36000000000001</v>
      </c>
      <c r="I315" s="147">
        <v>62.82</v>
      </c>
      <c r="J315" s="148">
        <f t="shared" si="154"/>
        <v>18868.619999999999</v>
      </c>
      <c r="K315" s="149">
        <f t="shared" si="155"/>
        <v>0</v>
      </c>
      <c r="L315" s="150">
        <f t="shared" si="156"/>
        <v>0</v>
      </c>
      <c r="M315" s="149">
        <f t="shared" si="157"/>
        <v>0</v>
      </c>
      <c r="N315" s="149">
        <f t="shared" si="158"/>
        <v>18868.619999999999</v>
      </c>
      <c r="O315" s="151" t="str">
        <f t="shared" si="152"/>
        <v xml:space="preserve"> </v>
      </c>
      <c r="P315" s="151">
        <f t="shared" si="153"/>
        <v>100</v>
      </c>
    </row>
    <row r="316" ht="48.600000000000001" customHeight="1">
      <c r="A316" s="141" t="s">
        <v>599</v>
      </c>
      <c r="B316" s="141" t="s">
        <v>373</v>
      </c>
      <c r="C316" s="142" t="s">
        <v>143</v>
      </c>
      <c r="D316" s="143">
        <v>2.7599999999999998</v>
      </c>
      <c r="E316" s="144"/>
      <c r="F316" s="153"/>
      <c r="G316" s="144">
        <f t="shared" si="145"/>
        <v>0</v>
      </c>
      <c r="H316" s="146">
        <f t="shared" si="146"/>
        <v>2.7599999999999998</v>
      </c>
      <c r="I316" s="147">
        <v>959.91999999999996</v>
      </c>
      <c r="J316" s="148">
        <f t="shared" si="154"/>
        <v>2649.3800000000001</v>
      </c>
      <c r="K316" s="149">
        <f t="shared" si="155"/>
        <v>0</v>
      </c>
      <c r="L316" s="150">
        <f t="shared" si="156"/>
        <v>0</v>
      </c>
      <c r="M316" s="149">
        <f t="shared" si="157"/>
        <v>0</v>
      </c>
      <c r="N316" s="149">
        <f t="shared" si="158"/>
        <v>2649.3800000000001</v>
      </c>
      <c r="O316" s="151" t="str">
        <f t="shared" si="152"/>
        <v xml:space="preserve"> </v>
      </c>
      <c r="P316" s="151">
        <f t="shared" si="153"/>
        <v>100</v>
      </c>
    </row>
    <row r="317" ht="41.399999999999999" customHeight="1">
      <c r="A317" s="141" t="s">
        <v>600</v>
      </c>
      <c r="B317" s="141" t="s">
        <v>375</v>
      </c>
      <c r="C317" s="142" t="s">
        <v>83</v>
      </c>
      <c r="D317" s="143">
        <v>27</v>
      </c>
      <c r="E317" s="144"/>
      <c r="F317" s="153"/>
      <c r="G317" s="144">
        <f t="shared" si="145"/>
        <v>0</v>
      </c>
      <c r="H317" s="146">
        <f t="shared" si="146"/>
        <v>27</v>
      </c>
      <c r="I317" s="147">
        <v>18.440000000000001</v>
      </c>
      <c r="J317" s="148">
        <f t="shared" si="154"/>
        <v>497.88</v>
      </c>
      <c r="K317" s="149">
        <f t="shared" si="155"/>
        <v>0</v>
      </c>
      <c r="L317" s="150">
        <f t="shared" si="156"/>
        <v>0</v>
      </c>
      <c r="M317" s="149">
        <f t="shared" si="157"/>
        <v>0</v>
      </c>
      <c r="N317" s="149">
        <f t="shared" si="158"/>
        <v>497.88</v>
      </c>
      <c r="O317" s="151" t="str">
        <f t="shared" si="152"/>
        <v xml:space="preserve"> </v>
      </c>
      <c r="P317" s="151">
        <f t="shared" si="153"/>
        <v>100</v>
      </c>
    </row>
    <row r="318" ht="41.399999999999999" customHeight="1">
      <c r="A318" s="141" t="s">
        <v>601</v>
      </c>
      <c r="B318" s="141" t="s">
        <v>377</v>
      </c>
      <c r="C318" s="142" t="s">
        <v>83</v>
      </c>
      <c r="D318" s="143">
        <v>27.600000000000001</v>
      </c>
      <c r="E318" s="144"/>
      <c r="F318" s="153"/>
      <c r="G318" s="144">
        <f t="shared" si="145"/>
        <v>0</v>
      </c>
      <c r="H318" s="146">
        <f t="shared" si="146"/>
        <v>27.600000000000001</v>
      </c>
      <c r="I318" s="147">
        <v>33.240000000000002</v>
      </c>
      <c r="J318" s="148">
        <f t="shared" si="154"/>
        <v>917.41999999999996</v>
      </c>
      <c r="K318" s="149">
        <f t="shared" si="155"/>
        <v>0</v>
      </c>
      <c r="L318" s="150">
        <f t="shared" si="156"/>
        <v>0</v>
      </c>
      <c r="M318" s="149">
        <f t="shared" si="157"/>
        <v>0</v>
      </c>
      <c r="N318" s="149">
        <f t="shared" si="158"/>
        <v>917.41999999999996</v>
      </c>
      <c r="O318" s="151" t="str">
        <f t="shared" si="152"/>
        <v xml:space="preserve"> </v>
      </c>
      <c r="P318" s="151">
        <f t="shared" si="153"/>
        <v>100</v>
      </c>
    </row>
    <row r="319" ht="13.199999999999999">
      <c r="A319" s="125" t="s">
        <v>602</v>
      </c>
      <c r="B319" s="125" t="s">
        <v>603</v>
      </c>
      <c r="C319" s="126"/>
      <c r="D319" s="134"/>
      <c r="E319" s="135"/>
      <c r="F319" s="136"/>
      <c r="G319" s="135"/>
      <c r="H319" s="137"/>
      <c r="I319" s="152"/>
      <c r="J319" s="139">
        <f>SUM(J320:J324)</f>
        <v>47124.699999999997</v>
      </c>
      <c r="K319" s="139">
        <f>SUM(K320:K324)</f>
        <v>0</v>
      </c>
      <c r="L319" s="139">
        <f>SUM(L320:L324)</f>
        <v>0</v>
      </c>
      <c r="M319" s="139">
        <f>SUM(M320:M324)</f>
        <v>0</v>
      </c>
      <c r="N319" s="139">
        <f>SUM(N320:N324)</f>
        <v>47124.699999999997</v>
      </c>
      <c r="O319" s="140" t="str">
        <f t="shared" si="152"/>
        <v xml:space="preserve"> </v>
      </c>
      <c r="P319" s="133">
        <f t="shared" si="153"/>
        <v>100</v>
      </c>
    </row>
    <row r="320" ht="41.399999999999999" customHeight="1">
      <c r="A320" s="141" t="s">
        <v>604</v>
      </c>
      <c r="B320" s="141" t="s">
        <v>381</v>
      </c>
      <c r="C320" s="142" t="s">
        <v>41</v>
      </c>
      <c r="D320" s="143">
        <v>18</v>
      </c>
      <c r="E320" s="144"/>
      <c r="F320" s="153"/>
      <c r="G320" s="144">
        <f t="shared" si="145"/>
        <v>0</v>
      </c>
      <c r="H320" s="146">
        <f t="shared" si="146"/>
        <v>18</v>
      </c>
      <c r="I320" s="147">
        <v>822.38</v>
      </c>
      <c r="J320" s="148">
        <f t="shared" ref="J320:J324" si="159">ROUND(D320*I320,2)</f>
        <v>14802.84</v>
      </c>
      <c r="K320" s="149">
        <f t="shared" ref="K320:K324" si="160">ROUND(E320*I320,2)</f>
        <v>0</v>
      </c>
      <c r="L320" s="150">
        <f t="shared" ref="L320:L324" si="161">ROUND(F320*I320,2)</f>
        <v>0</v>
      </c>
      <c r="M320" s="149">
        <f t="shared" ref="M320:M324" si="162">K320+L320</f>
        <v>0</v>
      </c>
      <c r="N320" s="149">
        <f t="shared" ref="N320:N324" si="163">J320-M320</f>
        <v>14802.84</v>
      </c>
      <c r="O320" s="151" t="str">
        <f t="shared" si="152"/>
        <v xml:space="preserve"> </v>
      </c>
      <c r="P320" s="151">
        <f t="shared" si="153"/>
        <v>100</v>
      </c>
    </row>
    <row r="321" ht="41.399999999999999" customHeight="1">
      <c r="A321" s="141" t="s">
        <v>605</v>
      </c>
      <c r="B321" s="141" t="s">
        <v>383</v>
      </c>
      <c r="C321" s="142" t="s">
        <v>41</v>
      </c>
      <c r="D321" s="143">
        <v>12</v>
      </c>
      <c r="E321" s="144"/>
      <c r="F321" s="153"/>
      <c r="G321" s="144">
        <f t="shared" si="145"/>
        <v>0</v>
      </c>
      <c r="H321" s="146">
        <f t="shared" si="146"/>
        <v>12</v>
      </c>
      <c r="I321" s="147">
        <v>1307.25</v>
      </c>
      <c r="J321" s="148">
        <f t="shared" si="159"/>
        <v>15687</v>
      </c>
      <c r="K321" s="149">
        <f t="shared" si="160"/>
        <v>0</v>
      </c>
      <c r="L321" s="150">
        <f t="shared" si="161"/>
        <v>0</v>
      </c>
      <c r="M321" s="149">
        <f t="shared" si="162"/>
        <v>0</v>
      </c>
      <c r="N321" s="149">
        <f t="shared" si="163"/>
        <v>15687</v>
      </c>
      <c r="O321" s="151" t="str">
        <f t="shared" si="152"/>
        <v xml:space="preserve"> </v>
      </c>
      <c r="P321" s="151">
        <f t="shared" si="153"/>
        <v>100</v>
      </c>
    </row>
    <row r="322" ht="41.399999999999999" customHeight="1">
      <c r="A322" s="141" t="s">
        <v>606</v>
      </c>
      <c r="B322" s="141" t="s">
        <v>389</v>
      </c>
      <c r="C322" s="142" t="s">
        <v>59</v>
      </c>
      <c r="D322" s="143">
        <v>2.52</v>
      </c>
      <c r="E322" s="144"/>
      <c r="F322" s="153"/>
      <c r="G322" s="144">
        <f t="shared" si="145"/>
        <v>0</v>
      </c>
      <c r="H322" s="146">
        <f t="shared" si="146"/>
        <v>2.52</v>
      </c>
      <c r="I322" s="147">
        <v>411.54000000000002</v>
      </c>
      <c r="J322" s="148">
        <f t="shared" si="159"/>
        <v>1037.0799999999999</v>
      </c>
      <c r="K322" s="149">
        <f t="shared" si="160"/>
        <v>0</v>
      </c>
      <c r="L322" s="150">
        <f t="shared" si="161"/>
        <v>0</v>
      </c>
      <c r="M322" s="149">
        <f t="shared" si="162"/>
        <v>0</v>
      </c>
      <c r="N322" s="149">
        <f t="shared" si="163"/>
        <v>1037.0799999999999</v>
      </c>
      <c r="O322" s="151" t="str">
        <f t="shared" si="152"/>
        <v xml:space="preserve"> </v>
      </c>
      <c r="P322" s="151">
        <f t="shared" si="153"/>
        <v>100</v>
      </c>
    </row>
    <row r="323" ht="41.399999999999999" customHeight="1">
      <c r="A323" s="141" t="s">
        <v>607</v>
      </c>
      <c r="B323" s="141" t="s">
        <v>385</v>
      </c>
      <c r="C323" s="142" t="s">
        <v>41</v>
      </c>
      <c r="D323" s="143">
        <v>60</v>
      </c>
      <c r="E323" s="144"/>
      <c r="F323" s="153"/>
      <c r="G323" s="144">
        <f t="shared" si="145"/>
        <v>0</v>
      </c>
      <c r="H323" s="146">
        <f t="shared" si="146"/>
        <v>60</v>
      </c>
      <c r="I323" s="147">
        <v>53.369999999999997</v>
      </c>
      <c r="J323" s="148">
        <f t="shared" si="159"/>
        <v>3202.1999999999998</v>
      </c>
      <c r="K323" s="149">
        <f t="shared" si="160"/>
        <v>0</v>
      </c>
      <c r="L323" s="150">
        <f t="shared" si="161"/>
        <v>0</v>
      </c>
      <c r="M323" s="149">
        <f t="shared" si="162"/>
        <v>0</v>
      </c>
      <c r="N323" s="149">
        <f t="shared" si="163"/>
        <v>3202.1999999999998</v>
      </c>
      <c r="O323" s="151" t="str">
        <f t="shared" si="152"/>
        <v xml:space="preserve"> </v>
      </c>
      <c r="P323" s="151">
        <f t="shared" si="153"/>
        <v>100</v>
      </c>
    </row>
    <row r="324" ht="41.399999999999999" customHeight="1">
      <c r="A324" s="141" t="s">
        <v>608</v>
      </c>
      <c r="B324" s="141" t="s">
        <v>387</v>
      </c>
      <c r="C324" s="142" t="s">
        <v>59</v>
      </c>
      <c r="D324" s="143">
        <v>30.120000000000001</v>
      </c>
      <c r="E324" s="144"/>
      <c r="F324" s="153"/>
      <c r="G324" s="144">
        <f t="shared" si="145"/>
        <v>0</v>
      </c>
      <c r="H324" s="146">
        <f t="shared" si="146"/>
        <v>30.120000000000001</v>
      </c>
      <c r="I324" s="147">
        <v>411.54000000000002</v>
      </c>
      <c r="J324" s="148">
        <f t="shared" si="159"/>
        <v>12395.58</v>
      </c>
      <c r="K324" s="149">
        <f t="shared" si="160"/>
        <v>0</v>
      </c>
      <c r="L324" s="150">
        <f t="shared" si="161"/>
        <v>0</v>
      </c>
      <c r="M324" s="149">
        <f t="shared" si="162"/>
        <v>0</v>
      </c>
      <c r="N324" s="149">
        <f t="shared" si="163"/>
        <v>12395.58</v>
      </c>
      <c r="O324" s="151" t="str">
        <f t="shared" si="152"/>
        <v xml:space="preserve"> </v>
      </c>
      <c r="P324" s="151">
        <f t="shared" si="153"/>
        <v>100</v>
      </c>
    </row>
    <row r="325" ht="13.199999999999999">
      <c r="A325" s="125" t="s">
        <v>609</v>
      </c>
      <c r="B325" s="125" t="s">
        <v>391</v>
      </c>
      <c r="C325" s="126"/>
      <c r="D325" s="134"/>
      <c r="E325" s="135"/>
      <c r="F325" s="136"/>
      <c r="G325" s="135"/>
      <c r="H325" s="137"/>
      <c r="I325" s="152"/>
      <c r="J325" s="139">
        <f>SUM(J326:J329)</f>
        <v>49534.459999999999</v>
      </c>
      <c r="K325" s="139">
        <f>SUM(K326:K329)</f>
        <v>0</v>
      </c>
      <c r="L325" s="139">
        <f>SUM(L326:L329)</f>
        <v>0</v>
      </c>
      <c r="M325" s="139">
        <f>SUM(M326:M329)</f>
        <v>0</v>
      </c>
      <c r="N325" s="139">
        <f>SUM(N326:N329)</f>
        <v>49534.459999999999</v>
      </c>
      <c r="O325" s="140" t="str">
        <f t="shared" si="152"/>
        <v xml:space="preserve"> </v>
      </c>
      <c r="P325" s="133">
        <f t="shared" si="153"/>
        <v>100</v>
      </c>
    </row>
    <row r="326" ht="41.399999999999999" customHeight="1">
      <c r="A326" s="141" t="s">
        <v>610</v>
      </c>
      <c r="B326" s="141" t="s">
        <v>393</v>
      </c>
      <c r="C326" s="142" t="s">
        <v>59</v>
      </c>
      <c r="D326" s="143">
        <v>208.80000000000001</v>
      </c>
      <c r="E326" s="144"/>
      <c r="F326" s="153"/>
      <c r="G326" s="144">
        <f t="shared" si="145"/>
        <v>0</v>
      </c>
      <c r="H326" s="146">
        <f t="shared" si="146"/>
        <v>208.80000000000001</v>
      </c>
      <c r="I326" s="147">
        <v>65.620000000000005</v>
      </c>
      <c r="J326" s="148">
        <f t="shared" ref="J326:J329" si="164">ROUND(D326*I326,2)</f>
        <v>13701.459999999999</v>
      </c>
      <c r="K326" s="149">
        <f t="shared" ref="K326:K329" si="165">ROUND(E326*I326,2)</f>
        <v>0</v>
      </c>
      <c r="L326" s="150">
        <f t="shared" ref="L326:L329" si="166">ROUND(F326*I326,2)</f>
        <v>0</v>
      </c>
      <c r="M326" s="149">
        <f t="shared" ref="M326:M329" si="167">K326+L326</f>
        <v>0</v>
      </c>
      <c r="N326" s="149">
        <f t="shared" ref="N326:N329" si="168">J326-M326</f>
        <v>13701.459999999999</v>
      </c>
      <c r="O326" s="151" t="str">
        <f t="shared" si="152"/>
        <v xml:space="preserve"> </v>
      </c>
      <c r="P326" s="151">
        <f t="shared" si="153"/>
        <v>100</v>
      </c>
    </row>
    <row r="327" ht="41.399999999999999" customHeight="1">
      <c r="A327" s="141" t="s">
        <v>611</v>
      </c>
      <c r="B327" s="141" t="s">
        <v>395</v>
      </c>
      <c r="C327" s="142" t="s">
        <v>59</v>
      </c>
      <c r="D327" s="143">
        <v>1459.6800000000001</v>
      </c>
      <c r="E327" s="144"/>
      <c r="F327" s="153"/>
      <c r="G327" s="144">
        <f t="shared" si="145"/>
        <v>0</v>
      </c>
      <c r="H327" s="146">
        <f t="shared" si="146"/>
        <v>1459.6800000000001</v>
      </c>
      <c r="I327" s="147">
        <v>4.1799999999999997</v>
      </c>
      <c r="J327" s="148">
        <f t="shared" si="164"/>
        <v>6101.46</v>
      </c>
      <c r="K327" s="149">
        <f t="shared" si="165"/>
        <v>0</v>
      </c>
      <c r="L327" s="150">
        <f t="shared" si="166"/>
        <v>0</v>
      </c>
      <c r="M327" s="149">
        <f t="shared" si="167"/>
        <v>0</v>
      </c>
      <c r="N327" s="149">
        <f t="shared" si="168"/>
        <v>6101.46</v>
      </c>
      <c r="O327" s="151" t="str">
        <f t="shared" si="152"/>
        <v xml:space="preserve"> </v>
      </c>
      <c r="P327" s="151">
        <f t="shared" si="153"/>
        <v>100</v>
      </c>
    </row>
    <row r="328" ht="41.399999999999999" customHeight="1">
      <c r="A328" s="141" t="s">
        <v>612</v>
      </c>
      <c r="B328" s="141" t="s">
        <v>397</v>
      </c>
      <c r="C328" s="142" t="s">
        <v>59</v>
      </c>
      <c r="D328" s="143">
        <v>1459.6800000000001</v>
      </c>
      <c r="E328" s="144"/>
      <c r="F328" s="153"/>
      <c r="G328" s="144">
        <f t="shared" si="145"/>
        <v>0</v>
      </c>
      <c r="H328" s="146">
        <f t="shared" si="146"/>
        <v>1459.6800000000001</v>
      </c>
      <c r="I328" s="147">
        <v>12.15</v>
      </c>
      <c r="J328" s="148">
        <f t="shared" si="164"/>
        <v>17735.110000000001</v>
      </c>
      <c r="K328" s="149">
        <f t="shared" si="165"/>
        <v>0</v>
      </c>
      <c r="L328" s="150">
        <f t="shared" si="166"/>
        <v>0</v>
      </c>
      <c r="M328" s="149">
        <f t="shared" si="167"/>
        <v>0</v>
      </c>
      <c r="N328" s="149">
        <f t="shared" si="168"/>
        <v>17735.110000000001</v>
      </c>
      <c r="O328" s="151" t="str">
        <f t="shared" si="152"/>
        <v xml:space="preserve"> </v>
      </c>
      <c r="P328" s="151">
        <f t="shared" si="153"/>
        <v>100</v>
      </c>
    </row>
    <row r="329" ht="41.399999999999999" customHeight="1">
      <c r="A329" s="141" t="s">
        <v>613</v>
      </c>
      <c r="B329" s="141" t="s">
        <v>399</v>
      </c>
      <c r="C329" s="142" t="s">
        <v>59</v>
      </c>
      <c r="D329" s="143">
        <v>591.53999999999996</v>
      </c>
      <c r="E329" s="144"/>
      <c r="F329" s="153"/>
      <c r="G329" s="144">
        <f t="shared" si="145"/>
        <v>0</v>
      </c>
      <c r="H329" s="146">
        <f t="shared" si="146"/>
        <v>591.53999999999996</v>
      </c>
      <c r="I329" s="147">
        <v>20.280000000000001</v>
      </c>
      <c r="J329" s="148">
        <f t="shared" si="164"/>
        <v>11996.43</v>
      </c>
      <c r="K329" s="149">
        <f t="shared" si="165"/>
        <v>0</v>
      </c>
      <c r="L329" s="150">
        <f t="shared" si="166"/>
        <v>0</v>
      </c>
      <c r="M329" s="149">
        <f t="shared" si="167"/>
        <v>0</v>
      </c>
      <c r="N329" s="149">
        <f t="shared" si="168"/>
        <v>11996.43</v>
      </c>
      <c r="O329" s="151" t="str">
        <f t="shared" si="152"/>
        <v xml:space="preserve"> </v>
      </c>
      <c r="P329" s="151">
        <f t="shared" si="153"/>
        <v>100</v>
      </c>
    </row>
    <row r="330" ht="13.199999999999999">
      <c r="A330" s="125" t="s">
        <v>614</v>
      </c>
      <c r="B330" s="125" t="s">
        <v>401</v>
      </c>
      <c r="C330" s="126"/>
      <c r="D330" s="134"/>
      <c r="E330" s="135"/>
      <c r="F330" s="136"/>
      <c r="G330" s="135"/>
      <c r="H330" s="137"/>
      <c r="I330" s="152"/>
      <c r="J330" s="139">
        <f>SUM(J331:J362)</f>
        <v>40894.419999999998</v>
      </c>
      <c r="K330" s="139">
        <f>SUM(K331:K362)</f>
        <v>0</v>
      </c>
      <c r="L330" s="139">
        <f>SUM(L331:L362)</f>
        <v>0</v>
      </c>
      <c r="M330" s="139">
        <f>SUM(M331:M362)</f>
        <v>0</v>
      </c>
      <c r="N330" s="139">
        <f>SUM(N331:N362)</f>
        <v>40894.419999999998</v>
      </c>
      <c r="O330" s="140" t="str">
        <f t="shared" si="152"/>
        <v xml:space="preserve"> </v>
      </c>
      <c r="P330" s="133">
        <f t="shared" si="153"/>
        <v>100</v>
      </c>
    </row>
    <row r="331" ht="41.399999999999999" customHeight="1">
      <c r="A331" s="141" t="s">
        <v>615</v>
      </c>
      <c r="B331" s="141" t="s">
        <v>403</v>
      </c>
      <c r="C331" s="142" t="s">
        <v>41</v>
      </c>
      <c r="D331" s="143">
        <v>30</v>
      </c>
      <c r="E331" s="144"/>
      <c r="F331" s="153"/>
      <c r="G331" s="144">
        <f t="shared" si="145"/>
        <v>0</v>
      </c>
      <c r="H331" s="146">
        <f t="shared" si="146"/>
        <v>30</v>
      </c>
      <c r="I331" s="147">
        <v>12.26</v>
      </c>
      <c r="J331" s="148">
        <f t="shared" ref="J331:J362" si="169">ROUND(D331*I331,2)</f>
        <v>367.80000000000001</v>
      </c>
      <c r="K331" s="149">
        <f t="shared" ref="K331:K362" si="170">ROUND(E331*I331,2)</f>
        <v>0</v>
      </c>
      <c r="L331" s="150">
        <f t="shared" ref="L331:L362" si="171">ROUND(F331*I331,2)</f>
        <v>0</v>
      </c>
      <c r="M331" s="149">
        <f t="shared" ref="M331:M362" si="172">K331+L331</f>
        <v>0</v>
      </c>
      <c r="N331" s="149">
        <f t="shared" ref="N331:N362" si="173">J331-M331</f>
        <v>367.80000000000001</v>
      </c>
      <c r="O331" s="151" t="str">
        <f t="shared" si="152"/>
        <v xml:space="preserve"> </v>
      </c>
      <c r="P331" s="151">
        <f t="shared" si="153"/>
        <v>100</v>
      </c>
    </row>
    <row r="332" ht="41.399999999999999" customHeight="1">
      <c r="A332" s="141" t="s">
        <v>616</v>
      </c>
      <c r="B332" s="141" t="s">
        <v>405</v>
      </c>
      <c r="C332" s="142" t="s">
        <v>41</v>
      </c>
      <c r="D332" s="143">
        <v>114</v>
      </c>
      <c r="E332" s="144"/>
      <c r="F332" s="153"/>
      <c r="G332" s="144">
        <f t="shared" si="145"/>
        <v>0</v>
      </c>
      <c r="H332" s="146">
        <f t="shared" si="146"/>
        <v>114</v>
      </c>
      <c r="I332" s="147">
        <v>19.559999999999999</v>
      </c>
      <c r="J332" s="148">
        <f t="shared" si="169"/>
        <v>2229.8400000000001</v>
      </c>
      <c r="K332" s="149">
        <f t="shared" si="170"/>
        <v>0</v>
      </c>
      <c r="L332" s="150">
        <f t="shared" si="171"/>
        <v>0</v>
      </c>
      <c r="M332" s="149">
        <f t="shared" si="172"/>
        <v>0</v>
      </c>
      <c r="N332" s="149">
        <f t="shared" si="173"/>
        <v>2229.8400000000001</v>
      </c>
      <c r="O332" s="151" t="str">
        <f t="shared" si="152"/>
        <v xml:space="preserve"> </v>
      </c>
      <c r="P332" s="151">
        <f t="shared" si="153"/>
        <v>100</v>
      </c>
    </row>
    <row r="333" ht="41.399999999999999" customHeight="1">
      <c r="A333" s="141" t="s">
        <v>617</v>
      </c>
      <c r="B333" s="141" t="s">
        <v>407</v>
      </c>
      <c r="C333" s="142" t="s">
        <v>41</v>
      </c>
      <c r="D333" s="143">
        <v>6</v>
      </c>
      <c r="E333" s="144"/>
      <c r="F333" s="153"/>
      <c r="G333" s="144">
        <f t="shared" si="145"/>
        <v>0</v>
      </c>
      <c r="H333" s="146">
        <f t="shared" si="146"/>
        <v>6</v>
      </c>
      <c r="I333" s="147">
        <v>34.390000000000001</v>
      </c>
      <c r="J333" s="148">
        <f t="shared" si="169"/>
        <v>206.34</v>
      </c>
      <c r="K333" s="149">
        <f t="shared" si="170"/>
        <v>0</v>
      </c>
      <c r="L333" s="150">
        <f t="shared" si="171"/>
        <v>0</v>
      </c>
      <c r="M333" s="149">
        <f t="shared" si="172"/>
        <v>0</v>
      </c>
      <c r="N333" s="149">
        <f t="shared" si="173"/>
        <v>206.34</v>
      </c>
      <c r="O333" s="151" t="str">
        <f t="shared" si="152"/>
        <v xml:space="preserve"> </v>
      </c>
      <c r="P333" s="151">
        <f t="shared" si="153"/>
        <v>100</v>
      </c>
    </row>
    <row r="334" ht="41.399999999999999" customHeight="1">
      <c r="A334" s="141" t="s">
        <v>618</v>
      </c>
      <c r="B334" s="141" t="s">
        <v>409</v>
      </c>
      <c r="C334" s="142" t="s">
        <v>41</v>
      </c>
      <c r="D334" s="143">
        <v>6</v>
      </c>
      <c r="E334" s="144"/>
      <c r="F334" s="153"/>
      <c r="G334" s="144">
        <f t="shared" si="145"/>
        <v>0</v>
      </c>
      <c r="H334" s="146">
        <f t="shared" si="146"/>
        <v>6</v>
      </c>
      <c r="I334" s="147">
        <v>21.91</v>
      </c>
      <c r="J334" s="148">
        <f t="shared" si="169"/>
        <v>131.46000000000001</v>
      </c>
      <c r="K334" s="149">
        <f t="shared" si="170"/>
        <v>0</v>
      </c>
      <c r="L334" s="150">
        <f t="shared" si="171"/>
        <v>0</v>
      </c>
      <c r="M334" s="149">
        <f t="shared" si="172"/>
        <v>0</v>
      </c>
      <c r="N334" s="149">
        <f t="shared" si="173"/>
        <v>131.46000000000001</v>
      </c>
      <c r="O334" s="151" t="str">
        <f t="shared" si="152"/>
        <v xml:space="preserve"> </v>
      </c>
      <c r="P334" s="151">
        <f t="shared" si="153"/>
        <v>100</v>
      </c>
    </row>
    <row r="335" ht="41.399999999999999" customHeight="1">
      <c r="A335" s="141" t="s">
        <v>619</v>
      </c>
      <c r="B335" s="141" t="s">
        <v>411</v>
      </c>
      <c r="C335" s="142" t="s">
        <v>41</v>
      </c>
      <c r="D335" s="143">
        <v>24</v>
      </c>
      <c r="E335" s="144"/>
      <c r="F335" s="153"/>
      <c r="G335" s="144">
        <f t="shared" si="145"/>
        <v>0</v>
      </c>
      <c r="H335" s="146">
        <f t="shared" si="146"/>
        <v>24</v>
      </c>
      <c r="I335" s="147">
        <v>49.590000000000003</v>
      </c>
      <c r="J335" s="148">
        <f t="shared" si="169"/>
        <v>1190.1600000000001</v>
      </c>
      <c r="K335" s="149">
        <f t="shared" si="170"/>
        <v>0</v>
      </c>
      <c r="L335" s="150">
        <f t="shared" si="171"/>
        <v>0</v>
      </c>
      <c r="M335" s="149">
        <f t="shared" si="172"/>
        <v>0</v>
      </c>
      <c r="N335" s="149">
        <f t="shared" si="173"/>
        <v>1190.1600000000001</v>
      </c>
      <c r="O335" s="151" t="str">
        <f t="shared" si="152"/>
        <v xml:space="preserve"> </v>
      </c>
      <c r="P335" s="151">
        <f t="shared" si="153"/>
        <v>100</v>
      </c>
    </row>
    <row r="336" ht="41.399999999999999" customHeight="1">
      <c r="A336" s="141" t="s">
        <v>620</v>
      </c>
      <c r="B336" s="141" t="s">
        <v>413</v>
      </c>
      <c r="C336" s="142" t="s">
        <v>41</v>
      </c>
      <c r="D336" s="143">
        <v>6</v>
      </c>
      <c r="E336" s="144"/>
      <c r="F336" s="153"/>
      <c r="G336" s="144">
        <f t="shared" si="145"/>
        <v>0</v>
      </c>
      <c r="H336" s="146">
        <f t="shared" si="146"/>
        <v>6</v>
      </c>
      <c r="I336" s="147">
        <v>50.18</v>
      </c>
      <c r="J336" s="148">
        <f t="shared" si="169"/>
        <v>301.07999999999998</v>
      </c>
      <c r="K336" s="149">
        <f t="shared" si="170"/>
        <v>0</v>
      </c>
      <c r="L336" s="150">
        <f t="shared" si="171"/>
        <v>0</v>
      </c>
      <c r="M336" s="149">
        <f t="shared" si="172"/>
        <v>0</v>
      </c>
      <c r="N336" s="149">
        <f t="shared" si="173"/>
        <v>301.07999999999998</v>
      </c>
      <c r="O336" s="151" t="str">
        <f t="shared" si="152"/>
        <v xml:space="preserve"> </v>
      </c>
      <c r="P336" s="151">
        <f t="shared" si="153"/>
        <v>100</v>
      </c>
    </row>
    <row r="337" ht="41.399999999999999" customHeight="1">
      <c r="A337" s="141" t="s">
        <v>621</v>
      </c>
      <c r="B337" s="141" t="s">
        <v>415</v>
      </c>
      <c r="C337" s="142" t="s">
        <v>41</v>
      </c>
      <c r="D337" s="143">
        <v>6</v>
      </c>
      <c r="E337" s="144"/>
      <c r="F337" s="153"/>
      <c r="G337" s="144">
        <f t="shared" si="145"/>
        <v>0</v>
      </c>
      <c r="H337" s="146">
        <f t="shared" si="146"/>
        <v>6</v>
      </c>
      <c r="I337" s="147">
        <v>19.68</v>
      </c>
      <c r="J337" s="148">
        <f t="shared" si="169"/>
        <v>118.08</v>
      </c>
      <c r="K337" s="149">
        <f t="shared" si="170"/>
        <v>0</v>
      </c>
      <c r="L337" s="150">
        <f t="shared" si="171"/>
        <v>0</v>
      </c>
      <c r="M337" s="149">
        <f t="shared" si="172"/>
        <v>0</v>
      </c>
      <c r="N337" s="149">
        <f t="shared" si="173"/>
        <v>118.08</v>
      </c>
      <c r="O337" s="151" t="str">
        <f t="shared" si="152"/>
        <v xml:space="preserve"> </v>
      </c>
      <c r="P337" s="151">
        <f t="shared" si="153"/>
        <v>100</v>
      </c>
    </row>
    <row r="338" ht="41.399999999999999" customHeight="1">
      <c r="A338" s="141" t="s">
        <v>622</v>
      </c>
      <c r="B338" s="141" t="s">
        <v>417</v>
      </c>
      <c r="C338" s="142" t="s">
        <v>41</v>
      </c>
      <c r="D338" s="143">
        <v>6</v>
      </c>
      <c r="E338" s="144"/>
      <c r="F338" s="153"/>
      <c r="G338" s="144">
        <f t="shared" si="145"/>
        <v>0</v>
      </c>
      <c r="H338" s="146">
        <f t="shared" si="146"/>
        <v>6</v>
      </c>
      <c r="I338" s="147">
        <v>7.3799999999999999</v>
      </c>
      <c r="J338" s="148">
        <f t="shared" si="169"/>
        <v>44.280000000000001</v>
      </c>
      <c r="K338" s="149">
        <f t="shared" si="170"/>
        <v>0</v>
      </c>
      <c r="L338" s="150">
        <f t="shared" si="171"/>
        <v>0</v>
      </c>
      <c r="M338" s="149">
        <f t="shared" si="172"/>
        <v>0</v>
      </c>
      <c r="N338" s="149">
        <f t="shared" si="173"/>
        <v>44.280000000000001</v>
      </c>
      <c r="O338" s="151" t="str">
        <f t="shared" si="152"/>
        <v xml:space="preserve"> </v>
      </c>
      <c r="P338" s="151">
        <f t="shared" si="153"/>
        <v>100</v>
      </c>
    </row>
    <row r="339" ht="41.399999999999999" customHeight="1">
      <c r="A339" s="141" t="s">
        <v>623</v>
      </c>
      <c r="B339" s="141" t="s">
        <v>419</v>
      </c>
      <c r="C339" s="142" t="s">
        <v>420</v>
      </c>
      <c r="D339" s="143">
        <v>18</v>
      </c>
      <c r="E339" s="144"/>
      <c r="F339" s="153"/>
      <c r="G339" s="144">
        <f t="shared" si="145"/>
        <v>0</v>
      </c>
      <c r="H339" s="146">
        <f t="shared" si="146"/>
        <v>18</v>
      </c>
      <c r="I339" s="147">
        <v>12.52</v>
      </c>
      <c r="J339" s="148">
        <f t="shared" si="169"/>
        <v>225.36000000000001</v>
      </c>
      <c r="K339" s="149">
        <f t="shared" si="170"/>
        <v>0</v>
      </c>
      <c r="L339" s="150">
        <f t="shared" si="171"/>
        <v>0</v>
      </c>
      <c r="M339" s="149">
        <f t="shared" si="172"/>
        <v>0</v>
      </c>
      <c r="N339" s="149">
        <f t="shared" si="173"/>
        <v>225.36000000000001</v>
      </c>
      <c r="O339" s="151" t="str">
        <f t="shared" si="152"/>
        <v xml:space="preserve"> </v>
      </c>
      <c r="P339" s="151">
        <f t="shared" si="153"/>
        <v>100</v>
      </c>
    </row>
    <row r="340" ht="41.399999999999999" customHeight="1">
      <c r="A340" s="141" t="s">
        <v>624</v>
      </c>
      <c r="B340" s="141" t="s">
        <v>422</v>
      </c>
      <c r="C340" s="142" t="s">
        <v>83</v>
      </c>
      <c r="D340" s="143">
        <v>386.27999999999997</v>
      </c>
      <c r="E340" s="144"/>
      <c r="F340" s="153"/>
      <c r="G340" s="144">
        <f t="shared" si="145"/>
        <v>0</v>
      </c>
      <c r="H340" s="146">
        <f t="shared" si="146"/>
        <v>386.27999999999997</v>
      </c>
      <c r="I340" s="147">
        <v>10.529999999999999</v>
      </c>
      <c r="J340" s="148">
        <f t="shared" si="169"/>
        <v>4067.5300000000002</v>
      </c>
      <c r="K340" s="149">
        <f t="shared" si="170"/>
        <v>0</v>
      </c>
      <c r="L340" s="150">
        <f t="shared" si="171"/>
        <v>0</v>
      </c>
      <c r="M340" s="149">
        <f t="shared" si="172"/>
        <v>0</v>
      </c>
      <c r="N340" s="149">
        <f t="shared" si="173"/>
        <v>4067.5300000000002</v>
      </c>
      <c r="O340" s="151" t="str">
        <f t="shared" si="152"/>
        <v xml:space="preserve"> </v>
      </c>
      <c r="P340" s="151">
        <f t="shared" si="153"/>
        <v>100</v>
      </c>
    </row>
    <row r="341" ht="41.399999999999999" customHeight="1">
      <c r="A341" s="141" t="s">
        <v>625</v>
      </c>
      <c r="B341" s="141" t="s">
        <v>424</v>
      </c>
      <c r="C341" s="142" t="s">
        <v>41</v>
      </c>
      <c r="D341" s="143">
        <v>120</v>
      </c>
      <c r="E341" s="144"/>
      <c r="F341" s="153"/>
      <c r="G341" s="144">
        <f t="shared" si="145"/>
        <v>0</v>
      </c>
      <c r="H341" s="146">
        <f t="shared" si="146"/>
        <v>120</v>
      </c>
      <c r="I341" s="147">
        <v>7.3200000000000003</v>
      </c>
      <c r="J341" s="148">
        <f t="shared" si="169"/>
        <v>878.39999999999998</v>
      </c>
      <c r="K341" s="149">
        <f t="shared" si="170"/>
        <v>0</v>
      </c>
      <c r="L341" s="150">
        <f t="shared" si="171"/>
        <v>0</v>
      </c>
      <c r="M341" s="149">
        <f t="shared" si="172"/>
        <v>0</v>
      </c>
      <c r="N341" s="149">
        <f t="shared" si="173"/>
        <v>878.39999999999998</v>
      </c>
      <c r="O341" s="151" t="str">
        <f t="shared" si="152"/>
        <v xml:space="preserve"> </v>
      </c>
      <c r="P341" s="151">
        <f t="shared" si="153"/>
        <v>100</v>
      </c>
    </row>
    <row r="342" ht="41.399999999999999" customHeight="1">
      <c r="A342" s="141" t="s">
        <v>626</v>
      </c>
      <c r="B342" s="141" t="s">
        <v>426</v>
      </c>
      <c r="C342" s="142" t="s">
        <v>83</v>
      </c>
      <c r="D342" s="143">
        <v>90</v>
      </c>
      <c r="E342" s="144"/>
      <c r="F342" s="153"/>
      <c r="G342" s="144">
        <f t="shared" si="145"/>
        <v>0</v>
      </c>
      <c r="H342" s="146">
        <f t="shared" si="146"/>
        <v>90</v>
      </c>
      <c r="I342" s="147">
        <v>24.260000000000002</v>
      </c>
      <c r="J342" s="148">
        <f t="shared" si="169"/>
        <v>2183.4000000000001</v>
      </c>
      <c r="K342" s="149">
        <f t="shared" si="170"/>
        <v>0</v>
      </c>
      <c r="L342" s="150">
        <f t="shared" si="171"/>
        <v>0</v>
      </c>
      <c r="M342" s="149">
        <f t="shared" si="172"/>
        <v>0</v>
      </c>
      <c r="N342" s="149">
        <f t="shared" si="173"/>
        <v>2183.4000000000001</v>
      </c>
      <c r="O342" s="151" t="str">
        <f t="shared" si="152"/>
        <v xml:space="preserve"> </v>
      </c>
      <c r="P342" s="151">
        <f t="shared" si="153"/>
        <v>100</v>
      </c>
    </row>
    <row r="343" ht="41.399999999999999" customHeight="1">
      <c r="A343" s="141" t="s">
        <v>627</v>
      </c>
      <c r="B343" s="141" t="s">
        <v>428</v>
      </c>
      <c r="C343" s="142" t="s">
        <v>41</v>
      </c>
      <c r="D343" s="143">
        <v>6</v>
      </c>
      <c r="E343" s="144"/>
      <c r="F343" s="153"/>
      <c r="G343" s="144">
        <f t="shared" si="145"/>
        <v>0</v>
      </c>
      <c r="H343" s="146">
        <f t="shared" si="146"/>
        <v>6</v>
      </c>
      <c r="I343" s="147">
        <v>596.17999999999995</v>
      </c>
      <c r="J343" s="148">
        <f t="shared" si="169"/>
        <v>3577.0799999999999</v>
      </c>
      <c r="K343" s="149">
        <f t="shared" si="170"/>
        <v>0</v>
      </c>
      <c r="L343" s="150">
        <f t="shared" si="171"/>
        <v>0</v>
      </c>
      <c r="M343" s="149">
        <f t="shared" si="172"/>
        <v>0</v>
      </c>
      <c r="N343" s="149">
        <f t="shared" si="173"/>
        <v>3577.0799999999999</v>
      </c>
      <c r="O343" s="151" t="str">
        <f t="shared" si="152"/>
        <v xml:space="preserve"> </v>
      </c>
      <c r="P343" s="151">
        <f t="shared" si="153"/>
        <v>100</v>
      </c>
    </row>
    <row r="344" ht="41.399999999999999" customHeight="1">
      <c r="A344" s="141" t="s">
        <v>628</v>
      </c>
      <c r="B344" s="141" t="s">
        <v>430</v>
      </c>
      <c r="C344" s="142" t="s">
        <v>83</v>
      </c>
      <c r="D344" s="143">
        <v>233.58000000000001</v>
      </c>
      <c r="E344" s="144"/>
      <c r="F344" s="153"/>
      <c r="G344" s="144">
        <f t="shared" si="145"/>
        <v>0</v>
      </c>
      <c r="H344" s="146">
        <f t="shared" si="146"/>
        <v>233.58000000000001</v>
      </c>
      <c r="I344" s="147">
        <v>6.8399999999999999</v>
      </c>
      <c r="J344" s="148">
        <f t="shared" si="169"/>
        <v>1597.6900000000001</v>
      </c>
      <c r="K344" s="149">
        <f t="shared" si="170"/>
        <v>0</v>
      </c>
      <c r="L344" s="150">
        <f t="shared" si="171"/>
        <v>0</v>
      </c>
      <c r="M344" s="149">
        <f t="shared" si="172"/>
        <v>0</v>
      </c>
      <c r="N344" s="149">
        <f t="shared" si="173"/>
        <v>1597.6900000000001</v>
      </c>
      <c r="O344" s="151" t="str">
        <f t="shared" si="152"/>
        <v xml:space="preserve"> </v>
      </c>
      <c r="P344" s="151">
        <f t="shared" si="153"/>
        <v>100</v>
      </c>
    </row>
    <row r="345" ht="41.399999999999999" customHeight="1">
      <c r="A345" s="141" t="s">
        <v>629</v>
      </c>
      <c r="B345" s="141" t="s">
        <v>432</v>
      </c>
      <c r="C345" s="142" t="s">
        <v>83</v>
      </c>
      <c r="D345" s="143">
        <v>897.84000000000003</v>
      </c>
      <c r="E345" s="144"/>
      <c r="F345" s="153"/>
      <c r="G345" s="144">
        <f t="shared" si="145"/>
        <v>0</v>
      </c>
      <c r="H345" s="146">
        <f t="shared" si="146"/>
        <v>897.84000000000003</v>
      </c>
      <c r="I345" s="147">
        <v>4.4500000000000002</v>
      </c>
      <c r="J345" s="148">
        <f t="shared" si="169"/>
        <v>3995.3899999999999</v>
      </c>
      <c r="K345" s="149">
        <f t="shared" si="170"/>
        <v>0</v>
      </c>
      <c r="L345" s="150">
        <f t="shared" si="171"/>
        <v>0</v>
      </c>
      <c r="M345" s="149">
        <f t="shared" si="172"/>
        <v>0</v>
      </c>
      <c r="N345" s="149">
        <f t="shared" si="173"/>
        <v>3995.3899999999999</v>
      </c>
      <c r="O345" s="151" t="str">
        <f t="shared" si="152"/>
        <v xml:space="preserve"> </v>
      </c>
      <c r="P345" s="151">
        <f t="shared" si="153"/>
        <v>100</v>
      </c>
    </row>
    <row r="346" ht="41.399999999999999" customHeight="1">
      <c r="A346" s="141" t="s">
        <v>630</v>
      </c>
      <c r="B346" s="141" t="s">
        <v>434</v>
      </c>
      <c r="C346" s="142" t="s">
        <v>83</v>
      </c>
      <c r="D346" s="143">
        <v>612.96000000000004</v>
      </c>
      <c r="E346" s="144"/>
      <c r="F346" s="153"/>
      <c r="G346" s="144">
        <f t="shared" si="145"/>
        <v>0</v>
      </c>
      <c r="H346" s="146">
        <f t="shared" si="146"/>
        <v>612.96000000000004</v>
      </c>
      <c r="I346" s="147">
        <v>3.0899999999999999</v>
      </c>
      <c r="J346" s="148">
        <f t="shared" si="169"/>
        <v>1894.05</v>
      </c>
      <c r="K346" s="149">
        <f t="shared" si="170"/>
        <v>0</v>
      </c>
      <c r="L346" s="150">
        <f t="shared" si="171"/>
        <v>0</v>
      </c>
      <c r="M346" s="149">
        <f t="shared" si="172"/>
        <v>0</v>
      </c>
      <c r="N346" s="149">
        <f t="shared" si="173"/>
        <v>1894.05</v>
      </c>
      <c r="O346" s="151" t="str">
        <f t="shared" si="152"/>
        <v xml:space="preserve"> </v>
      </c>
      <c r="P346" s="151">
        <f t="shared" si="153"/>
        <v>100</v>
      </c>
    </row>
    <row r="347" ht="41.399999999999999" customHeight="1">
      <c r="A347" s="141" t="s">
        <v>631</v>
      </c>
      <c r="B347" s="141" t="s">
        <v>436</v>
      </c>
      <c r="C347" s="142" t="s">
        <v>83</v>
      </c>
      <c r="D347" s="143">
        <v>197.75999999999999</v>
      </c>
      <c r="E347" s="144"/>
      <c r="F347" s="153"/>
      <c r="G347" s="144">
        <f t="shared" si="145"/>
        <v>0</v>
      </c>
      <c r="H347" s="146">
        <f t="shared" si="146"/>
        <v>197.75999999999999</v>
      </c>
      <c r="I347" s="147">
        <v>9.5099999999999998</v>
      </c>
      <c r="J347" s="148">
        <f t="shared" si="169"/>
        <v>1880.7</v>
      </c>
      <c r="K347" s="149">
        <f t="shared" si="170"/>
        <v>0</v>
      </c>
      <c r="L347" s="150">
        <f t="shared" si="171"/>
        <v>0</v>
      </c>
      <c r="M347" s="149">
        <f t="shared" si="172"/>
        <v>0</v>
      </c>
      <c r="N347" s="149">
        <f t="shared" si="173"/>
        <v>1880.7</v>
      </c>
      <c r="O347" s="151" t="str">
        <f t="shared" si="152"/>
        <v xml:space="preserve"> </v>
      </c>
      <c r="P347" s="151">
        <f t="shared" si="153"/>
        <v>100</v>
      </c>
    </row>
    <row r="348" ht="32.399999999999999" customHeight="1">
      <c r="A348" s="141" t="s">
        <v>632</v>
      </c>
      <c r="B348" s="141" t="s">
        <v>438</v>
      </c>
      <c r="C348" s="142" t="s">
        <v>41</v>
      </c>
      <c r="D348" s="143">
        <v>6</v>
      </c>
      <c r="E348" s="144"/>
      <c r="F348" s="153"/>
      <c r="G348" s="144">
        <f t="shared" si="145"/>
        <v>0</v>
      </c>
      <c r="H348" s="146">
        <f t="shared" si="146"/>
        <v>6</v>
      </c>
      <c r="I348" s="147">
        <v>132.41</v>
      </c>
      <c r="J348" s="148">
        <f t="shared" si="169"/>
        <v>794.46000000000004</v>
      </c>
      <c r="K348" s="149">
        <f t="shared" si="170"/>
        <v>0</v>
      </c>
      <c r="L348" s="150">
        <f t="shared" si="171"/>
        <v>0</v>
      </c>
      <c r="M348" s="149">
        <f t="shared" si="172"/>
        <v>0</v>
      </c>
      <c r="N348" s="149">
        <f t="shared" si="173"/>
        <v>794.46000000000004</v>
      </c>
      <c r="O348" s="151" t="str">
        <f t="shared" si="152"/>
        <v xml:space="preserve"> </v>
      </c>
      <c r="P348" s="151">
        <f t="shared" si="153"/>
        <v>100</v>
      </c>
    </row>
    <row r="349" ht="46.799999999999997" customHeight="1">
      <c r="A349" s="141" t="s">
        <v>633</v>
      </c>
      <c r="B349" s="141" t="s">
        <v>440</v>
      </c>
      <c r="C349" s="142" t="s">
        <v>41</v>
      </c>
      <c r="D349" s="143">
        <v>18</v>
      </c>
      <c r="E349" s="144"/>
      <c r="F349" s="153"/>
      <c r="G349" s="144">
        <f t="shared" si="145"/>
        <v>0</v>
      </c>
      <c r="H349" s="146">
        <f t="shared" si="146"/>
        <v>18</v>
      </c>
      <c r="I349" s="147">
        <v>5.7400000000000002</v>
      </c>
      <c r="J349" s="148">
        <f t="shared" si="169"/>
        <v>103.31999999999999</v>
      </c>
      <c r="K349" s="149">
        <f t="shared" si="170"/>
        <v>0</v>
      </c>
      <c r="L349" s="150">
        <f t="shared" si="171"/>
        <v>0</v>
      </c>
      <c r="M349" s="149">
        <f t="shared" si="172"/>
        <v>0</v>
      </c>
      <c r="N349" s="149">
        <f t="shared" si="173"/>
        <v>103.31999999999999</v>
      </c>
      <c r="O349" s="151" t="str">
        <f t="shared" si="152"/>
        <v xml:space="preserve"> </v>
      </c>
      <c r="P349" s="151">
        <f t="shared" si="153"/>
        <v>100</v>
      </c>
    </row>
    <row r="350" ht="31.199999999999999" customHeight="1">
      <c r="A350" s="141" t="s">
        <v>634</v>
      </c>
      <c r="B350" s="141" t="s">
        <v>442</v>
      </c>
      <c r="C350" s="142" t="s">
        <v>41</v>
      </c>
      <c r="D350" s="143">
        <v>36</v>
      </c>
      <c r="E350" s="144"/>
      <c r="F350" s="153"/>
      <c r="G350" s="144">
        <f t="shared" si="145"/>
        <v>0</v>
      </c>
      <c r="H350" s="146">
        <f t="shared" si="146"/>
        <v>36</v>
      </c>
      <c r="I350" s="147">
        <v>6.5</v>
      </c>
      <c r="J350" s="148">
        <f t="shared" si="169"/>
        <v>234</v>
      </c>
      <c r="K350" s="149">
        <f t="shared" si="170"/>
        <v>0</v>
      </c>
      <c r="L350" s="150">
        <f t="shared" si="171"/>
        <v>0</v>
      </c>
      <c r="M350" s="149">
        <f t="shared" si="172"/>
        <v>0</v>
      </c>
      <c r="N350" s="149">
        <f t="shared" si="173"/>
        <v>234</v>
      </c>
      <c r="O350" s="151" t="str">
        <f t="shared" si="152"/>
        <v xml:space="preserve"> </v>
      </c>
      <c r="P350" s="151">
        <f t="shared" si="153"/>
        <v>100</v>
      </c>
    </row>
    <row r="351" ht="33.600000000000001" customHeight="1">
      <c r="A351" s="141" t="s">
        <v>635</v>
      </c>
      <c r="B351" s="141" t="s">
        <v>444</v>
      </c>
      <c r="C351" s="142" t="s">
        <v>83</v>
      </c>
      <c r="D351" s="143">
        <v>96</v>
      </c>
      <c r="E351" s="144"/>
      <c r="F351" s="153"/>
      <c r="G351" s="144">
        <f t="shared" si="145"/>
        <v>0</v>
      </c>
      <c r="H351" s="146">
        <f t="shared" si="146"/>
        <v>96</v>
      </c>
      <c r="I351" s="147">
        <v>40.109999999999999</v>
      </c>
      <c r="J351" s="148">
        <f t="shared" si="169"/>
        <v>3850.5599999999999</v>
      </c>
      <c r="K351" s="149">
        <f t="shared" si="170"/>
        <v>0</v>
      </c>
      <c r="L351" s="150">
        <f t="shared" si="171"/>
        <v>0</v>
      </c>
      <c r="M351" s="149">
        <f t="shared" si="172"/>
        <v>0</v>
      </c>
      <c r="N351" s="149">
        <f t="shared" si="173"/>
        <v>3850.5599999999999</v>
      </c>
      <c r="O351" s="151" t="str">
        <f t="shared" si="152"/>
        <v xml:space="preserve"> </v>
      </c>
      <c r="P351" s="151">
        <f t="shared" si="153"/>
        <v>100</v>
      </c>
    </row>
    <row r="352" ht="34.799999999999997" customHeight="1">
      <c r="A352" s="141" t="s">
        <v>636</v>
      </c>
      <c r="B352" s="141" t="s">
        <v>446</v>
      </c>
      <c r="C352" s="142" t="s">
        <v>41</v>
      </c>
      <c r="D352" s="143">
        <v>12</v>
      </c>
      <c r="E352" s="144"/>
      <c r="F352" s="153"/>
      <c r="G352" s="144">
        <f t="shared" si="145"/>
        <v>0</v>
      </c>
      <c r="H352" s="146">
        <f t="shared" si="146"/>
        <v>12</v>
      </c>
      <c r="I352" s="147">
        <v>46.990000000000002</v>
      </c>
      <c r="J352" s="148">
        <f t="shared" si="169"/>
        <v>563.88</v>
      </c>
      <c r="K352" s="149">
        <f t="shared" si="170"/>
        <v>0</v>
      </c>
      <c r="L352" s="150">
        <f t="shared" si="171"/>
        <v>0</v>
      </c>
      <c r="M352" s="149">
        <f t="shared" si="172"/>
        <v>0</v>
      </c>
      <c r="N352" s="149">
        <f t="shared" si="173"/>
        <v>563.88</v>
      </c>
      <c r="O352" s="151" t="str">
        <f t="shared" si="152"/>
        <v xml:space="preserve"> </v>
      </c>
      <c r="P352" s="151">
        <f t="shared" si="153"/>
        <v>100</v>
      </c>
    </row>
    <row r="353" ht="31.199999999999999" customHeight="1">
      <c r="A353" s="141" t="s">
        <v>637</v>
      </c>
      <c r="B353" s="141" t="s">
        <v>448</v>
      </c>
      <c r="C353" s="142" t="s">
        <v>41</v>
      </c>
      <c r="D353" s="143">
        <v>18</v>
      </c>
      <c r="E353" s="144"/>
      <c r="F353" s="153"/>
      <c r="G353" s="144">
        <f t="shared" si="145"/>
        <v>0</v>
      </c>
      <c r="H353" s="146">
        <f t="shared" si="146"/>
        <v>18</v>
      </c>
      <c r="I353" s="147">
        <v>30.960000000000001</v>
      </c>
      <c r="J353" s="148">
        <f t="shared" si="169"/>
        <v>557.27999999999997</v>
      </c>
      <c r="K353" s="149">
        <f t="shared" si="170"/>
        <v>0</v>
      </c>
      <c r="L353" s="150">
        <f t="shared" si="171"/>
        <v>0</v>
      </c>
      <c r="M353" s="149">
        <f t="shared" si="172"/>
        <v>0</v>
      </c>
      <c r="N353" s="149">
        <f t="shared" si="173"/>
        <v>557.27999999999997</v>
      </c>
      <c r="O353" s="151" t="str">
        <f t="shared" si="152"/>
        <v xml:space="preserve"> </v>
      </c>
      <c r="P353" s="151">
        <f t="shared" si="153"/>
        <v>100</v>
      </c>
    </row>
    <row r="354" ht="39.600000000000001">
      <c r="A354" s="141" t="s">
        <v>638</v>
      </c>
      <c r="B354" s="141" t="s">
        <v>450</v>
      </c>
      <c r="C354" s="142" t="s">
        <v>41</v>
      </c>
      <c r="D354" s="143">
        <v>6</v>
      </c>
      <c r="E354" s="144"/>
      <c r="F354" s="153"/>
      <c r="G354" s="144">
        <f t="shared" si="145"/>
        <v>0</v>
      </c>
      <c r="H354" s="146">
        <f t="shared" si="146"/>
        <v>6</v>
      </c>
      <c r="I354" s="147">
        <v>482.31999999999999</v>
      </c>
      <c r="J354" s="148">
        <f t="shared" si="169"/>
        <v>2893.9200000000001</v>
      </c>
      <c r="K354" s="149">
        <f t="shared" si="170"/>
        <v>0</v>
      </c>
      <c r="L354" s="150">
        <f t="shared" si="171"/>
        <v>0</v>
      </c>
      <c r="M354" s="149">
        <f t="shared" si="172"/>
        <v>0</v>
      </c>
      <c r="N354" s="149">
        <f t="shared" si="173"/>
        <v>2893.9200000000001</v>
      </c>
      <c r="O354" s="151" t="str">
        <f t="shared" si="152"/>
        <v xml:space="preserve"> </v>
      </c>
      <c r="P354" s="151">
        <f t="shared" si="153"/>
        <v>100</v>
      </c>
    </row>
    <row r="355" ht="51.600000000000001" customHeight="1">
      <c r="A355" s="141" t="s">
        <v>639</v>
      </c>
      <c r="B355" s="141" t="s">
        <v>452</v>
      </c>
      <c r="C355" s="142" t="s">
        <v>41</v>
      </c>
      <c r="D355" s="143">
        <v>72</v>
      </c>
      <c r="E355" s="144"/>
      <c r="F355" s="153"/>
      <c r="G355" s="144">
        <f t="shared" si="145"/>
        <v>0</v>
      </c>
      <c r="H355" s="146">
        <f t="shared" si="146"/>
        <v>72</v>
      </c>
      <c r="I355" s="147">
        <v>36.729999999999997</v>
      </c>
      <c r="J355" s="148">
        <f t="shared" si="169"/>
        <v>2644.5599999999999</v>
      </c>
      <c r="K355" s="149">
        <f t="shared" si="170"/>
        <v>0</v>
      </c>
      <c r="L355" s="150">
        <f t="shared" si="171"/>
        <v>0</v>
      </c>
      <c r="M355" s="149">
        <f t="shared" si="172"/>
        <v>0</v>
      </c>
      <c r="N355" s="149">
        <f t="shared" si="173"/>
        <v>2644.5599999999999</v>
      </c>
      <c r="O355" s="151" t="str">
        <f t="shared" si="152"/>
        <v xml:space="preserve"> </v>
      </c>
      <c r="P355" s="151">
        <f t="shared" si="153"/>
        <v>100</v>
      </c>
    </row>
    <row r="356" ht="29.399999999999999" customHeight="1">
      <c r="A356" s="141" t="s">
        <v>640</v>
      </c>
      <c r="B356" s="141" t="s">
        <v>454</v>
      </c>
      <c r="C356" s="142" t="s">
        <v>41</v>
      </c>
      <c r="D356" s="143">
        <v>36</v>
      </c>
      <c r="E356" s="144"/>
      <c r="F356" s="153"/>
      <c r="G356" s="144">
        <f t="shared" si="145"/>
        <v>0</v>
      </c>
      <c r="H356" s="146">
        <f t="shared" si="146"/>
        <v>36</v>
      </c>
      <c r="I356" s="147">
        <v>32.420000000000002</v>
      </c>
      <c r="J356" s="148">
        <f t="shared" si="169"/>
        <v>1167.1199999999999</v>
      </c>
      <c r="K356" s="149">
        <f t="shared" si="170"/>
        <v>0</v>
      </c>
      <c r="L356" s="150">
        <f t="shared" si="171"/>
        <v>0</v>
      </c>
      <c r="M356" s="149">
        <f t="shared" si="172"/>
        <v>0</v>
      </c>
      <c r="N356" s="149">
        <f t="shared" si="173"/>
        <v>1167.1199999999999</v>
      </c>
      <c r="O356" s="151" t="str">
        <f t="shared" si="152"/>
        <v xml:space="preserve"> </v>
      </c>
      <c r="P356" s="151">
        <f t="shared" si="153"/>
        <v>100</v>
      </c>
    </row>
    <row r="357" ht="35.399999999999999" customHeight="1">
      <c r="A357" s="141" t="s">
        <v>641</v>
      </c>
      <c r="B357" s="141" t="s">
        <v>456</v>
      </c>
      <c r="C357" s="142" t="s">
        <v>41</v>
      </c>
      <c r="D357" s="143">
        <v>6</v>
      </c>
      <c r="E357" s="144"/>
      <c r="F357" s="153"/>
      <c r="G357" s="144">
        <f t="shared" si="145"/>
        <v>0</v>
      </c>
      <c r="H357" s="146">
        <f t="shared" si="146"/>
        <v>6</v>
      </c>
      <c r="I357" s="147">
        <v>15.01</v>
      </c>
      <c r="J357" s="148">
        <f t="shared" si="169"/>
        <v>90.060000000000002</v>
      </c>
      <c r="K357" s="149">
        <f t="shared" si="170"/>
        <v>0</v>
      </c>
      <c r="L357" s="150">
        <f t="shared" si="171"/>
        <v>0</v>
      </c>
      <c r="M357" s="149">
        <f t="shared" si="172"/>
        <v>0</v>
      </c>
      <c r="N357" s="149">
        <f t="shared" si="173"/>
        <v>90.060000000000002</v>
      </c>
      <c r="O357" s="151" t="str">
        <f t="shared" si="152"/>
        <v xml:space="preserve"> </v>
      </c>
      <c r="P357" s="151">
        <f t="shared" si="153"/>
        <v>100</v>
      </c>
    </row>
    <row r="358" ht="36" customHeight="1">
      <c r="A358" s="141" t="s">
        <v>642</v>
      </c>
      <c r="B358" s="141" t="s">
        <v>458</v>
      </c>
      <c r="C358" s="142" t="s">
        <v>41</v>
      </c>
      <c r="D358" s="143">
        <v>6</v>
      </c>
      <c r="E358" s="144"/>
      <c r="F358" s="153"/>
      <c r="G358" s="144">
        <f t="shared" si="145"/>
        <v>0</v>
      </c>
      <c r="H358" s="146">
        <f t="shared" si="146"/>
        <v>6</v>
      </c>
      <c r="I358" s="147">
        <v>95.370000000000005</v>
      </c>
      <c r="J358" s="148">
        <f t="shared" si="169"/>
        <v>572.22000000000003</v>
      </c>
      <c r="K358" s="149">
        <f t="shared" si="170"/>
        <v>0</v>
      </c>
      <c r="L358" s="150">
        <f t="shared" si="171"/>
        <v>0</v>
      </c>
      <c r="M358" s="149">
        <f t="shared" si="172"/>
        <v>0</v>
      </c>
      <c r="N358" s="149">
        <f t="shared" si="173"/>
        <v>572.22000000000003</v>
      </c>
      <c r="O358" s="151" t="str">
        <f t="shared" si="152"/>
        <v xml:space="preserve"> </v>
      </c>
      <c r="P358" s="151">
        <f t="shared" si="153"/>
        <v>100</v>
      </c>
    </row>
    <row r="359" ht="37.799999999999997" customHeight="1">
      <c r="A359" s="141" t="s">
        <v>643</v>
      </c>
      <c r="B359" s="141" t="s">
        <v>460</v>
      </c>
      <c r="C359" s="142" t="s">
        <v>41</v>
      </c>
      <c r="D359" s="143">
        <v>6</v>
      </c>
      <c r="E359" s="144"/>
      <c r="F359" s="153"/>
      <c r="G359" s="144">
        <f t="shared" si="145"/>
        <v>0</v>
      </c>
      <c r="H359" s="146">
        <f t="shared" si="146"/>
        <v>6</v>
      </c>
      <c r="I359" s="147">
        <v>12.859999999999999</v>
      </c>
      <c r="J359" s="148">
        <f t="shared" si="169"/>
        <v>77.159999999999997</v>
      </c>
      <c r="K359" s="149">
        <f t="shared" si="170"/>
        <v>0</v>
      </c>
      <c r="L359" s="150">
        <f t="shared" si="171"/>
        <v>0</v>
      </c>
      <c r="M359" s="149">
        <f t="shared" si="172"/>
        <v>0</v>
      </c>
      <c r="N359" s="149">
        <f t="shared" si="173"/>
        <v>77.159999999999997</v>
      </c>
      <c r="O359" s="151" t="str">
        <f t="shared" si="152"/>
        <v xml:space="preserve"> </v>
      </c>
      <c r="P359" s="151">
        <f t="shared" si="153"/>
        <v>100</v>
      </c>
    </row>
    <row r="360" ht="33" customHeight="1">
      <c r="A360" s="141" t="s">
        <v>644</v>
      </c>
      <c r="B360" s="141" t="s">
        <v>462</v>
      </c>
      <c r="C360" s="142" t="s">
        <v>41</v>
      </c>
      <c r="D360" s="143">
        <v>6</v>
      </c>
      <c r="E360" s="144"/>
      <c r="F360" s="153"/>
      <c r="G360" s="144">
        <f t="shared" si="145"/>
        <v>0</v>
      </c>
      <c r="H360" s="146">
        <f t="shared" si="146"/>
        <v>6</v>
      </c>
      <c r="I360" s="147">
        <v>16.690000000000001</v>
      </c>
      <c r="J360" s="148">
        <f t="shared" si="169"/>
        <v>100.14</v>
      </c>
      <c r="K360" s="149">
        <f t="shared" si="170"/>
        <v>0</v>
      </c>
      <c r="L360" s="150">
        <f t="shared" si="171"/>
        <v>0</v>
      </c>
      <c r="M360" s="149">
        <f t="shared" si="172"/>
        <v>0</v>
      </c>
      <c r="N360" s="149">
        <f t="shared" si="173"/>
        <v>100.14</v>
      </c>
      <c r="O360" s="151" t="str">
        <f t="shared" si="152"/>
        <v xml:space="preserve"> </v>
      </c>
      <c r="P360" s="151">
        <f t="shared" si="153"/>
        <v>100</v>
      </c>
    </row>
    <row r="361" ht="31.199999999999999" customHeight="1">
      <c r="A361" s="141" t="s">
        <v>645</v>
      </c>
      <c r="B361" s="141" t="s">
        <v>464</v>
      </c>
      <c r="C361" s="142" t="s">
        <v>41</v>
      </c>
      <c r="D361" s="143">
        <v>6</v>
      </c>
      <c r="E361" s="144"/>
      <c r="F361" s="153"/>
      <c r="G361" s="144">
        <f t="shared" si="145"/>
        <v>0</v>
      </c>
      <c r="H361" s="146">
        <f t="shared" si="146"/>
        <v>6</v>
      </c>
      <c r="I361" s="147">
        <v>315.56999999999999</v>
      </c>
      <c r="J361" s="148">
        <f t="shared" si="169"/>
        <v>1893.4200000000001</v>
      </c>
      <c r="K361" s="149">
        <f t="shared" si="170"/>
        <v>0</v>
      </c>
      <c r="L361" s="150">
        <f t="shared" si="171"/>
        <v>0</v>
      </c>
      <c r="M361" s="149">
        <f t="shared" si="172"/>
        <v>0</v>
      </c>
      <c r="N361" s="149">
        <f t="shared" si="173"/>
        <v>1893.4200000000001</v>
      </c>
      <c r="O361" s="151" t="str">
        <f t="shared" si="152"/>
        <v xml:space="preserve"> </v>
      </c>
      <c r="P361" s="151">
        <f t="shared" si="153"/>
        <v>100</v>
      </c>
    </row>
    <row r="362" ht="20.399999999999999" customHeight="1">
      <c r="A362" s="141" t="s">
        <v>646</v>
      </c>
      <c r="B362" s="141" t="s">
        <v>466</v>
      </c>
      <c r="C362" s="142" t="s">
        <v>41</v>
      </c>
      <c r="D362" s="143">
        <v>36</v>
      </c>
      <c r="E362" s="144"/>
      <c r="F362" s="153"/>
      <c r="G362" s="144">
        <f t="shared" si="145"/>
        <v>0</v>
      </c>
      <c r="H362" s="146">
        <f t="shared" si="146"/>
        <v>36</v>
      </c>
      <c r="I362" s="147">
        <v>12.880000000000001</v>
      </c>
      <c r="J362" s="148">
        <f t="shared" si="169"/>
        <v>463.68000000000001</v>
      </c>
      <c r="K362" s="149">
        <f t="shared" si="170"/>
        <v>0</v>
      </c>
      <c r="L362" s="150">
        <f t="shared" si="171"/>
        <v>0</v>
      </c>
      <c r="M362" s="149">
        <f t="shared" si="172"/>
        <v>0</v>
      </c>
      <c r="N362" s="149">
        <f t="shared" si="173"/>
        <v>463.68000000000001</v>
      </c>
      <c r="O362" s="151" t="str">
        <f t="shared" si="152"/>
        <v xml:space="preserve"> </v>
      </c>
      <c r="P362" s="151">
        <f t="shared" si="153"/>
        <v>100</v>
      </c>
    </row>
    <row r="363" ht="21" customHeight="1">
      <c r="A363" s="125" t="s">
        <v>647</v>
      </c>
      <c r="B363" s="125" t="s">
        <v>648</v>
      </c>
      <c r="C363" s="126"/>
      <c r="D363" s="134"/>
      <c r="E363" s="135"/>
      <c r="F363" s="136"/>
      <c r="G363" s="135"/>
      <c r="H363" s="137"/>
      <c r="I363" s="152"/>
      <c r="J363" s="139">
        <f>SUM(J364:J380)</f>
        <v>42779.459999999992</v>
      </c>
      <c r="K363" s="139">
        <f>SUM(K364:K380)</f>
        <v>0</v>
      </c>
      <c r="L363" s="139">
        <f>SUM(L364:L380)</f>
        <v>0</v>
      </c>
      <c r="M363" s="139">
        <f>SUM(M364:M380)</f>
        <v>0</v>
      </c>
      <c r="N363" s="139">
        <f>SUM(N364:N380)</f>
        <v>42779.459999999992</v>
      </c>
      <c r="O363" s="140" t="str">
        <f t="shared" si="152"/>
        <v xml:space="preserve"> </v>
      </c>
      <c r="P363" s="133">
        <f t="shared" si="153"/>
        <v>100</v>
      </c>
      <c r="Q363" s="159"/>
      <c r="R363" s="159"/>
      <c r="S363" s="159"/>
      <c r="T363" s="159"/>
      <c r="U363" s="159"/>
    </row>
    <row r="364" ht="27.600000000000001" customHeight="1">
      <c r="A364" s="141" t="s">
        <v>649</v>
      </c>
      <c r="B364" s="141" t="s">
        <v>470</v>
      </c>
      <c r="C364" s="142" t="s">
        <v>41</v>
      </c>
      <c r="D364" s="143">
        <v>24</v>
      </c>
      <c r="E364" s="144"/>
      <c r="F364" s="153"/>
      <c r="G364" s="144">
        <f t="shared" si="145"/>
        <v>0</v>
      </c>
      <c r="H364" s="146">
        <f t="shared" si="146"/>
        <v>24</v>
      </c>
      <c r="I364" s="147">
        <v>529.94000000000005</v>
      </c>
      <c r="J364" s="148">
        <f t="shared" ref="J364:J380" si="174">ROUND(D364*I364,2)</f>
        <v>12718.559999999999</v>
      </c>
      <c r="K364" s="149">
        <f t="shared" ref="K364:K380" si="175">ROUND(E364*I364,2)</f>
        <v>0</v>
      </c>
      <c r="L364" s="150">
        <f t="shared" ref="L364:L380" si="176">ROUND(F364*I364,2)</f>
        <v>0</v>
      </c>
      <c r="M364" s="149">
        <f t="shared" ref="M364:M380" si="177">K364+L364</f>
        <v>0</v>
      </c>
      <c r="N364" s="149">
        <f t="shared" ref="N364:N380" si="178">J364-M364</f>
        <v>12718.559999999999</v>
      </c>
      <c r="O364" s="151" t="str">
        <f t="shared" si="152"/>
        <v xml:space="preserve"> </v>
      </c>
      <c r="P364" s="151">
        <f t="shared" si="153"/>
        <v>100</v>
      </c>
    </row>
    <row r="365" ht="24.600000000000001" customHeight="1">
      <c r="A365" s="141" t="s">
        <v>650</v>
      </c>
      <c r="B365" s="141" t="s">
        <v>472</v>
      </c>
      <c r="C365" s="142" t="s">
        <v>41</v>
      </c>
      <c r="D365" s="143">
        <v>6</v>
      </c>
      <c r="E365" s="144"/>
      <c r="F365" s="153"/>
      <c r="G365" s="144">
        <f t="shared" si="145"/>
        <v>0</v>
      </c>
      <c r="H365" s="146">
        <f t="shared" si="146"/>
        <v>6</v>
      </c>
      <c r="I365" s="147">
        <v>514.19000000000005</v>
      </c>
      <c r="J365" s="148">
        <f t="shared" si="174"/>
        <v>3085.1399999999999</v>
      </c>
      <c r="K365" s="149">
        <f t="shared" si="175"/>
        <v>0</v>
      </c>
      <c r="L365" s="150">
        <f t="shared" si="176"/>
        <v>0</v>
      </c>
      <c r="M365" s="149">
        <f t="shared" si="177"/>
        <v>0</v>
      </c>
      <c r="N365" s="149">
        <f t="shared" si="178"/>
        <v>3085.1399999999999</v>
      </c>
      <c r="O365" s="151" t="str">
        <f t="shared" si="152"/>
        <v xml:space="preserve"> </v>
      </c>
      <c r="P365" s="151">
        <f t="shared" si="153"/>
        <v>100</v>
      </c>
    </row>
    <row r="366" ht="25.800000000000001" customHeight="1">
      <c r="A366" s="141" t="s">
        <v>651</v>
      </c>
      <c r="B366" s="141" t="s">
        <v>474</v>
      </c>
      <c r="C366" s="142" t="s">
        <v>41</v>
      </c>
      <c r="D366" s="143">
        <v>6</v>
      </c>
      <c r="E366" s="144"/>
      <c r="F366" s="153"/>
      <c r="G366" s="144">
        <f t="shared" si="145"/>
        <v>0</v>
      </c>
      <c r="H366" s="146">
        <f t="shared" si="146"/>
        <v>6</v>
      </c>
      <c r="I366" s="147">
        <v>863.34000000000003</v>
      </c>
      <c r="J366" s="148">
        <f t="shared" si="174"/>
        <v>5180.04</v>
      </c>
      <c r="K366" s="149">
        <f t="shared" si="175"/>
        <v>0</v>
      </c>
      <c r="L366" s="150">
        <f t="shared" si="176"/>
        <v>0</v>
      </c>
      <c r="M366" s="149">
        <f t="shared" si="177"/>
        <v>0</v>
      </c>
      <c r="N366" s="149">
        <f t="shared" si="178"/>
        <v>5180.04</v>
      </c>
      <c r="O366" s="151" t="str">
        <f t="shared" si="152"/>
        <v xml:space="preserve"> </v>
      </c>
      <c r="P366" s="151">
        <f t="shared" si="153"/>
        <v>100</v>
      </c>
    </row>
    <row r="367" ht="52.799999999999997">
      <c r="A367" s="141" t="s">
        <v>652</v>
      </c>
      <c r="B367" s="141" t="s">
        <v>476</v>
      </c>
      <c r="C367" s="142" t="s">
        <v>41</v>
      </c>
      <c r="D367" s="143">
        <v>6</v>
      </c>
      <c r="E367" s="144"/>
      <c r="F367" s="153"/>
      <c r="G367" s="144">
        <f t="shared" ref="G367:G430" si="179">E367+F367</f>
        <v>0</v>
      </c>
      <c r="H367" s="146">
        <f t="shared" ref="H367:H430" si="180">D367-G367</f>
        <v>6</v>
      </c>
      <c r="I367" s="147">
        <v>2174.6599999999999</v>
      </c>
      <c r="J367" s="148">
        <f t="shared" si="174"/>
        <v>13047.959999999999</v>
      </c>
      <c r="K367" s="149">
        <f t="shared" si="175"/>
        <v>0</v>
      </c>
      <c r="L367" s="150">
        <f t="shared" si="176"/>
        <v>0</v>
      </c>
      <c r="M367" s="149">
        <f t="shared" si="177"/>
        <v>0</v>
      </c>
      <c r="N367" s="149">
        <f t="shared" si="178"/>
        <v>13047.959999999999</v>
      </c>
      <c r="O367" s="151" t="str">
        <f t="shared" si="152"/>
        <v xml:space="preserve"> </v>
      </c>
      <c r="P367" s="151">
        <f t="shared" si="153"/>
        <v>100</v>
      </c>
    </row>
    <row r="368" ht="48" customHeight="1">
      <c r="A368" s="141" t="s">
        <v>653</v>
      </c>
      <c r="B368" s="141" t="s">
        <v>478</v>
      </c>
      <c r="C368" s="142" t="s">
        <v>41</v>
      </c>
      <c r="D368" s="143">
        <v>6</v>
      </c>
      <c r="E368" s="144"/>
      <c r="F368" s="153"/>
      <c r="G368" s="144">
        <f t="shared" si="179"/>
        <v>0</v>
      </c>
      <c r="H368" s="146">
        <f t="shared" si="180"/>
        <v>6</v>
      </c>
      <c r="I368" s="147">
        <v>20.18</v>
      </c>
      <c r="J368" s="148">
        <f t="shared" si="174"/>
        <v>121.08</v>
      </c>
      <c r="K368" s="149">
        <f t="shared" si="175"/>
        <v>0</v>
      </c>
      <c r="L368" s="150">
        <f t="shared" si="176"/>
        <v>0</v>
      </c>
      <c r="M368" s="149">
        <f t="shared" si="177"/>
        <v>0</v>
      </c>
      <c r="N368" s="149">
        <f t="shared" si="178"/>
        <v>121.08</v>
      </c>
      <c r="O368" s="151" t="str">
        <f t="shared" si="152"/>
        <v xml:space="preserve"> </v>
      </c>
      <c r="P368" s="151">
        <f t="shared" si="153"/>
        <v>100</v>
      </c>
    </row>
    <row r="369" ht="59.399999999999999" customHeight="1">
      <c r="A369" s="141" t="s">
        <v>654</v>
      </c>
      <c r="B369" s="141" t="s">
        <v>480</v>
      </c>
      <c r="C369" s="142" t="s">
        <v>41</v>
      </c>
      <c r="D369" s="143">
        <v>6</v>
      </c>
      <c r="E369" s="144"/>
      <c r="F369" s="153"/>
      <c r="G369" s="144">
        <f t="shared" si="179"/>
        <v>0</v>
      </c>
      <c r="H369" s="146">
        <f t="shared" si="180"/>
        <v>6</v>
      </c>
      <c r="I369" s="147">
        <v>11.6</v>
      </c>
      <c r="J369" s="148">
        <f t="shared" si="174"/>
        <v>69.599999999999994</v>
      </c>
      <c r="K369" s="149">
        <f t="shared" si="175"/>
        <v>0</v>
      </c>
      <c r="L369" s="150">
        <f t="shared" si="176"/>
        <v>0</v>
      </c>
      <c r="M369" s="149">
        <f t="shared" si="177"/>
        <v>0</v>
      </c>
      <c r="N369" s="149">
        <f t="shared" si="178"/>
        <v>69.599999999999994</v>
      </c>
      <c r="O369" s="151" t="str">
        <f t="shared" si="152"/>
        <v xml:space="preserve"> </v>
      </c>
      <c r="P369" s="151">
        <f t="shared" si="153"/>
        <v>100</v>
      </c>
    </row>
    <row r="370" ht="39.600000000000001">
      <c r="A370" s="141" t="s">
        <v>655</v>
      </c>
      <c r="B370" s="141" t="s">
        <v>482</v>
      </c>
      <c r="C370" s="142" t="s">
        <v>41</v>
      </c>
      <c r="D370" s="143">
        <v>12</v>
      </c>
      <c r="E370" s="144"/>
      <c r="F370" s="153"/>
      <c r="G370" s="144">
        <f t="shared" si="179"/>
        <v>0</v>
      </c>
      <c r="H370" s="146">
        <f t="shared" si="180"/>
        <v>12</v>
      </c>
      <c r="I370" s="147">
        <v>39.530000000000001</v>
      </c>
      <c r="J370" s="148">
        <f t="shared" si="174"/>
        <v>474.36000000000001</v>
      </c>
      <c r="K370" s="149">
        <f t="shared" si="175"/>
        <v>0</v>
      </c>
      <c r="L370" s="150">
        <f t="shared" si="176"/>
        <v>0</v>
      </c>
      <c r="M370" s="149">
        <f t="shared" si="177"/>
        <v>0</v>
      </c>
      <c r="N370" s="149">
        <f t="shared" si="178"/>
        <v>474.36000000000001</v>
      </c>
      <c r="O370" s="151" t="str">
        <f t="shared" si="152"/>
        <v xml:space="preserve"> </v>
      </c>
      <c r="P370" s="151">
        <f t="shared" si="153"/>
        <v>100</v>
      </c>
    </row>
    <row r="371" ht="26.399999999999999">
      <c r="A371" s="141" t="s">
        <v>656</v>
      </c>
      <c r="B371" s="141" t="s">
        <v>484</v>
      </c>
      <c r="C371" s="142" t="s">
        <v>41</v>
      </c>
      <c r="D371" s="143">
        <v>60</v>
      </c>
      <c r="E371" s="144"/>
      <c r="F371" s="153"/>
      <c r="G371" s="144">
        <f t="shared" si="179"/>
        <v>0</v>
      </c>
      <c r="H371" s="146">
        <f t="shared" si="180"/>
        <v>60</v>
      </c>
      <c r="I371" s="147">
        <v>12.76</v>
      </c>
      <c r="J371" s="148">
        <f t="shared" si="174"/>
        <v>765.60000000000002</v>
      </c>
      <c r="K371" s="149">
        <f t="shared" si="175"/>
        <v>0</v>
      </c>
      <c r="L371" s="150">
        <f t="shared" si="176"/>
        <v>0</v>
      </c>
      <c r="M371" s="149">
        <f t="shared" si="177"/>
        <v>0</v>
      </c>
      <c r="N371" s="149">
        <f t="shared" si="178"/>
        <v>765.60000000000002</v>
      </c>
      <c r="O371" s="151" t="str">
        <f t="shared" si="152"/>
        <v xml:space="preserve"> </v>
      </c>
      <c r="P371" s="151">
        <f t="shared" si="153"/>
        <v>100</v>
      </c>
    </row>
    <row r="372" ht="26.399999999999999">
      <c r="A372" s="141" t="s">
        <v>657</v>
      </c>
      <c r="B372" s="141" t="s">
        <v>486</v>
      </c>
      <c r="C372" s="142" t="s">
        <v>41</v>
      </c>
      <c r="D372" s="143">
        <v>6</v>
      </c>
      <c r="E372" s="144"/>
      <c r="F372" s="153"/>
      <c r="G372" s="144">
        <f t="shared" si="179"/>
        <v>0</v>
      </c>
      <c r="H372" s="146">
        <f t="shared" si="180"/>
        <v>6</v>
      </c>
      <c r="I372" s="147">
        <v>29.809999999999999</v>
      </c>
      <c r="J372" s="148">
        <f t="shared" si="174"/>
        <v>178.86000000000001</v>
      </c>
      <c r="K372" s="149">
        <f t="shared" si="175"/>
        <v>0</v>
      </c>
      <c r="L372" s="150">
        <f t="shared" si="176"/>
        <v>0</v>
      </c>
      <c r="M372" s="149">
        <f t="shared" si="177"/>
        <v>0</v>
      </c>
      <c r="N372" s="149">
        <f t="shared" si="178"/>
        <v>178.86000000000001</v>
      </c>
      <c r="O372" s="151" t="str">
        <f t="shared" ref="O372:O435" si="181">IF((M372/J372)=0," ",(M372/J372)*100)</f>
        <v xml:space="preserve"> </v>
      </c>
      <c r="P372" s="151">
        <f t="shared" ref="P372:P435" si="182">IF((N372/J372)=0," ",(N372/J372)*100)</f>
        <v>100</v>
      </c>
    </row>
    <row r="373" ht="26.399999999999999">
      <c r="A373" s="141" t="s">
        <v>658</v>
      </c>
      <c r="B373" s="141" t="s">
        <v>488</v>
      </c>
      <c r="C373" s="142" t="s">
        <v>41</v>
      </c>
      <c r="D373" s="143">
        <v>24</v>
      </c>
      <c r="E373" s="144"/>
      <c r="F373" s="153"/>
      <c r="G373" s="144">
        <f t="shared" si="179"/>
        <v>0</v>
      </c>
      <c r="H373" s="146">
        <f t="shared" si="180"/>
        <v>24</v>
      </c>
      <c r="I373" s="147">
        <v>13.44</v>
      </c>
      <c r="J373" s="148">
        <f t="shared" si="174"/>
        <v>322.56</v>
      </c>
      <c r="K373" s="149">
        <f t="shared" si="175"/>
        <v>0</v>
      </c>
      <c r="L373" s="150">
        <f t="shared" si="176"/>
        <v>0</v>
      </c>
      <c r="M373" s="149">
        <f t="shared" si="177"/>
        <v>0</v>
      </c>
      <c r="N373" s="149">
        <f t="shared" si="178"/>
        <v>322.56</v>
      </c>
      <c r="O373" s="151" t="str">
        <f t="shared" si="181"/>
        <v xml:space="preserve"> </v>
      </c>
      <c r="P373" s="151">
        <f t="shared" si="182"/>
        <v>100</v>
      </c>
    </row>
    <row r="374" ht="26.399999999999999">
      <c r="A374" s="141" t="s">
        <v>659</v>
      </c>
      <c r="B374" s="141" t="s">
        <v>490</v>
      </c>
      <c r="C374" s="142" t="s">
        <v>41</v>
      </c>
      <c r="D374" s="143">
        <v>12</v>
      </c>
      <c r="E374" s="144"/>
      <c r="F374" s="153"/>
      <c r="G374" s="144">
        <f t="shared" si="179"/>
        <v>0</v>
      </c>
      <c r="H374" s="146">
        <f t="shared" si="180"/>
        <v>12</v>
      </c>
      <c r="I374" s="147">
        <v>25.899999999999999</v>
      </c>
      <c r="J374" s="148">
        <f t="shared" si="174"/>
        <v>310.80000000000001</v>
      </c>
      <c r="K374" s="149">
        <f t="shared" si="175"/>
        <v>0</v>
      </c>
      <c r="L374" s="150">
        <f t="shared" si="176"/>
        <v>0</v>
      </c>
      <c r="M374" s="149">
        <f t="shared" si="177"/>
        <v>0</v>
      </c>
      <c r="N374" s="149">
        <f t="shared" si="178"/>
        <v>310.80000000000001</v>
      </c>
      <c r="O374" s="151" t="str">
        <f t="shared" si="181"/>
        <v xml:space="preserve"> </v>
      </c>
      <c r="P374" s="151">
        <f t="shared" si="182"/>
        <v>100</v>
      </c>
    </row>
    <row r="375" ht="39.600000000000001">
      <c r="A375" s="141" t="s">
        <v>660</v>
      </c>
      <c r="B375" s="141" t="s">
        <v>492</v>
      </c>
      <c r="C375" s="142" t="s">
        <v>41</v>
      </c>
      <c r="D375" s="143">
        <v>96</v>
      </c>
      <c r="E375" s="144"/>
      <c r="F375" s="153"/>
      <c r="G375" s="144">
        <f t="shared" si="179"/>
        <v>0</v>
      </c>
      <c r="H375" s="146">
        <f t="shared" si="180"/>
        <v>96</v>
      </c>
      <c r="I375" s="147">
        <v>9.6799999999999997</v>
      </c>
      <c r="J375" s="148">
        <f t="shared" si="174"/>
        <v>929.27999999999997</v>
      </c>
      <c r="K375" s="149">
        <f t="shared" si="175"/>
        <v>0</v>
      </c>
      <c r="L375" s="150">
        <f t="shared" si="176"/>
        <v>0</v>
      </c>
      <c r="M375" s="149">
        <f t="shared" si="177"/>
        <v>0</v>
      </c>
      <c r="N375" s="149">
        <f t="shared" si="178"/>
        <v>929.27999999999997</v>
      </c>
      <c r="O375" s="151" t="str">
        <f t="shared" si="181"/>
        <v xml:space="preserve"> </v>
      </c>
      <c r="P375" s="151">
        <f t="shared" si="182"/>
        <v>100</v>
      </c>
    </row>
    <row r="376" ht="39.600000000000001">
      <c r="A376" s="141" t="s">
        <v>661</v>
      </c>
      <c r="B376" s="141" t="s">
        <v>494</v>
      </c>
      <c r="C376" s="142" t="s">
        <v>41</v>
      </c>
      <c r="D376" s="143">
        <v>12</v>
      </c>
      <c r="E376" s="144"/>
      <c r="F376" s="153"/>
      <c r="G376" s="144">
        <f t="shared" si="179"/>
        <v>0</v>
      </c>
      <c r="H376" s="146">
        <f t="shared" si="180"/>
        <v>12</v>
      </c>
      <c r="I376" s="147">
        <v>21.309999999999999</v>
      </c>
      <c r="J376" s="148">
        <f t="shared" si="174"/>
        <v>255.72</v>
      </c>
      <c r="K376" s="149">
        <f t="shared" si="175"/>
        <v>0</v>
      </c>
      <c r="L376" s="150">
        <f t="shared" si="176"/>
        <v>0</v>
      </c>
      <c r="M376" s="149">
        <f t="shared" si="177"/>
        <v>0</v>
      </c>
      <c r="N376" s="149">
        <f t="shared" si="178"/>
        <v>255.72</v>
      </c>
      <c r="O376" s="151" t="str">
        <f t="shared" si="181"/>
        <v xml:space="preserve"> </v>
      </c>
      <c r="P376" s="151">
        <f t="shared" si="182"/>
        <v>100</v>
      </c>
    </row>
    <row r="377" ht="26.399999999999999">
      <c r="A377" s="141" t="s">
        <v>662</v>
      </c>
      <c r="B377" s="141" t="s">
        <v>496</v>
      </c>
      <c r="C377" s="142" t="s">
        <v>41</v>
      </c>
      <c r="D377" s="143">
        <v>6</v>
      </c>
      <c r="E377" s="144"/>
      <c r="F377" s="153"/>
      <c r="G377" s="144">
        <f t="shared" si="179"/>
        <v>0</v>
      </c>
      <c r="H377" s="146">
        <f t="shared" si="180"/>
        <v>6</v>
      </c>
      <c r="I377" s="147">
        <v>14.789999999999999</v>
      </c>
      <c r="J377" s="148">
        <f t="shared" si="174"/>
        <v>88.739999999999995</v>
      </c>
      <c r="K377" s="149">
        <f t="shared" si="175"/>
        <v>0</v>
      </c>
      <c r="L377" s="150">
        <f t="shared" si="176"/>
        <v>0</v>
      </c>
      <c r="M377" s="149">
        <f t="shared" si="177"/>
        <v>0</v>
      </c>
      <c r="N377" s="149">
        <f t="shared" si="178"/>
        <v>88.739999999999995</v>
      </c>
      <c r="O377" s="151" t="str">
        <f t="shared" si="181"/>
        <v xml:space="preserve"> </v>
      </c>
      <c r="P377" s="151">
        <f t="shared" si="182"/>
        <v>100</v>
      </c>
    </row>
    <row r="378" ht="39.600000000000001">
      <c r="A378" s="141" t="s">
        <v>663</v>
      </c>
      <c r="B378" s="141" t="s">
        <v>498</v>
      </c>
      <c r="C378" s="142" t="s">
        <v>83</v>
      </c>
      <c r="D378" s="143">
        <v>66.420000000000002</v>
      </c>
      <c r="E378" s="144"/>
      <c r="F378" s="153"/>
      <c r="G378" s="144">
        <f t="shared" si="179"/>
        <v>0</v>
      </c>
      <c r="H378" s="146">
        <f t="shared" si="180"/>
        <v>66.420000000000002</v>
      </c>
      <c r="I378" s="147">
        <v>39.049999999999997</v>
      </c>
      <c r="J378" s="148">
        <f t="shared" si="174"/>
        <v>2593.6999999999998</v>
      </c>
      <c r="K378" s="149">
        <f t="shared" si="175"/>
        <v>0</v>
      </c>
      <c r="L378" s="150">
        <f t="shared" si="176"/>
        <v>0</v>
      </c>
      <c r="M378" s="149">
        <f t="shared" si="177"/>
        <v>0</v>
      </c>
      <c r="N378" s="149">
        <f t="shared" si="178"/>
        <v>2593.6999999999998</v>
      </c>
      <c r="O378" s="151" t="str">
        <f t="shared" si="181"/>
        <v xml:space="preserve"> </v>
      </c>
      <c r="P378" s="151">
        <f t="shared" si="182"/>
        <v>100</v>
      </c>
    </row>
    <row r="379" ht="39.600000000000001">
      <c r="A379" s="141" t="s">
        <v>664</v>
      </c>
      <c r="B379" s="141" t="s">
        <v>500</v>
      </c>
      <c r="C379" s="142" t="s">
        <v>83</v>
      </c>
      <c r="D379" s="143">
        <v>183.78</v>
      </c>
      <c r="E379" s="144"/>
      <c r="F379" s="153"/>
      <c r="G379" s="144">
        <f t="shared" si="179"/>
        <v>0</v>
      </c>
      <c r="H379" s="146">
        <f t="shared" si="180"/>
        <v>183.78</v>
      </c>
      <c r="I379" s="147">
        <v>12.9</v>
      </c>
      <c r="J379" s="148">
        <f t="shared" si="174"/>
        <v>2370.7600000000002</v>
      </c>
      <c r="K379" s="149">
        <f t="shared" si="175"/>
        <v>0</v>
      </c>
      <c r="L379" s="150">
        <f t="shared" si="176"/>
        <v>0</v>
      </c>
      <c r="M379" s="149">
        <f t="shared" si="177"/>
        <v>0</v>
      </c>
      <c r="N379" s="149">
        <f t="shared" si="178"/>
        <v>2370.7600000000002</v>
      </c>
      <c r="O379" s="151" t="str">
        <f t="shared" si="181"/>
        <v xml:space="preserve"> </v>
      </c>
      <c r="P379" s="151">
        <f t="shared" si="182"/>
        <v>100</v>
      </c>
    </row>
    <row r="380" ht="52.799999999999997">
      <c r="A380" s="141" t="s">
        <v>665</v>
      </c>
      <c r="B380" s="141" t="s">
        <v>502</v>
      </c>
      <c r="C380" s="142" t="s">
        <v>41</v>
      </c>
      <c r="D380" s="143">
        <v>6</v>
      </c>
      <c r="E380" s="144"/>
      <c r="F380" s="153"/>
      <c r="G380" s="144">
        <f t="shared" si="179"/>
        <v>0</v>
      </c>
      <c r="H380" s="146">
        <f t="shared" si="180"/>
        <v>6</v>
      </c>
      <c r="I380" s="147">
        <v>44.450000000000003</v>
      </c>
      <c r="J380" s="148">
        <f t="shared" si="174"/>
        <v>266.69999999999999</v>
      </c>
      <c r="K380" s="149">
        <f t="shared" si="175"/>
        <v>0</v>
      </c>
      <c r="L380" s="150">
        <f t="shared" si="176"/>
        <v>0</v>
      </c>
      <c r="M380" s="149">
        <f t="shared" si="177"/>
        <v>0</v>
      </c>
      <c r="N380" s="149">
        <f t="shared" si="178"/>
        <v>266.69999999999999</v>
      </c>
      <c r="O380" s="151" t="str">
        <f t="shared" si="181"/>
        <v xml:space="preserve"> </v>
      </c>
      <c r="P380" s="151">
        <f t="shared" si="182"/>
        <v>100</v>
      </c>
    </row>
    <row r="381" ht="13.199999999999999">
      <c r="A381" s="125" t="s">
        <v>666</v>
      </c>
      <c r="B381" s="125" t="s">
        <v>667</v>
      </c>
      <c r="C381" s="126"/>
      <c r="D381" s="134"/>
      <c r="E381" s="135"/>
      <c r="F381" s="136"/>
      <c r="G381" s="135"/>
      <c r="H381" s="137"/>
      <c r="I381" s="152"/>
      <c r="J381" s="139">
        <f>SUM(J382:J402)</f>
        <v>15988.299999999997</v>
      </c>
      <c r="K381" s="139">
        <f>SUM(K382:K402)</f>
        <v>0</v>
      </c>
      <c r="L381" s="139">
        <f>SUM(L382:L402)</f>
        <v>0</v>
      </c>
      <c r="M381" s="139">
        <f>SUM(M382:M402)</f>
        <v>0</v>
      </c>
      <c r="N381" s="139">
        <f>SUM(N382:N402)</f>
        <v>15988.299999999997</v>
      </c>
      <c r="O381" s="140" t="str">
        <f t="shared" si="181"/>
        <v xml:space="preserve"> </v>
      </c>
      <c r="P381" s="133">
        <f t="shared" si="182"/>
        <v>100</v>
      </c>
    </row>
    <row r="382" ht="39.600000000000001">
      <c r="A382" s="141" t="s">
        <v>668</v>
      </c>
      <c r="B382" s="141" t="s">
        <v>506</v>
      </c>
      <c r="C382" s="142" t="s">
        <v>41</v>
      </c>
      <c r="D382" s="143">
        <v>6</v>
      </c>
      <c r="E382" s="144"/>
      <c r="F382" s="153"/>
      <c r="G382" s="144">
        <f t="shared" si="179"/>
        <v>0</v>
      </c>
      <c r="H382" s="146">
        <f t="shared" si="180"/>
        <v>6</v>
      </c>
      <c r="I382" s="147">
        <v>112.16</v>
      </c>
      <c r="J382" s="148">
        <f t="shared" ref="J382:J402" si="183">ROUND(D382*I382,2)</f>
        <v>672.96000000000004</v>
      </c>
      <c r="K382" s="149">
        <f t="shared" ref="K382:K402" si="184">ROUND(E382*I382,2)</f>
        <v>0</v>
      </c>
      <c r="L382" s="150">
        <f t="shared" ref="L382:L402" si="185">ROUND(F382*I382,2)</f>
        <v>0</v>
      </c>
      <c r="M382" s="149">
        <f t="shared" ref="M382:M402" si="186">K382+L382</f>
        <v>0</v>
      </c>
      <c r="N382" s="149">
        <f t="shared" ref="N382:N402" si="187">J382-M382</f>
        <v>672.96000000000004</v>
      </c>
      <c r="O382" s="151" t="str">
        <f t="shared" si="181"/>
        <v xml:space="preserve"> </v>
      </c>
      <c r="P382" s="151">
        <f t="shared" si="182"/>
        <v>100</v>
      </c>
    </row>
    <row r="383" ht="39.600000000000001">
      <c r="A383" s="141" t="s">
        <v>669</v>
      </c>
      <c r="B383" s="141" t="s">
        <v>508</v>
      </c>
      <c r="C383" s="142" t="s">
        <v>41</v>
      </c>
      <c r="D383" s="143">
        <v>12</v>
      </c>
      <c r="E383" s="144"/>
      <c r="F383" s="153"/>
      <c r="G383" s="144">
        <f t="shared" si="179"/>
        <v>0</v>
      </c>
      <c r="H383" s="146">
        <f t="shared" si="180"/>
        <v>12</v>
      </c>
      <c r="I383" s="147">
        <v>118.17</v>
      </c>
      <c r="J383" s="148">
        <f t="shared" si="183"/>
        <v>1418.04</v>
      </c>
      <c r="K383" s="149">
        <f t="shared" si="184"/>
        <v>0</v>
      </c>
      <c r="L383" s="150">
        <f t="shared" si="185"/>
        <v>0</v>
      </c>
      <c r="M383" s="149">
        <f t="shared" si="186"/>
        <v>0</v>
      </c>
      <c r="N383" s="149">
        <f t="shared" si="187"/>
        <v>1418.04</v>
      </c>
      <c r="O383" s="151" t="str">
        <f t="shared" si="181"/>
        <v xml:space="preserve"> </v>
      </c>
      <c r="P383" s="151">
        <f t="shared" si="182"/>
        <v>100</v>
      </c>
    </row>
    <row r="384" ht="39.600000000000001">
      <c r="A384" s="141" t="s">
        <v>670</v>
      </c>
      <c r="B384" s="141" t="s">
        <v>510</v>
      </c>
      <c r="C384" s="142" t="s">
        <v>41</v>
      </c>
      <c r="D384" s="143">
        <v>24</v>
      </c>
      <c r="E384" s="144"/>
      <c r="F384" s="153"/>
      <c r="G384" s="144">
        <f t="shared" si="179"/>
        <v>0</v>
      </c>
      <c r="H384" s="146">
        <f t="shared" si="180"/>
        <v>24</v>
      </c>
      <c r="I384" s="147">
        <v>7.1600000000000001</v>
      </c>
      <c r="J384" s="148">
        <f t="shared" si="183"/>
        <v>171.84</v>
      </c>
      <c r="K384" s="149">
        <f t="shared" si="184"/>
        <v>0</v>
      </c>
      <c r="L384" s="150">
        <f t="shared" si="185"/>
        <v>0</v>
      </c>
      <c r="M384" s="149">
        <f t="shared" si="186"/>
        <v>0</v>
      </c>
      <c r="N384" s="149">
        <f t="shared" si="187"/>
        <v>171.84</v>
      </c>
      <c r="O384" s="151" t="str">
        <f t="shared" si="181"/>
        <v xml:space="preserve"> </v>
      </c>
      <c r="P384" s="151">
        <f t="shared" si="182"/>
        <v>100</v>
      </c>
    </row>
    <row r="385" ht="39.600000000000001">
      <c r="A385" s="141" t="s">
        <v>671</v>
      </c>
      <c r="B385" s="141" t="s">
        <v>512</v>
      </c>
      <c r="C385" s="142" t="s">
        <v>41</v>
      </c>
      <c r="D385" s="143">
        <v>6</v>
      </c>
      <c r="E385" s="144"/>
      <c r="F385" s="153"/>
      <c r="G385" s="144">
        <f t="shared" si="179"/>
        <v>0</v>
      </c>
      <c r="H385" s="146">
        <f t="shared" si="180"/>
        <v>6</v>
      </c>
      <c r="I385" s="147">
        <v>7.7699999999999996</v>
      </c>
      <c r="J385" s="148">
        <f t="shared" si="183"/>
        <v>46.619999999999997</v>
      </c>
      <c r="K385" s="149">
        <f t="shared" si="184"/>
        <v>0</v>
      </c>
      <c r="L385" s="150">
        <f t="shared" si="185"/>
        <v>0</v>
      </c>
      <c r="M385" s="149">
        <f t="shared" si="186"/>
        <v>0</v>
      </c>
      <c r="N385" s="149">
        <f t="shared" si="187"/>
        <v>46.619999999999997</v>
      </c>
      <c r="O385" s="151" t="str">
        <f t="shared" si="181"/>
        <v xml:space="preserve"> </v>
      </c>
      <c r="P385" s="151">
        <f t="shared" si="182"/>
        <v>100</v>
      </c>
    </row>
    <row r="386" ht="39.600000000000001">
      <c r="A386" s="141" t="s">
        <v>672</v>
      </c>
      <c r="B386" s="141" t="s">
        <v>514</v>
      </c>
      <c r="C386" s="142" t="s">
        <v>41</v>
      </c>
      <c r="D386" s="143">
        <v>6</v>
      </c>
      <c r="E386" s="144"/>
      <c r="F386" s="153"/>
      <c r="G386" s="144">
        <f t="shared" si="179"/>
        <v>0</v>
      </c>
      <c r="H386" s="146">
        <f t="shared" si="180"/>
        <v>6</v>
      </c>
      <c r="I386" s="147">
        <v>387.06999999999999</v>
      </c>
      <c r="J386" s="148">
        <f t="shared" si="183"/>
        <v>2322.4200000000001</v>
      </c>
      <c r="K386" s="149">
        <f t="shared" si="184"/>
        <v>0</v>
      </c>
      <c r="L386" s="150">
        <f t="shared" si="185"/>
        <v>0</v>
      </c>
      <c r="M386" s="149">
        <f t="shared" si="186"/>
        <v>0</v>
      </c>
      <c r="N386" s="149">
        <f t="shared" si="187"/>
        <v>2322.4200000000001</v>
      </c>
      <c r="O386" s="151" t="str">
        <f t="shared" si="181"/>
        <v xml:space="preserve"> </v>
      </c>
      <c r="P386" s="151">
        <f t="shared" si="182"/>
        <v>100</v>
      </c>
    </row>
    <row r="387" ht="26.399999999999999">
      <c r="A387" s="141" t="s">
        <v>673</v>
      </c>
      <c r="B387" s="141" t="s">
        <v>516</v>
      </c>
      <c r="C387" s="142" t="s">
        <v>41</v>
      </c>
      <c r="D387" s="143">
        <v>18</v>
      </c>
      <c r="E387" s="144"/>
      <c r="F387" s="153"/>
      <c r="G387" s="144">
        <f t="shared" si="179"/>
        <v>0</v>
      </c>
      <c r="H387" s="146">
        <f t="shared" si="180"/>
        <v>18</v>
      </c>
      <c r="I387" s="147">
        <v>21.23</v>
      </c>
      <c r="J387" s="148">
        <f t="shared" si="183"/>
        <v>382.13999999999999</v>
      </c>
      <c r="K387" s="149">
        <f t="shared" si="184"/>
        <v>0</v>
      </c>
      <c r="L387" s="150">
        <f t="shared" si="185"/>
        <v>0</v>
      </c>
      <c r="M387" s="149">
        <f t="shared" si="186"/>
        <v>0</v>
      </c>
      <c r="N387" s="149">
        <f t="shared" si="187"/>
        <v>382.13999999999999</v>
      </c>
      <c r="O387" s="151" t="str">
        <f t="shared" si="181"/>
        <v xml:space="preserve"> </v>
      </c>
      <c r="P387" s="151">
        <f t="shared" si="182"/>
        <v>100</v>
      </c>
    </row>
    <row r="388" ht="39.600000000000001">
      <c r="A388" s="141" t="s">
        <v>674</v>
      </c>
      <c r="B388" s="141" t="s">
        <v>543</v>
      </c>
      <c r="C388" s="142" t="s">
        <v>41</v>
      </c>
      <c r="D388" s="143">
        <v>6</v>
      </c>
      <c r="E388" s="144"/>
      <c r="F388" s="153"/>
      <c r="G388" s="144">
        <f t="shared" si="179"/>
        <v>0</v>
      </c>
      <c r="H388" s="146">
        <f t="shared" si="180"/>
        <v>6</v>
      </c>
      <c r="I388" s="147">
        <v>173.16999999999999</v>
      </c>
      <c r="J388" s="148">
        <f t="shared" si="183"/>
        <v>1039.02</v>
      </c>
      <c r="K388" s="149">
        <f t="shared" si="184"/>
        <v>0</v>
      </c>
      <c r="L388" s="150">
        <f t="shared" si="185"/>
        <v>0</v>
      </c>
      <c r="M388" s="149">
        <f t="shared" si="186"/>
        <v>0</v>
      </c>
      <c r="N388" s="149">
        <f t="shared" si="187"/>
        <v>1039.02</v>
      </c>
      <c r="O388" s="151" t="str">
        <f t="shared" si="181"/>
        <v xml:space="preserve"> </v>
      </c>
      <c r="P388" s="151">
        <f t="shared" si="182"/>
        <v>100</v>
      </c>
    </row>
    <row r="389" ht="26.399999999999999">
      <c r="A389" s="141" t="s">
        <v>675</v>
      </c>
      <c r="B389" s="141" t="s">
        <v>518</v>
      </c>
      <c r="C389" s="142" t="s">
        <v>41</v>
      </c>
      <c r="D389" s="143">
        <v>6</v>
      </c>
      <c r="E389" s="144"/>
      <c r="F389" s="153"/>
      <c r="G389" s="144">
        <f t="shared" si="179"/>
        <v>0</v>
      </c>
      <c r="H389" s="146">
        <f t="shared" si="180"/>
        <v>6</v>
      </c>
      <c r="I389" s="147">
        <v>747.35000000000002</v>
      </c>
      <c r="J389" s="148">
        <f t="shared" si="183"/>
        <v>4484.1000000000004</v>
      </c>
      <c r="K389" s="149">
        <f t="shared" si="184"/>
        <v>0</v>
      </c>
      <c r="L389" s="150">
        <f t="shared" si="185"/>
        <v>0</v>
      </c>
      <c r="M389" s="149">
        <f t="shared" si="186"/>
        <v>0</v>
      </c>
      <c r="N389" s="149">
        <f t="shared" si="187"/>
        <v>4484.1000000000004</v>
      </c>
      <c r="O389" s="151" t="str">
        <f t="shared" si="181"/>
        <v xml:space="preserve"> </v>
      </c>
      <c r="P389" s="151">
        <f t="shared" si="182"/>
        <v>100</v>
      </c>
    </row>
    <row r="390" ht="13.199999999999999">
      <c r="A390" s="141" t="s">
        <v>676</v>
      </c>
      <c r="B390" s="141" t="s">
        <v>521</v>
      </c>
      <c r="C390" s="142" t="s">
        <v>41</v>
      </c>
      <c r="D390" s="143">
        <v>6</v>
      </c>
      <c r="E390" s="144"/>
      <c r="F390" s="153"/>
      <c r="G390" s="144">
        <f t="shared" si="179"/>
        <v>0</v>
      </c>
      <c r="H390" s="146">
        <f t="shared" si="180"/>
        <v>6</v>
      </c>
      <c r="I390" s="147">
        <v>44.469999999999999</v>
      </c>
      <c r="J390" s="148">
        <f t="shared" si="183"/>
        <v>266.81999999999999</v>
      </c>
      <c r="K390" s="149">
        <f t="shared" si="184"/>
        <v>0</v>
      </c>
      <c r="L390" s="150">
        <f t="shared" si="185"/>
        <v>0</v>
      </c>
      <c r="M390" s="149">
        <f t="shared" si="186"/>
        <v>0</v>
      </c>
      <c r="N390" s="149">
        <f t="shared" si="187"/>
        <v>266.81999999999999</v>
      </c>
      <c r="O390" s="151" t="str">
        <f t="shared" si="181"/>
        <v xml:space="preserve"> </v>
      </c>
      <c r="P390" s="151">
        <f t="shared" si="182"/>
        <v>100</v>
      </c>
    </row>
    <row r="391" ht="39.600000000000001">
      <c r="A391" s="141" t="s">
        <v>677</v>
      </c>
      <c r="B391" s="141" t="s">
        <v>523</v>
      </c>
      <c r="C391" s="142" t="s">
        <v>41</v>
      </c>
      <c r="D391" s="143">
        <v>12</v>
      </c>
      <c r="E391" s="144"/>
      <c r="F391" s="153"/>
      <c r="G391" s="144">
        <f t="shared" si="179"/>
        <v>0</v>
      </c>
      <c r="H391" s="146">
        <f t="shared" si="180"/>
        <v>12</v>
      </c>
      <c r="I391" s="147">
        <v>10.99</v>
      </c>
      <c r="J391" s="148">
        <f t="shared" si="183"/>
        <v>131.88</v>
      </c>
      <c r="K391" s="149">
        <f t="shared" si="184"/>
        <v>0</v>
      </c>
      <c r="L391" s="150">
        <f t="shared" si="185"/>
        <v>0</v>
      </c>
      <c r="M391" s="149">
        <f t="shared" si="186"/>
        <v>0</v>
      </c>
      <c r="N391" s="149">
        <f t="shared" si="187"/>
        <v>131.88</v>
      </c>
      <c r="O391" s="151" t="str">
        <f t="shared" si="181"/>
        <v xml:space="preserve"> </v>
      </c>
      <c r="P391" s="151">
        <f t="shared" si="182"/>
        <v>100</v>
      </c>
    </row>
    <row r="392" ht="26.399999999999999">
      <c r="A392" s="141" t="s">
        <v>678</v>
      </c>
      <c r="B392" s="141" t="s">
        <v>525</v>
      </c>
      <c r="C392" s="142" t="s">
        <v>41</v>
      </c>
      <c r="D392" s="143">
        <v>12</v>
      </c>
      <c r="E392" s="144"/>
      <c r="F392" s="153"/>
      <c r="G392" s="144">
        <f t="shared" si="179"/>
        <v>0</v>
      </c>
      <c r="H392" s="146">
        <f t="shared" si="180"/>
        <v>12</v>
      </c>
      <c r="I392" s="147">
        <v>8.1500000000000004</v>
      </c>
      <c r="J392" s="148">
        <f t="shared" si="183"/>
        <v>97.799999999999997</v>
      </c>
      <c r="K392" s="149">
        <f t="shared" si="184"/>
        <v>0</v>
      </c>
      <c r="L392" s="150">
        <f t="shared" si="185"/>
        <v>0</v>
      </c>
      <c r="M392" s="149">
        <f t="shared" si="186"/>
        <v>0</v>
      </c>
      <c r="N392" s="149">
        <f t="shared" si="187"/>
        <v>97.799999999999997</v>
      </c>
      <c r="O392" s="151" t="str">
        <f t="shared" si="181"/>
        <v xml:space="preserve"> </v>
      </c>
      <c r="P392" s="151">
        <f t="shared" si="182"/>
        <v>100</v>
      </c>
    </row>
    <row r="393" ht="39.600000000000001">
      <c r="A393" s="141" t="s">
        <v>679</v>
      </c>
      <c r="B393" s="141" t="s">
        <v>527</v>
      </c>
      <c r="C393" s="142" t="s">
        <v>41</v>
      </c>
      <c r="D393" s="143">
        <v>12</v>
      </c>
      <c r="E393" s="144"/>
      <c r="F393" s="153"/>
      <c r="G393" s="144">
        <f t="shared" si="179"/>
        <v>0</v>
      </c>
      <c r="H393" s="146">
        <f t="shared" si="180"/>
        <v>12</v>
      </c>
      <c r="I393" s="147">
        <v>14.66</v>
      </c>
      <c r="J393" s="148">
        <f t="shared" si="183"/>
        <v>175.91999999999999</v>
      </c>
      <c r="K393" s="149">
        <f t="shared" si="184"/>
        <v>0</v>
      </c>
      <c r="L393" s="150">
        <f t="shared" si="185"/>
        <v>0</v>
      </c>
      <c r="M393" s="149">
        <f t="shared" si="186"/>
        <v>0</v>
      </c>
      <c r="N393" s="149">
        <f t="shared" si="187"/>
        <v>175.91999999999999</v>
      </c>
      <c r="O393" s="151" t="str">
        <f t="shared" si="181"/>
        <v xml:space="preserve"> </v>
      </c>
      <c r="P393" s="151">
        <f t="shared" si="182"/>
        <v>100</v>
      </c>
    </row>
    <row r="394" ht="39.600000000000001">
      <c r="A394" s="141" t="s">
        <v>680</v>
      </c>
      <c r="B394" s="141" t="s">
        <v>529</v>
      </c>
      <c r="C394" s="142" t="s">
        <v>41</v>
      </c>
      <c r="D394" s="143">
        <v>6</v>
      </c>
      <c r="E394" s="144"/>
      <c r="F394" s="153"/>
      <c r="G394" s="144">
        <f t="shared" si="179"/>
        <v>0</v>
      </c>
      <c r="H394" s="146">
        <f t="shared" si="180"/>
        <v>6</v>
      </c>
      <c r="I394" s="147">
        <v>16.800000000000001</v>
      </c>
      <c r="J394" s="148">
        <f t="shared" si="183"/>
        <v>100.8</v>
      </c>
      <c r="K394" s="149">
        <f t="shared" si="184"/>
        <v>0</v>
      </c>
      <c r="L394" s="150">
        <f t="shared" si="185"/>
        <v>0</v>
      </c>
      <c r="M394" s="149">
        <f t="shared" si="186"/>
        <v>0</v>
      </c>
      <c r="N394" s="149">
        <f t="shared" si="187"/>
        <v>100.8</v>
      </c>
      <c r="O394" s="151" t="str">
        <f t="shared" si="181"/>
        <v xml:space="preserve"> </v>
      </c>
      <c r="P394" s="151">
        <f t="shared" si="182"/>
        <v>100</v>
      </c>
    </row>
    <row r="395" ht="26.399999999999999">
      <c r="A395" s="141" t="s">
        <v>681</v>
      </c>
      <c r="B395" s="141" t="s">
        <v>531</v>
      </c>
      <c r="C395" s="142" t="s">
        <v>41</v>
      </c>
      <c r="D395" s="143">
        <v>30</v>
      </c>
      <c r="E395" s="144"/>
      <c r="F395" s="153"/>
      <c r="G395" s="144">
        <f t="shared" si="179"/>
        <v>0</v>
      </c>
      <c r="H395" s="146">
        <f t="shared" si="180"/>
        <v>30</v>
      </c>
      <c r="I395" s="147">
        <v>17.260000000000002</v>
      </c>
      <c r="J395" s="148">
        <f t="shared" si="183"/>
        <v>517.79999999999995</v>
      </c>
      <c r="K395" s="149">
        <f t="shared" si="184"/>
        <v>0</v>
      </c>
      <c r="L395" s="150">
        <f t="shared" si="185"/>
        <v>0</v>
      </c>
      <c r="M395" s="149">
        <f t="shared" si="186"/>
        <v>0</v>
      </c>
      <c r="N395" s="149">
        <f t="shared" si="187"/>
        <v>517.79999999999995</v>
      </c>
      <c r="O395" s="151" t="str">
        <f t="shared" si="181"/>
        <v xml:space="preserve"> </v>
      </c>
      <c r="P395" s="151">
        <f t="shared" si="182"/>
        <v>100</v>
      </c>
    </row>
    <row r="396" ht="39.600000000000001">
      <c r="A396" s="141" t="s">
        <v>682</v>
      </c>
      <c r="B396" s="141" t="s">
        <v>533</v>
      </c>
      <c r="C396" s="142" t="s">
        <v>41</v>
      </c>
      <c r="D396" s="143">
        <v>96</v>
      </c>
      <c r="E396" s="144"/>
      <c r="F396" s="153"/>
      <c r="G396" s="144">
        <f t="shared" si="179"/>
        <v>0</v>
      </c>
      <c r="H396" s="146">
        <f t="shared" si="180"/>
        <v>96</v>
      </c>
      <c r="I396" s="147">
        <v>7.9100000000000001</v>
      </c>
      <c r="J396" s="148">
        <f t="shared" si="183"/>
        <v>759.36000000000001</v>
      </c>
      <c r="K396" s="149">
        <f t="shared" si="184"/>
        <v>0</v>
      </c>
      <c r="L396" s="150">
        <f t="shared" si="185"/>
        <v>0</v>
      </c>
      <c r="M396" s="149">
        <f t="shared" si="186"/>
        <v>0</v>
      </c>
      <c r="N396" s="149">
        <f t="shared" si="187"/>
        <v>759.36000000000001</v>
      </c>
      <c r="O396" s="151" t="str">
        <f t="shared" si="181"/>
        <v xml:space="preserve"> </v>
      </c>
      <c r="P396" s="151">
        <f t="shared" si="182"/>
        <v>100</v>
      </c>
    </row>
    <row r="397" ht="39.600000000000001">
      <c r="A397" s="141" t="s">
        <v>683</v>
      </c>
      <c r="B397" s="141" t="s">
        <v>535</v>
      </c>
      <c r="C397" s="142" t="s">
        <v>41</v>
      </c>
      <c r="D397" s="143">
        <v>30</v>
      </c>
      <c r="E397" s="144"/>
      <c r="F397" s="153"/>
      <c r="G397" s="144">
        <f t="shared" si="179"/>
        <v>0</v>
      </c>
      <c r="H397" s="146">
        <f t="shared" si="180"/>
        <v>30</v>
      </c>
      <c r="I397" s="147">
        <v>9.4100000000000001</v>
      </c>
      <c r="J397" s="148">
        <f t="shared" si="183"/>
        <v>282.30000000000001</v>
      </c>
      <c r="K397" s="149">
        <f t="shared" si="184"/>
        <v>0</v>
      </c>
      <c r="L397" s="150">
        <f t="shared" si="185"/>
        <v>0</v>
      </c>
      <c r="M397" s="149">
        <f t="shared" si="186"/>
        <v>0</v>
      </c>
      <c r="N397" s="149">
        <f t="shared" si="187"/>
        <v>282.30000000000001</v>
      </c>
      <c r="O397" s="151" t="str">
        <f t="shared" si="181"/>
        <v xml:space="preserve"> </v>
      </c>
      <c r="P397" s="151">
        <f t="shared" si="182"/>
        <v>100</v>
      </c>
    </row>
    <row r="398" ht="39.600000000000001">
      <c r="A398" s="141" t="s">
        <v>684</v>
      </c>
      <c r="B398" s="141" t="s">
        <v>537</v>
      </c>
      <c r="C398" s="142" t="s">
        <v>41</v>
      </c>
      <c r="D398" s="143">
        <v>6</v>
      </c>
      <c r="E398" s="144"/>
      <c r="F398" s="153"/>
      <c r="G398" s="144">
        <f t="shared" si="179"/>
        <v>0</v>
      </c>
      <c r="H398" s="146">
        <f t="shared" si="180"/>
        <v>6</v>
      </c>
      <c r="I398" s="147">
        <v>10.17</v>
      </c>
      <c r="J398" s="148">
        <f t="shared" si="183"/>
        <v>61.020000000000003</v>
      </c>
      <c r="K398" s="149">
        <f t="shared" si="184"/>
        <v>0</v>
      </c>
      <c r="L398" s="150">
        <f t="shared" si="185"/>
        <v>0</v>
      </c>
      <c r="M398" s="149">
        <f t="shared" si="186"/>
        <v>0</v>
      </c>
      <c r="N398" s="149">
        <f t="shared" si="187"/>
        <v>61.020000000000003</v>
      </c>
      <c r="O398" s="151" t="str">
        <f t="shared" si="181"/>
        <v xml:space="preserve"> </v>
      </c>
      <c r="P398" s="151">
        <f t="shared" si="182"/>
        <v>100</v>
      </c>
    </row>
    <row r="399" ht="39.600000000000001">
      <c r="A399" s="141" t="s">
        <v>685</v>
      </c>
      <c r="B399" s="141" t="s">
        <v>539</v>
      </c>
      <c r="C399" s="142" t="s">
        <v>41</v>
      </c>
      <c r="D399" s="143">
        <v>12</v>
      </c>
      <c r="E399" s="144"/>
      <c r="F399" s="153"/>
      <c r="G399" s="144">
        <f t="shared" si="179"/>
        <v>0</v>
      </c>
      <c r="H399" s="146">
        <f t="shared" si="180"/>
        <v>12</v>
      </c>
      <c r="I399" s="147">
        <v>6.3099999999999996</v>
      </c>
      <c r="J399" s="148">
        <f t="shared" si="183"/>
        <v>75.719999999999999</v>
      </c>
      <c r="K399" s="149">
        <f t="shared" si="184"/>
        <v>0</v>
      </c>
      <c r="L399" s="150">
        <f t="shared" si="185"/>
        <v>0</v>
      </c>
      <c r="M399" s="149">
        <f t="shared" si="186"/>
        <v>0</v>
      </c>
      <c r="N399" s="149">
        <f t="shared" si="187"/>
        <v>75.719999999999999</v>
      </c>
      <c r="O399" s="151" t="str">
        <f t="shared" si="181"/>
        <v xml:space="preserve"> </v>
      </c>
      <c r="P399" s="151">
        <f t="shared" si="182"/>
        <v>100</v>
      </c>
    </row>
    <row r="400" ht="39.600000000000001">
      <c r="A400" s="141" t="s">
        <v>686</v>
      </c>
      <c r="B400" s="141" t="s">
        <v>541</v>
      </c>
      <c r="C400" s="142" t="s">
        <v>41</v>
      </c>
      <c r="D400" s="143">
        <v>12</v>
      </c>
      <c r="E400" s="144"/>
      <c r="F400" s="153"/>
      <c r="G400" s="144">
        <f t="shared" si="179"/>
        <v>0</v>
      </c>
      <c r="H400" s="146">
        <f t="shared" si="180"/>
        <v>12</v>
      </c>
      <c r="I400" s="147">
        <v>7.0999999999999996</v>
      </c>
      <c r="J400" s="148">
        <f t="shared" si="183"/>
        <v>85.200000000000003</v>
      </c>
      <c r="K400" s="149">
        <f t="shared" si="184"/>
        <v>0</v>
      </c>
      <c r="L400" s="150">
        <f t="shared" si="185"/>
        <v>0</v>
      </c>
      <c r="M400" s="149">
        <f t="shared" si="186"/>
        <v>0</v>
      </c>
      <c r="N400" s="149">
        <f t="shared" si="187"/>
        <v>85.200000000000003</v>
      </c>
      <c r="O400" s="151" t="str">
        <f t="shared" si="181"/>
        <v xml:space="preserve"> </v>
      </c>
      <c r="P400" s="151">
        <f t="shared" si="182"/>
        <v>100</v>
      </c>
    </row>
    <row r="401" ht="39.600000000000001">
      <c r="A401" s="141" t="s">
        <v>687</v>
      </c>
      <c r="B401" s="141" t="s">
        <v>545</v>
      </c>
      <c r="C401" s="142" t="s">
        <v>83</v>
      </c>
      <c r="D401" s="143">
        <v>79.920000000000002</v>
      </c>
      <c r="E401" s="144"/>
      <c r="F401" s="153"/>
      <c r="G401" s="144">
        <f t="shared" si="179"/>
        <v>0</v>
      </c>
      <c r="H401" s="146">
        <f t="shared" si="180"/>
        <v>79.920000000000002</v>
      </c>
      <c r="I401" s="147">
        <v>13.09</v>
      </c>
      <c r="J401" s="148">
        <f t="shared" si="183"/>
        <v>1046.1500000000001</v>
      </c>
      <c r="K401" s="149">
        <f t="shared" si="184"/>
        <v>0</v>
      </c>
      <c r="L401" s="150">
        <f t="shared" si="185"/>
        <v>0</v>
      </c>
      <c r="M401" s="149">
        <f t="shared" si="186"/>
        <v>0</v>
      </c>
      <c r="N401" s="149">
        <f t="shared" si="187"/>
        <v>1046.1500000000001</v>
      </c>
      <c r="O401" s="151" t="str">
        <f t="shared" si="181"/>
        <v xml:space="preserve"> </v>
      </c>
      <c r="P401" s="151">
        <f t="shared" si="182"/>
        <v>100</v>
      </c>
    </row>
    <row r="402" ht="39.600000000000001">
      <c r="A402" s="141" t="s">
        <v>688</v>
      </c>
      <c r="B402" s="141" t="s">
        <v>547</v>
      </c>
      <c r="C402" s="142" t="s">
        <v>83</v>
      </c>
      <c r="D402" s="143">
        <v>162.59999999999999</v>
      </c>
      <c r="E402" s="144"/>
      <c r="F402" s="153"/>
      <c r="G402" s="144">
        <f t="shared" si="179"/>
        <v>0</v>
      </c>
      <c r="H402" s="146">
        <f t="shared" si="180"/>
        <v>162.59999999999999</v>
      </c>
      <c r="I402" s="147">
        <v>11.380000000000001</v>
      </c>
      <c r="J402" s="148">
        <f t="shared" si="183"/>
        <v>1850.3900000000001</v>
      </c>
      <c r="K402" s="149">
        <f t="shared" si="184"/>
        <v>0</v>
      </c>
      <c r="L402" s="150">
        <f t="shared" si="185"/>
        <v>0</v>
      </c>
      <c r="M402" s="149">
        <f t="shared" si="186"/>
        <v>0</v>
      </c>
      <c r="N402" s="149">
        <f t="shared" si="187"/>
        <v>1850.3900000000001</v>
      </c>
      <c r="O402" s="151" t="str">
        <f t="shared" si="181"/>
        <v xml:space="preserve"> </v>
      </c>
      <c r="P402" s="151">
        <f t="shared" si="182"/>
        <v>100</v>
      </c>
    </row>
    <row r="403" ht="13.199999999999999">
      <c r="A403" s="125" t="s">
        <v>689</v>
      </c>
      <c r="B403" s="125" t="s">
        <v>549</v>
      </c>
      <c r="C403" s="126"/>
      <c r="D403" s="134"/>
      <c r="E403" s="135"/>
      <c r="F403" s="136"/>
      <c r="G403" s="135"/>
      <c r="H403" s="137"/>
      <c r="I403" s="152"/>
      <c r="J403" s="139">
        <f>SUM(J404:J412)</f>
        <v>18603.599999999999</v>
      </c>
      <c r="K403" s="139">
        <f>SUM(K404:K412)</f>
        <v>0</v>
      </c>
      <c r="L403" s="139">
        <f>SUM(L404:L412)</f>
        <v>0</v>
      </c>
      <c r="M403" s="139">
        <f>SUM(M404:M412)</f>
        <v>0</v>
      </c>
      <c r="N403" s="139">
        <f>SUM(N404:N412)</f>
        <v>18603.599999999999</v>
      </c>
      <c r="O403" s="140" t="str">
        <f t="shared" si="181"/>
        <v xml:space="preserve"> </v>
      </c>
      <c r="P403" s="133">
        <f t="shared" si="182"/>
        <v>100</v>
      </c>
    </row>
    <row r="404" ht="39.600000000000001">
      <c r="A404" s="141" t="s">
        <v>690</v>
      </c>
      <c r="B404" s="141" t="s">
        <v>555</v>
      </c>
      <c r="C404" s="142" t="s">
        <v>41</v>
      </c>
      <c r="D404" s="143">
        <v>6</v>
      </c>
      <c r="E404" s="144"/>
      <c r="F404" s="153"/>
      <c r="G404" s="144">
        <f t="shared" si="179"/>
        <v>0</v>
      </c>
      <c r="H404" s="146">
        <f t="shared" si="180"/>
        <v>6</v>
      </c>
      <c r="I404" s="147">
        <v>368.27999999999997</v>
      </c>
      <c r="J404" s="148">
        <f t="shared" ref="J404:J412" si="188">ROUND(D404*I404,2)</f>
        <v>2209.6799999999998</v>
      </c>
      <c r="K404" s="149">
        <f t="shared" ref="K404:K412" si="189">ROUND(E404*I404,2)</f>
        <v>0</v>
      </c>
      <c r="L404" s="150">
        <f t="shared" ref="L404:L412" si="190">ROUND(F404*I404,2)</f>
        <v>0</v>
      </c>
      <c r="M404" s="149">
        <f t="shared" ref="M404:M412" si="191">K404+L404</f>
        <v>0</v>
      </c>
      <c r="N404" s="149">
        <f t="shared" ref="N404:N412" si="192">J404-M404</f>
        <v>2209.6799999999998</v>
      </c>
      <c r="O404" s="151" t="str">
        <f t="shared" si="181"/>
        <v xml:space="preserve"> </v>
      </c>
      <c r="P404" s="151">
        <f t="shared" si="182"/>
        <v>100</v>
      </c>
    </row>
    <row r="405" ht="26.399999999999999">
      <c r="A405" s="141" t="s">
        <v>691</v>
      </c>
      <c r="B405" s="141" t="s">
        <v>692</v>
      </c>
      <c r="C405" s="142" t="s">
        <v>41</v>
      </c>
      <c r="D405" s="143">
        <v>12</v>
      </c>
      <c r="E405" s="144"/>
      <c r="F405" s="153"/>
      <c r="G405" s="144">
        <f t="shared" si="179"/>
        <v>0</v>
      </c>
      <c r="H405" s="146">
        <f t="shared" si="180"/>
        <v>12</v>
      </c>
      <c r="I405" s="147">
        <v>266.88999999999999</v>
      </c>
      <c r="J405" s="148">
        <f t="shared" si="188"/>
        <v>3202.6799999999998</v>
      </c>
      <c r="K405" s="149">
        <f t="shared" si="189"/>
        <v>0</v>
      </c>
      <c r="L405" s="150">
        <f t="shared" si="190"/>
        <v>0</v>
      </c>
      <c r="M405" s="149">
        <f t="shared" si="191"/>
        <v>0</v>
      </c>
      <c r="N405" s="149">
        <f t="shared" si="192"/>
        <v>3202.6799999999998</v>
      </c>
      <c r="O405" s="151" t="str">
        <f t="shared" si="181"/>
        <v xml:space="preserve"> </v>
      </c>
      <c r="P405" s="151">
        <f t="shared" si="182"/>
        <v>100</v>
      </c>
    </row>
    <row r="406" ht="26.399999999999999">
      <c r="A406" s="141" t="s">
        <v>693</v>
      </c>
      <c r="B406" s="141" t="s">
        <v>694</v>
      </c>
      <c r="C406" s="142" t="s">
        <v>41</v>
      </c>
      <c r="D406" s="143">
        <v>6</v>
      </c>
      <c r="E406" s="144"/>
      <c r="F406" s="153"/>
      <c r="G406" s="144">
        <f t="shared" si="179"/>
        <v>0</v>
      </c>
      <c r="H406" s="146">
        <f t="shared" si="180"/>
        <v>6</v>
      </c>
      <c r="I406" s="147">
        <v>134.52000000000001</v>
      </c>
      <c r="J406" s="148">
        <f t="shared" si="188"/>
        <v>807.12</v>
      </c>
      <c r="K406" s="149">
        <f t="shared" si="189"/>
        <v>0</v>
      </c>
      <c r="L406" s="150">
        <f t="shared" si="190"/>
        <v>0</v>
      </c>
      <c r="M406" s="149">
        <f t="shared" si="191"/>
        <v>0</v>
      </c>
      <c r="N406" s="149">
        <f t="shared" si="192"/>
        <v>807.12</v>
      </c>
      <c r="O406" s="151" t="str">
        <f t="shared" si="181"/>
        <v xml:space="preserve"> </v>
      </c>
      <c r="P406" s="151">
        <f t="shared" si="182"/>
        <v>100</v>
      </c>
    </row>
    <row r="407" ht="26.399999999999999">
      <c r="A407" s="141" t="s">
        <v>695</v>
      </c>
      <c r="B407" s="141" t="s">
        <v>696</v>
      </c>
      <c r="C407" s="142" t="s">
        <v>41</v>
      </c>
      <c r="D407" s="143">
        <v>6</v>
      </c>
      <c r="E407" s="144"/>
      <c r="F407" s="153"/>
      <c r="G407" s="144">
        <f t="shared" si="179"/>
        <v>0</v>
      </c>
      <c r="H407" s="146">
        <f t="shared" si="180"/>
        <v>6</v>
      </c>
      <c r="I407" s="147">
        <v>656.42999999999995</v>
      </c>
      <c r="J407" s="148">
        <f t="shared" si="188"/>
        <v>3938.5799999999999</v>
      </c>
      <c r="K407" s="149">
        <f t="shared" si="189"/>
        <v>0</v>
      </c>
      <c r="L407" s="150">
        <f t="shared" si="190"/>
        <v>0</v>
      </c>
      <c r="M407" s="149">
        <f t="shared" si="191"/>
        <v>0</v>
      </c>
      <c r="N407" s="149">
        <f t="shared" si="192"/>
        <v>3938.5799999999999</v>
      </c>
      <c r="O407" s="151" t="str">
        <f t="shared" si="181"/>
        <v xml:space="preserve"> </v>
      </c>
      <c r="P407" s="151">
        <f t="shared" si="182"/>
        <v>100</v>
      </c>
    </row>
    <row r="408" ht="13.199999999999999">
      <c r="A408" s="141" t="s">
        <v>697</v>
      </c>
      <c r="B408" s="141" t="s">
        <v>557</v>
      </c>
      <c r="C408" s="142" t="s">
        <v>41</v>
      </c>
      <c r="D408" s="143">
        <v>6</v>
      </c>
      <c r="E408" s="144"/>
      <c r="F408" s="153"/>
      <c r="G408" s="144">
        <f t="shared" si="179"/>
        <v>0</v>
      </c>
      <c r="H408" s="146">
        <f t="shared" si="180"/>
        <v>6</v>
      </c>
      <c r="I408" s="147">
        <v>38.280000000000001</v>
      </c>
      <c r="J408" s="148">
        <f t="shared" si="188"/>
        <v>229.68000000000001</v>
      </c>
      <c r="K408" s="149">
        <f t="shared" si="189"/>
        <v>0</v>
      </c>
      <c r="L408" s="150">
        <f t="shared" si="190"/>
        <v>0</v>
      </c>
      <c r="M408" s="149">
        <f t="shared" si="191"/>
        <v>0</v>
      </c>
      <c r="N408" s="149">
        <f t="shared" si="192"/>
        <v>229.68000000000001</v>
      </c>
      <c r="O408" s="151" t="str">
        <f t="shared" si="181"/>
        <v xml:space="preserve"> </v>
      </c>
      <c r="P408" s="151">
        <f t="shared" si="182"/>
        <v>100</v>
      </c>
    </row>
    <row r="409" ht="39.600000000000001">
      <c r="A409" s="141" t="s">
        <v>698</v>
      </c>
      <c r="B409" s="141" t="s">
        <v>551</v>
      </c>
      <c r="C409" s="142" t="s">
        <v>41</v>
      </c>
      <c r="D409" s="143">
        <v>6</v>
      </c>
      <c r="E409" s="144"/>
      <c r="F409" s="153"/>
      <c r="G409" s="144">
        <f t="shared" si="179"/>
        <v>0</v>
      </c>
      <c r="H409" s="146">
        <f t="shared" si="180"/>
        <v>6</v>
      </c>
      <c r="I409" s="147">
        <v>597.89999999999998</v>
      </c>
      <c r="J409" s="148">
        <f t="shared" si="188"/>
        <v>3587.4000000000001</v>
      </c>
      <c r="K409" s="149">
        <f t="shared" si="189"/>
        <v>0</v>
      </c>
      <c r="L409" s="150">
        <f t="shared" si="190"/>
        <v>0</v>
      </c>
      <c r="M409" s="149">
        <f t="shared" si="191"/>
        <v>0</v>
      </c>
      <c r="N409" s="149">
        <f t="shared" si="192"/>
        <v>3587.4000000000001</v>
      </c>
      <c r="O409" s="151" t="str">
        <f t="shared" si="181"/>
        <v xml:space="preserve"> </v>
      </c>
      <c r="P409" s="151">
        <f t="shared" si="182"/>
        <v>100</v>
      </c>
    </row>
    <row r="410" ht="47.399999999999999" customHeight="1">
      <c r="A410" s="141" t="s">
        <v>699</v>
      </c>
      <c r="B410" s="141" t="s">
        <v>559</v>
      </c>
      <c r="C410" s="142" t="s">
        <v>41</v>
      </c>
      <c r="D410" s="143">
        <v>6</v>
      </c>
      <c r="E410" s="144"/>
      <c r="F410" s="153"/>
      <c r="G410" s="144">
        <f t="shared" si="179"/>
        <v>0</v>
      </c>
      <c r="H410" s="146">
        <f t="shared" si="180"/>
        <v>6</v>
      </c>
      <c r="I410" s="147">
        <v>74.510000000000005</v>
      </c>
      <c r="J410" s="148">
        <f t="shared" si="188"/>
        <v>447.06</v>
      </c>
      <c r="K410" s="149">
        <f t="shared" si="189"/>
        <v>0</v>
      </c>
      <c r="L410" s="150">
        <f t="shared" si="190"/>
        <v>0</v>
      </c>
      <c r="M410" s="149">
        <f t="shared" si="191"/>
        <v>0</v>
      </c>
      <c r="N410" s="149">
        <f t="shared" si="192"/>
        <v>447.06</v>
      </c>
      <c r="O410" s="151" t="str">
        <f t="shared" si="181"/>
        <v xml:space="preserve"> </v>
      </c>
      <c r="P410" s="151">
        <f t="shared" si="182"/>
        <v>100</v>
      </c>
    </row>
    <row r="411" ht="69" customHeight="1">
      <c r="A411" s="141" t="s">
        <v>700</v>
      </c>
      <c r="B411" s="141" t="s">
        <v>561</v>
      </c>
      <c r="C411" s="142" t="s">
        <v>41</v>
      </c>
      <c r="D411" s="143">
        <v>6</v>
      </c>
      <c r="E411" s="144"/>
      <c r="F411" s="153"/>
      <c r="G411" s="144">
        <f t="shared" si="179"/>
        <v>0</v>
      </c>
      <c r="H411" s="146">
        <f t="shared" si="180"/>
        <v>6</v>
      </c>
      <c r="I411" s="147">
        <v>298.29000000000002</v>
      </c>
      <c r="J411" s="148">
        <f t="shared" si="188"/>
        <v>1789.74</v>
      </c>
      <c r="K411" s="149">
        <f t="shared" si="189"/>
        <v>0</v>
      </c>
      <c r="L411" s="150">
        <f t="shared" si="190"/>
        <v>0</v>
      </c>
      <c r="M411" s="149">
        <f t="shared" si="191"/>
        <v>0</v>
      </c>
      <c r="N411" s="149">
        <f t="shared" si="192"/>
        <v>1789.74</v>
      </c>
      <c r="O411" s="151" t="str">
        <f t="shared" si="181"/>
        <v xml:space="preserve"> </v>
      </c>
      <c r="P411" s="151">
        <f t="shared" si="182"/>
        <v>100</v>
      </c>
    </row>
    <row r="412" s="166" customFormat="1" ht="52.799999999999997">
      <c r="A412" s="141" t="s">
        <v>701</v>
      </c>
      <c r="B412" s="141" t="s">
        <v>553</v>
      </c>
      <c r="C412" s="142" t="s">
        <v>41</v>
      </c>
      <c r="D412" s="143">
        <v>6</v>
      </c>
      <c r="E412" s="144"/>
      <c r="F412" s="153"/>
      <c r="G412" s="144">
        <f t="shared" si="179"/>
        <v>0</v>
      </c>
      <c r="H412" s="146">
        <f t="shared" si="180"/>
        <v>6</v>
      </c>
      <c r="I412" s="147">
        <v>398.61000000000001</v>
      </c>
      <c r="J412" s="148">
        <f t="shared" si="188"/>
        <v>2391.6599999999999</v>
      </c>
      <c r="K412" s="149">
        <f t="shared" si="189"/>
        <v>0</v>
      </c>
      <c r="L412" s="150">
        <f t="shared" si="190"/>
        <v>0</v>
      </c>
      <c r="M412" s="149">
        <f t="shared" si="191"/>
        <v>0</v>
      </c>
      <c r="N412" s="149">
        <f t="shared" si="192"/>
        <v>2391.6599999999999</v>
      </c>
      <c r="O412" s="151" t="str">
        <f t="shared" si="181"/>
        <v xml:space="preserve"> </v>
      </c>
      <c r="P412" s="151">
        <f t="shared" si="182"/>
        <v>100</v>
      </c>
    </row>
    <row r="413" ht="13.199999999999999">
      <c r="A413" s="125" t="s">
        <v>702</v>
      </c>
      <c r="B413" s="125" t="s">
        <v>261</v>
      </c>
      <c r="C413" s="126"/>
      <c r="D413" s="134"/>
      <c r="E413" s="135"/>
      <c r="F413" s="136"/>
      <c r="G413" s="135"/>
      <c r="H413" s="137"/>
      <c r="I413" s="152"/>
      <c r="J413" s="139">
        <f>J414</f>
        <v>904.15999999999997</v>
      </c>
      <c r="K413" s="139">
        <f>K414</f>
        <v>0</v>
      </c>
      <c r="L413" s="139">
        <f>L414</f>
        <v>0</v>
      </c>
      <c r="M413" s="139">
        <f>M414</f>
        <v>0</v>
      </c>
      <c r="N413" s="139">
        <f>N414</f>
        <v>904.15999999999997</v>
      </c>
      <c r="O413" s="140" t="str">
        <f t="shared" si="181"/>
        <v xml:space="preserve"> </v>
      </c>
      <c r="P413" s="133">
        <f t="shared" si="182"/>
        <v>100</v>
      </c>
    </row>
    <row r="414" ht="13.199999999999999">
      <c r="A414" s="141" t="s">
        <v>703</v>
      </c>
      <c r="B414" s="141" t="s">
        <v>564</v>
      </c>
      <c r="C414" s="142" t="s">
        <v>59</v>
      </c>
      <c r="D414" s="143">
        <v>316.13999999999999</v>
      </c>
      <c r="E414" s="144"/>
      <c r="F414" s="153"/>
      <c r="G414" s="144">
        <f t="shared" si="179"/>
        <v>0</v>
      </c>
      <c r="H414" s="146">
        <f t="shared" si="180"/>
        <v>316.13999999999999</v>
      </c>
      <c r="I414" s="147">
        <v>2.8599999999999999</v>
      </c>
      <c r="J414" s="148">
        <f>ROUND(D414*I414,2)</f>
        <v>904.15999999999997</v>
      </c>
      <c r="K414" s="149">
        <f>ROUND(E414*I414,2)</f>
        <v>0</v>
      </c>
      <c r="L414" s="150">
        <f>ROUND(F414*I414,2)</f>
        <v>0</v>
      </c>
      <c r="M414" s="149">
        <f>K414+L414</f>
        <v>0</v>
      </c>
      <c r="N414" s="149">
        <f>J414-M414</f>
        <v>904.15999999999997</v>
      </c>
      <c r="O414" s="151" t="str">
        <f t="shared" si="181"/>
        <v xml:space="preserve"> </v>
      </c>
      <c r="P414" s="151">
        <f t="shared" si="182"/>
        <v>100</v>
      </c>
    </row>
    <row r="415" ht="13.199999999999999">
      <c r="A415" s="125">
        <v>5</v>
      </c>
      <c r="B415" s="125" t="s">
        <v>704</v>
      </c>
      <c r="C415" s="126"/>
      <c r="D415" s="134"/>
      <c r="E415" s="135"/>
      <c r="F415" s="136"/>
      <c r="G415" s="135">
        <f t="shared" si="179"/>
        <v>0</v>
      </c>
      <c r="H415" s="137"/>
      <c r="I415" s="152"/>
      <c r="J415" s="139">
        <f>J416+J425+J434</f>
        <v>429774.45000000001</v>
      </c>
      <c r="K415" s="139">
        <f>K416+K425+K434</f>
        <v>0</v>
      </c>
      <c r="L415" s="139">
        <f>L416+L425+L434</f>
        <v>0</v>
      </c>
      <c r="M415" s="139">
        <f>M416+M425+M434</f>
        <v>0</v>
      </c>
      <c r="N415" s="139">
        <f>N416+N425+N434</f>
        <v>429774.45000000001</v>
      </c>
      <c r="O415" s="140" t="str">
        <f t="shared" si="181"/>
        <v xml:space="preserve"> </v>
      </c>
      <c r="P415" s="133">
        <f t="shared" si="182"/>
        <v>100</v>
      </c>
      <c r="Q415" s="159"/>
      <c r="R415" s="159"/>
      <c r="S415" s="159"/>
      <c r="T415" s="159"/>
      <c r="U415" s="159"/>
    </row>
    <row r="416" ht="12" customHeight="1">
      <c r="A416" s="125" t="s">
        <v>705</v>
      </c>
      <c r="B416" s="125" t="s">
        <v>706</v>
      </c>
      <c r="C416" s="126"/>
      <c r="D416" s="134"/>
      <c r="E416" s="135"/>
      <c r="F416" s="136"/>
      <c r="G416" s="135">
        <f t="shared" si="179"/>
        <v>0</v>
      </c>
      <c r="H416" s="137"/>
      <c r="I416" s="152"/>
      <c r="J416" s="139">
        <f>SUM(J417:J424)</f>
        <v>40355.910000000003</v>
      </c>
      <c r="K416" s="139">
        <f>SUM(K417:K424)</f>
        <v>0</v>
      </c>
      <c r="L416" s="139">
        <f>SUM(L417:L424)</f>
        <v>0</v>
      </c>
      <c r="M416" s="139">
        <f>SUM(M417:M424)</f>
        <v>0</v>
      </c>
      <c r="N416" s="139">
        <f>SUM(N417:N424)</f>
        <v>40355.910000000003</v>
      </c>
      <c r="O416" s="140" t="str">
        <f t="shared" si="181"/>
        <v xml:space="preserve"> </v>
      </c>
      <c r="P416" s="133">
        <f t="shared" si="182"/>
        <v>100</v>
      </c>
      <c r="Q416" s="159"/>
      <c r="R416" s="159"/>
      <c r="S416" s="159"/>
      <c r="T416" s="159"/>
      <c r="U416" s="159"/>
    </row>
    <row r="417" ht="12" customHeight="1">
      <c r="A417" s="141" t="s">
        <v>707</v>
      </c>
      <c r="B417" s="141" t="s">
        <v>708</v>
      </c>
      <c r="C417" s="142" t="s">
        <v>41</v>
      </c>
      <c r="D417" s="143">
        <v>17</v>
      </c>
      <c r="E417" s="144"/>
      <c r="F417" s="153"/>
      <c r="G417" s="144">
        <f t="shared" si="179"/>
        <v>0</v>
      </c>
      <c r="H417" s="146">
        <f t="shared" si="180"/>
        <v>17</v>
      </c>
      <c r="I417" s="147">
        <v>105.31999999999999</v>
      </c>
      <c r="J417" s="148">
        <f t="shared" ref="J417:J424" si="193">ROUND(D417*I417,2)</f>
        <v>1790.4400000000001</v>
      </c>
      <c r="K417" s="149">
        <f t="shared" ref="K417:K424" si="194">ROUND(E417*I417,2)</f>
        <v>0</v>
      </c>
      <c r="L417" s="150">
        <f t="shared" ref="L417:L424" si="195">ROUND(F417*I417,2)</f>
        <v>0</v>
      </c>
      <c r="M417" s="149">
        <f t="shared" ref="M417:M424" si="196">K417+L417</f>
        <v>0</v>
      </c>
      <c r="N417" s="149">
        <f t="shared" ref="N417:N424" si="197">J417-M417</f>
        <v>1790.4400000000001</v>
      </c>
      <c r="O417" s="151" t="str">
        <f t="shared" si="181"/>
        <v xml:space="preserve"> </v>
      </c>
      <c r="P417" s="151">
        <f t="shared" si="182"/>
        <v>100</v>
      </c>
    </row>
    <row r="418" ht="26.399999999999999">
      <c r="A418" s="141" t="s">
        <v>709</v>
      </c>
      <c r="B418" s="141" t="s">
        <v>710</v>
      </c>
      <c r="C418" s="142" t="s">
        <v>41</v>
      </c>
      <c r="D418" s="143">
        <v>106</v>
      </c>
      <c r="E418" s="144"/>
      <c r="F418" s="153"/>
      <c r="G418" s="144">
        <f t="shared" si="179"/>
        <v>0</v>
      </c>
      <c r="H418" s="146">
        <f t="shared" si="180"/>
        <v>106</v>
      </c>
      <c r="I418" s="147">
        <v>105.34999999999999</v>
      </c>
      <c r="J418" s="148">
        <f t="shared" si="193"/>
        <v>11167.1</v>
      </c>
      <c r="K418" s="149">
        <f t="shared" si="194"/>
        <v>0</v>
      </c>
      <c r="L418" s="150">
        <f t="shared" si="195"/>
        <v>0</v>
      </c>
      <c r="M418" s="149">
        <f t="shared" si="196"/>
        <v>0</v>
      </c>
      <c r="N418" s="149">
        <f t="shared" si="197"/>
        <v>11167.1</v>
      </c>
      <c r="O418" s="151" t="str">
        <f t="shared" si="181"/>
        <v xml:space="preserve"> </v>
      </c>
      <c r="P418" s="151">
        <f t="shared" si="182"/>
        <v>100</v>
      </c>
    </row>
    <row r="419" ht="32.399999999999999" customHeight="1">
      <c r="A419" s="141" t="s">
        <v>711</v>
      </c>
      <c r="B419" s="141" t="s">
        <v>712</v>
      </c>
      <c r="C419" s="142" t="s">
        <v>41</v>
      </c>
      <c r="D419" s="143">
        <v>10</v>
      </c>
      <c r="E419" s="144"/>
      <c r="F419" s="153"/>
      <c r="G419" s="144">
        <f t="shared" si="179"/>
        <v>0</v>
      </c>
      <c r="H419" s="146">
        <f t="shared" si="180"/>
        <v>10</v>
      </c>
      <c r="I419" s="147">
        <v>97.420000000000002</v>
      </c>
      <c r="J419" s="148">
        <f t="shared" si="193"/>
        <v>974.20000000000005</v>
      </c>
      <c r="K419" s="149">
        <f t="shared" si="194"/>
        <v>0</v>
      </c>
      <c r="L419" s="150">
        <f t="shared" si="195"/>
        <v>0</v>
      </c>
      <c r="M419" s="149">
        <f t="shared" si="196"/>
        <v>0</v>
      </c>
      <c r="N419" s="149">
        <f t="shared" si="197"/>
        <v>974.20000000000005</v>
      </c>
      <c r="O419" s="151" t="str">
        <f t="shared" si="181"/>
        <v xml:space="preserve"> </v>
      </c>
      <c r="P419" s="151">
        <f t="shared" si="182"/>
        <v>100</v>
      </c>
    </row>
    <row r="420" ht="29.399999999999999" customHeight="1">
      <c r="A420" s="141" t="s">
        <v>713</v>
      </c>
      <c r="B420" s="141" t="s">
        <v>714</v>
      </c>
      <c r="C420" s="142" t="s">
        <v>41</v>
      </c>
      <c r="D420" s="143">
        <v>10</v>
      </c>
      <c r="E420" s="144"/>
      <c r="F420" s="153"/>
      <c r="G420" s="144">
        <f t="shared" si="179"/>
        <v>0</v>
      </c>
      <c r="H420" s="146">
        <f t="shared" si="180"/>
        <v>10</v>
      </c>
      <c r="I420" s="147">
        <v>102.18000000000001</v>
      </c>
      <c r="J420" s="148">
        <f t="shared" si="193"/>
        <v>1021.8</v>
      </c>
      <c r="K420" s="149">
        <f t="shared" si="194"/>
        <v>0</v>
      </c>
      <c r="L420" s="150">
        <f t="shared" si="195"/>
        <v>0</v>
      </c>
      <c r="M420" s="149">
        <f t="shared" si="196"/>
        <v>0</v>
      </c>
      <c r="N420" s="149">
        <f t="shared" si="197"/>
        <v>1021.8</v>
      </c>
      <c r="O420" s="151" t="str">
        <f t="shared" si="181"/>
        <v xml:space="preserve"> </v>
      </c>
      <c r="P420" s="151">
        <f t="shared" si="182"/>
        <v>100</v>
      </c>
    </row>
    <row r="421" s="167" customFormat="1" ht="29.399999999999999" customHeight="1">
      <c r="A421" s="141" t="s">
        <v>715</v>
      </c>
      <c r="B421" s="141" t="s">
        <v>716</v>
      </c>
      <c r="C421" s="142" t="s">
        <v>41</v>
      </c>
      <c r="D421" s="143">
        <v>143</v>
      </c>
      <c r="E421" s="144"/>
      <c r="F421" s="153"/>
      <c r="G421" s="144">
        <f t="shared" si="179"/>
        <v>0</v>
      </c>
      <c r="H421" s="146">
        <f t="shared" si="180"/>
        <v>143</v>
      </c>
      <c r="I421" s="147">
        <v>29.420000000000002</v>
      </c>
      <c r="J421" s="148">
        <f t="shared" si="193"/>
        <v>4207.0600000000004</v>
      </c>
      <c r="K421" s="149">
        <f t="shared" si="194"/>
        <v>0</v>
      </c>
      <c r="L421" s="150">
        <f t="shared" si="195"/>
        <v>0</v>
      </c>
      <c r="M421" s="149">
        <f t="shared" si="196"/>
        <v>0</v>
      </c>
      <c r="N421" s="149">
        <f t="shared" si="197"/>
        <v>4207.0600000000004</v>
      </c>
      <c r="O421" s="151" t="str">
        <f t="shared" si="181"/>
        <v xml:space="preserve"> </v>
      </c>
      <c r="P421" s="151">
        <f t="shared" si="182"/>
        <v>100</v>
      </c>
    </row>
    <row r="422" s="167" customFormat="1" ht="36" customHeight="1">
      <c r="A422" s="141" t="s">
        <v>717</v>
      </c>
      <c r="B422" s="141" t="s">
        <v>718</v>
      </c>
      <c r="C422" s="142" t="s">
        <v>83</v>
      </c>
      <c r="D422" s="143">
        <v>183.03999999999999</v>
      </c>
      <c r="E422" s="144"/>
      <c r="F422" s="153"/>
      <c r="G422" s="144">
        <f t="shared" si="179"/>
        <v>0</v>
      </c>
      <c r="H422" s="146">
        <f t="shared" si="180"/>
        <v>183.03999999999999</v>
      </c>
      <c r="I422" s="147">
        <v>2.3700000000000001</v>
      </c>
      <c r="J422" s="148">
        <f t="shared" si="193"/>
        <v>433.80000000000001</v>
      </c>
      <c r="K422" s="149">
        <f t="shared" si="194"/>
        <v>0</v>
      </c>
      <c r="L422" s="150">
        <f t="shared" si="195"/>
        <v>0</v>
      </c>
      <c r="M422" s="149">
        <f t="shared" si="196"/>
        <v>0</v>
      </c>
      <c r="N422" s="149">
        <f t="shared" si="197"/>
        <v>433.80000000000001</v>
      </c>
      <c r="O422" s="151" t="str">
        <f t="shared" si="181"/>
        <v xml:space="preserve"> </v>
      </c>
      <c r="P422" s="151">
        <f t="shared" si="182"/>
        <v>100</v>
      </c>
    </row>
    <row r="423" ht="22.199999999999999" customHeight="1">
      <c r="A423" s="141" t="s">
        <v>719</v>
      </c>
      <c r="B423" s="141" t="s">
        <v>720</v>
      </c>
      <c r="C423" s="142" t="s">
        <v>59</v>
      </c>
      <c r="D423" s="143">
        <v>555.63999999999999</v>
      </c>
      <c r="E423" s="144"/>
      <c r="F423" s="153"/>
      <c r="G423" s="144">
        <f t="shared" si="179"/>
        <v>0</v>
      </c>
      <c r="H423" s="146">
        <f t="shared" si="180"/>
        <v>555.63999999999999</v>
      </c>
      <c r="I423" s="147">
        <v>30.899999999999999</v>
      </c>
      <c r="J423" s="148">
        <f t="shared" si="193"/>
        <v>17169.279999999999</v>
      </c>
      <c r="K423" s="149">
        <f t="shared" si="194"/>
        <v>0</v>
      </c>
      <c r="L423" s="150">
        <f t="shared" si="195"/>
        <v>0</v>
      </c>
      <c r="M423" s="149">
        <f t="shared" si="196"/>
        <v>0</v>
      </c>
      <c r="N423" s="149">
        <f t="shared" si="197"/>
        <v>17169.279999999999</v>
      </c>
      <c r="O423" s="151" t="str">
        <f t="shared" si="181"/>
        <v xml:space="preserve"> </v>
      </c>
      <c r="P423" s="151">
        <f t="shared" si="182"/>
        <v>100</v>
      </c>
    </row>
    <row r="424" ht="33.600000000000001" customHeight="1">
      <c r="A424" s="141" t="s">
        <v>721</v>
      </c>
      <c r="B424" s="141" t="s">
        <v>722</v>
      </c>
      <c r="C424" s="142" t="s">
        <v>143</v>
      </c>
      <c r="D424" s="143">
        <v>27.780000000000001</v>
      </c>
      <c r="E424" s="144"/>
      <c r="F424" s="153"/>
      <c r="G424" s="144">
        <f t="shared" si="179"/>
        <v>0</v>
      </c>
      <c r="H424" s="146">
        <f t="shared" si="180"/>
        <v>27.780000000000001</v>
      </c>
      <c r="I424" s="147">
        <v>129.31</v>
      </c>
      <c r="J424" s="148">
        <f t="shared" si="193"/>
        <v>3592.23</v>
      </c>
      <c r="K424" s="149">
        <f t="shared" si="194"/>
        <v>0</v>
      </c>
      <c r="L424" s="150">
        <f t="shared" si="195"/>
        <v>0</v>
      </c>
      <c r="M424" s="149">
        <f t="shared" si="196"/>
        <v>0</v>
      </c>
      <c r="N424" s="149">
        <f t="shared" si="197"/>
        <v>3592.23</v>
      </c>
      <c r="O424" s="151" t="str">
        <f t="shared" si="181"/>
        <v xml:space="preserve"> </v>
      </c>
      <c r="P424" s="151">
        <f t="shared" si="182"/>
        <v>100</v>
      </c>
    </row>
    <row r="425" ht="13.199999999999999">
      <c r="A425" s="125" t="s">
        <v>723</v>
      </c>
      <c r="B425" s="125" t="s">
        <v>220</v>
      </c>
      <c r="C425" s="126"/>
      <c r="D425" s="134"/>
      <c r="E425" s="135"/>
      <c r="F425" s="136"/>
      <c r="G425" s="135"/>
      <c r="H425" s="137"/>
      <c r="I425" s="152"/>
      <c r="J425" s="139">
        <f>SUM(J426:J433)</f>
        <v>383090.38</v>
      </c>
      <c r="K425" s="139">
        <f>SUM(K426:K433)</f>
        <v>0</v>
      </c>
      <c r="L425" s="139">
        <f>SUM(L426:L433)</f>
        <v>0</v>
      </c>
      <c r="M425" s="139">
        <f>SUM(M426:M433)</f>
        <v>0</v>
      </c>
      <c r="N425" s="139">
        <f>SUM(N426:N433)</f>
        <v>383090.38</v>
      </c>
      <c r="O425" s="140" t="str">
        <f t="shared" si="181"/>
        <v xml:space="preserve"> </v>
      </c>
      <c r="P425" s="133">
        <f t="shared" si="182"/>
        <v>100</v>
      </c>
    </row>
    <row r="426" ht="28.199999999999999" customHeight="1">
      <c r="A426" s="141" t="s">
        <v>724</v>
      </c>
      <c r="B426" s="141" t="s">
        <v>725</v>
      </c>
      <c r="C426" s="142" t="s">
        <v>143</v>
      </c>
      <c r="D426" s="143">
        <v>90.060000000000002</v>
      </c>
      <c r="E426" s="144"/>
      <c r="F426" s="153"/>
      <c r="G426" s="144">
        <f t="shared" si="179"/>
        <v>0</v>
      </c>
      <c r="H426" s="146">
        <f t="shared" si="180"/>
        <v>90.060000000000002</v>
      </c>
      <c r="I426" s="147">
        <v>169.37</v>
      </c>
      <c r="J426" s="148">
        <f t="shared" ref="J426:J433" si="198">ROUND(D426*I426,2)</f>
        <v>15253.459999999999</v>
      </c>
      <c r="K426" s="149">
        <f t="shared" ref="K426:K433" si="199">ROUND(E426*I426,2)</f>
        <v>0</v>
      </c>
      <c r="L426" s="150">
        <f t="shared" ref="L426:L433" si="200">ROUND(F426*I426,2)</f>
        <v>0</v>
      </c>
      <c r="M426" s="149">
        <f t="shared" ref="M426:M433" si="201">K426+L426</f>
        <v>0</v>
      </c>
      <c r="N426" s="149">
        <f t="shared" ref="N426:N433" si="202">J426-M426</f>
        <v>15253.459999999999</v>
      </c>
      <c r="O426" s="151" t="str">
        <f t="shared" si="181"/>
        <v xml:space="preserve"> </v>
      </c>
      <c r="P426" s="151">
        <f t="shared" si="182"/>
        <v>100</v>
      </c>
    </row>
    <row r="427" ht="34.200000000000003" customHeight="1">
      <c r="A427" s="141" t="s">
        <v>726</v>
      </c>
      <c r="B427" s="141" t="s">
        <v>727</v>
      </c>
      <c r="C427" s="142" t="s">
        <v>59</v>
      </c>
      <c r="D427" s="143">
        <v>3001.96</v>
      </c>
      <c r="E427" s="144"/>
      <c r="F427" s="153"/>
      <c r="G427" s="144">
        <f t="shared" si="179"/>
        <v>0</v>
      </c>
      <c r="H427" s="146">
        <f t="shared" si="180"/>
        <v>3001.96</v>
      </c>
      <c r="I427" s="147">
        <v>8.5099999999999998</v>
      </c>
      <c r="J427" s="148">
        <f t="shared" si="198"/>
        <v>25546.68</v>
      </c>
      <c r="K427" s="149">
        <f t="shared" si="199"/>
        <v>0</v>
      </c>
      <c r="L427" s="150">
        <f t="shared" si="200"/>
        <v>0</v>
      </c>
      <c r="M427" s="149">
        <f t="shared" si="201"/>
        <v>0</v>
      </c>
      <c r="N427" s="149">
        <f t="shared" si="202"/>
        <v>25546.68</v>
      </c>
      <c r="O427" s="151" t="str">
        <f t="shared" si="181"/>
        <v xml:space="preserve"> </v>
      </c>
      <c r="P427" s="151">
        <f t="shared" si="182"/>
        <v>100</v>
      </c>
    </row>
    <row r="428" ht="37.200000000000003" customHeight="1">
      <c r="A428" s="141" t="s">
        <v>728</v>
      </c>
      <c r="B428" s="141" t="s">
        <v>326</v>
      </c>
      <c r="C428" s="142" t="s">
        <v>59</v>
      </c>
      <c r="D428" s="143">
        <v>3001.96</v>
      </c>
      <c r="E428" s="144"/>
      <c r="F428" s="153"/>
      <c r="G428" s="144">
        <f t="shared" si="179"/>
        <v>0</v>
      </c>
      <c r="H428" s="146">
        <f t="shared" si="180"/>
        <v>3001.96</v>
      </c>
      <c r="I428" s="147">
        <v>4.0999999999999996</v>
      </c>
      <c r="J428" s="148">
        <f t="shared" si="198"/>
        <v>12308.040000000001</v>
      </c>
      <c r="K428" s="149">
        <f t="shared" si="199"/>
        <v>0</v>
      </c>
      <c r="L428" s="150">
        <f t="shared" si="200"/>
        <v>0</v>
      </c>
      <c r="M428" s="149">
        <f t="shared" si="201"/>
        <v>0</v>
      </c>
      <c r="N428" s="149">
        <f t="shared" si="202"/>
        <v>12308.040000000001</v>
      </c>
      <c r="O428" s="151" t="str">
        <f t="shared" si="181"/>
        <v xml:space="preserve"> </v>
      </c>
      <c r="P428" s="151">
        <f t="shared" si="182"/>
        <v>100</v>
      </c>
    </row>
    <row r="429" ht="48.600000000000001" customHeight="1">
      <c r="A429" s="141" t="s">
        <v>729</v>
      </c>
      <c r="B429" s="141" t="s">
        <v>730</v>
      </c>
      <c r="C429" s="142" t="s">
        <v>59</v>
      </c>
      <c r="D429" s="143">
        <v>3001.96</v>
      </c>
      <c r="E429" s="144"/>
      <c r="F429" s="153"/>
      <c r="G429" s="144">
        <f t="shared" si="179"/>
        <v>0</v>
      </c>
      <c r="H429" s="146">
        <f t="shared" si="180"/>
        <v>3001.96</v>
      </c>
      <c r="I429" s="147">
        <v>26.66</v>
      </c>
      <c r="J429" s="148">
        <f t="shared" si="198"/>
        <v>80032.25</v>
      </c>
      <c r="K429" s="149">
        <f t="shared" si="199"/>
        <v>0</v>
      </c>
      <c r="L429" s="150">
        <f t="shared" si="200"/>
        <v>0</v>
      </c>
      <c r="M429" s="149">
        <f t="shared" si="201"/>
        <v>0</v>
      </c>
      <c r="N429" s="149">
        <f t="shared" si="202"/>
        <v>80032.25</v>
      </c>
      <c r="O429" s="151" t="str">
        <f t="shared" si="181"/>
        <v xml:space="preserve"> </v>
      </c>
      <c r="P429" s="151">
        <f t="shared" si="182"/>
        <v>100</v>
      </c>
    </row>
    <row r="430" ht="40.200000000000003" customHeight="1">
      <c r="A430" s="141" t="s">
        <v>731</v>
      </c>
      <c r="B430" s="141" t="s">
        <v>732</v>
      </c>
      <c r="C430" s="142" t="s">
        <v>143</v>
      </c>
      <c r="D430" s="143">
        <v>210.13999999999999</v>
      </c>
      <c r="E430" s="144"/>
      <c r="F430" s="153"/>
      <c r="G430" s="144">
        <f t="shared" si="179"/>
        <v>0</v>
      </c>
      <c r="H430" s="146">
        <f t="shared" si="180"/>
        <v>210.13999999999999</v>
      </c>
      <c r="I430" s="147">
        <v>807.42999999999995</v>
      </c>
      <c r="J430" s="148">
        <f t="shared" si="198"/>
        <v>169673.34</v>
      </c>
      <c r="K430" s="149">
        <f t="shared" si="199"/>
        <v>0</v>
      </c>
      <c r="L430" s="150">
        <f t="shared" si="200"/>
        <v>0</v>
      </c>
      <c r="M430" s="149">
        <f t="shared" si="201"/>
        <v>0</v>
      </c>
      <c r="N430" s="149">
        <f t="shared" si="202"/>
        <v>169673.34</v>
      </c>
      <c r="O430" s="151" t="str">
        <f t="shared" si="181"/>
        <v xml:space="preserve"> </v>
      </c>
      <c r="P430" s="151">
        <f t="shared" si="182"/>
        <v>100</v>
      </c>
    </row>
    <row r="431" ht="31.199999999999999" customHeight="1">
      <c r="A431" s="141" t="s">
        <v>733</v>
      </c>
      <c r="B431" s="141" t="s">
        <v>734</v>
      </c>
      <c r="C431" s="142" t="s">
        <v>59</v>
      </c>
      <c r="D431" s="143">
        <v>103</v>
      </c>
      <c r="E431" s="144"/>
      <c r="F431" s="153"/>
      <c r="G431" s="144">
        <f t="shared" ref="G431:G436" si="203">E431+F431</f>
        <v>0</v>
      </c>
      <c r="H431" s="146">
        <f t="shared" ref="H431:H436" si="204">D431-G431</f>
        <v>103</v>
      </c>
      <c r="I431" s="147">
        <v>7.1500000000000004</v>
      </c>
      <c r="J431" s="148">
        <f t="shared" si="198"/>
        <v>736.45000000000005</v>
      </c>
      <c r="K431" s="149">
        <f t="shared" si="199"/>
        <v>0</v>
      </c>
      <c r="L431" s="150">
        <f t="shared" si="200"/>
        <v>0</v>
      </c>
      <c r="M431" s="149">
        <f t="shared" si="201"/>
        <v>0</v>
      </c>
      <c r="N431" s="149">
        <f t="shared" si="202"/>
        <v>736.45000000000005</v>
      </c>
      <c r="O431" s="151" t="str">
        <f t="shared" si="181"/>
        <v xml:space="preserve"> </v>
      </c>
      <c r="P431" s="151">
        <f t="shared" si="182"/>
        <v>100</v>
      </c>
    </row>
    <row r="432" ht="46.200000000000003" customHeight="1">
      <c r="A432" s="141" t="s">
        <v>735</v>
      </c>
      <c r="B432" s="141" t="s">
        <v>736</v>
      </c>
      <c r="C432" s="142" t="s">
        <v>83</v>
      </c>
      <c r="D432" s="143">
        <v>1437.04</v>
      </c>
      <c r="E432" s="144"/>
      <c r="F432" s="153"/>
      <c r="G432" s="144">
        <f t="shared" si="203"/>
        <v>0</v>
      </c>
      <c r="H432" s="146">
        <f t="shared" si="204"/>
        <v>1437.04</v>
      </c>
      <c r="I432" s="147">
        <v>53.479999999999997</v>
      </c>
      <c r="J432" s="148">
        <f t="shared" si="198"/>
        <v>76852.899999999994</v>
      </c>
      <c r="K432" s="149">
        <f t="shared" si="199"/>
        <v>0</v>
      </c>
      <c r="L432" s="150">
        <f t="shared" si="200"/>
        <v>0</v>
      </c>
      <c r="M432" s="149">
        <f t="shared" si="201"/>
        <v>0</v>
      </c>
      <c r="N432" s="149">
        <f t="shared" si="202"/>
        <v>76852.899999999994</v>
      </c>
      <c r="O432" s="151" t="str">
        <f t="shared" si="181"/>
        <v xml:space="preserve"> </v>
      </c>
      <c r="P432" s="151">
        <f t="shared" si="182"/>
        <v>100</v>
      </c>
    </row>
    <row r="433" ht="33.600000000000001" customHeight="1">
      <c r="A433" s="141" t="s">
        <v>737</v>
      </c>
      <c r="B433" s="141" t="s">
        <v>738</v>
      </c>
      <c r="C433" s="142" t="s">
        <v>83</v>
      </c>
      <c r="D433" s="143">
        <v>1437.04</v>
      </c>
      <c r="E433" s="144"/>
      <c r="F433" s="153"/>
      <c r="G433" s="144">
        <f t="shared" si="203"/>
        <v>0</v>
      </c>
      <c r="H433" s="146">
        <f t="shared" si="204"/>
        <v>1437.04</v>
      </c>
      <c r="I433" s="147">
        <v>1.8700000000000001</v>
      </c>
      <c r="J433" s="148">
        <f t="shared" si="198"/>
        <v>2687.2600000000002</v>
      </c>
      <c r="K433" s="149">
        <f t="shared" si="199"/>
        <v>0</v>
      </c>
      <c r="L433" s="150">
        <f t="shared" si="200"/>
        <v>0</v>
      </c>
      <c r="M433" s="149">
        <f t="shared" si="201"/>
        <v>0</v>
      </c>
      <c r="N433" s="149">
        <f t="shared" si="202"/>
        <v>2687.2600000000002</v>
      </c>
      <c r="O433" s="151" t="str">
        <f t="shared" si="181"/>
        <v xml:space="preserve"> </v>
      </c>
      <c r="P433" s="151">
        <f t="shared" si="182"/>
        <v>100</v>
      </c>
    </row>
    <row r="434" ht="13.199999999999999">
      <c r="A434" s="125" t="s">
        <v>739</v>
      </c>
      <c r="B434" s="125" t="s">
        <v>740</v>
      </c>
      <c r="C434" s="126"/>
      <c r="D434" s="134"/>
      <c r="E434" s="135"/>
      <c r="F434" s="136"/>
      <c r="G434" s="135"/>
      <c r="H434" s="137"/>
      <c r="I434" s="152"/>
      <c r="J434" s="139">
        <f>J435+J436</f>
        <v>6328.1599999999999</v>
      </c>
      <c r="K434" s="139">
        <f>K435+K436</f>
        <v>0</v>
      </c>
      <c r="L434" s="139">
        <f>L435+L436</f>
        <v>0</v>
      </c>
      <c r="M434" s="139">
        <f>M435+M436</f>
        <v>0</v>
      </c>
      <c r="N434" s="139">
        <f>N435+N436</f>
        <v>6328.1599999999999</v>
      </c>
      <c r="O434" s="140" t="str">
        <f t="shared" si="181"/>
        <v xml:space="preserve"> </v>
      </c>
      <c r="P434" s="133">
        <f t="shared" si="182"/>
        <v>100</v>
      </c>
    </row>
    <row r="435" ht="42" customHeight="1">
      <c r="A435" s="141" t="s">
        <v>741</v>
      </c>
      <c r="B435" s="141" t="s">
        <v>742</v>
      </c>
      <c r="C435" s="142" t="s">
        <v>59</v>
      </c>
      <c r="D435" s="143">
        <v>29.379999999999999</v>
      </c>
      <c r="E435" s="144"/>
      <c r="F435" s="153"/>
      <c r="G435" s="144">
        <f t="shared" si="203"/>
        <v>0</v>
      </c>
      <c r="H435" s="146">
        <f t="shared" si="204"/>
        <v>29.379999999999999</v>
      </c>
      <c r="I435" s="147">
        <v>32.149999999999999</v>
      </c>
      <c r="J435" s="148">
        <f t="shared" ref="J435:J436" si="205">ROUND(D435*I435,2)</f>
        <v>944.57000000000005</v>
      </c>
      <c r="K435" s="149">
        <f t="shared" ref="K435:K436" si="206">ROUND(E435*I435,2)</f>
        <v>0</v>
      </c>
      <c r="L435" s="150">
        <f t="shared" ref="L435:L436" si="207">ROUND(F435*I435,2)</f>
        <v>0</v>
      </c>
      <c r="M435" s="149">
        <f t="shared" ref="M435:M436" si="208">K435+L435</f>
        <v>0</v>
      </c>
      <c r="N435" s="149">
        <f t="shared" ref="N435:N436" si="209">J435-M435</f>
        <v>944.57000000000005</v>
      </c>
      <c r="O435" s="151" t="str">
        <f t="shared" si="181"/>
        <v xml:space="preserve"> </v>
      </c>
      <c r="P435" s="151">
        <f t="shared" si="182"/>
        <v>100</v>
      </c>
    </row>
    <row r="436" ht="64.799999999999997" customHeight="1">
      <c r="A436" s="141" t="s">
        <v>743</v>
      </c>
      <c r="B436" s="168" t="s">
        <v>744</v>
      </c>
      <c r="C436" s="142" t="s">
        <v>59</v>
      </c>
      <c r="D436" s="143">
        <v>29.379999999999999</v>
      </c>
      <c r="E436" s="144"/>
      <c r="F436" s="153"/>
      <c r="G436" s="144">
        <f t="shared" si="203"/>
        <v>0</v>
      </c>
      <c r="H436" s="146">
        <f t="shared" si="204"/>
        <v>29.379999999999999</v>
      </c>
      <c r="I436" s="147">
        <v>183.24000000000001</v>
      </c>
      <c r="J436" s="148">
        <f t="shared" si="205"/>
        <v>5383.5900000000001</v>
      </c>
      <c r="K436" s="149">
        <f t="shared" si="206"/>
        <v>0</v>
      </c>
      <c r="L436" s="150">
        <f t="shared" si="207"/>
        <v>0</v>
      </c>
      <c r="M436" s="149">
        <f t="shared" si="208"/>
        <v>0</v>
      </c>
      <c r="N436" s="149">
        <f t="shared" si="209"/>
        <v>5383.5900000000001</v>
      </c>
      <c r="O436" s="151" t="str">
        <f t="shared" ref="O436:O437" si="210">IF((M436/J436)=0," ",(M436/J436)*100)</f>
        <v xml:space="preserve"> </v>
      </c>
      <c r="P436" s="151">
        <f t="shared" ref="P436:P437" si="211">IF((N436/J436)=0," ",(N436/J436)*100)</f>
        <v>100</v>
      </c>
    </row>
    <row r="437" ht="21.600000000000001" customHeight="1">
      <c r="A437" s="169" t="s">
        <v>745</v>
      </c>
      <c r="B437" s="169"/>
      <c r="C437" s="169"/>
      <c r="D437" s="169"/>
      <c r="E437" s="169"/>
      <c r="F437" s="169"/>
      <c r="G437" s="169"/>
      <c r="H437" s="169"/>
      <c r="I437" s="169"/>
      <c r="J437" s="170">
        <f>J13+J62+J154+J283+J415</f>
        <v>12360217.562488999</v>
      </c>
      <c r="K437" s="171">
        <f>K13+K62+K154+K283+K415</f>
        <v>0</v>
      </c>
      <c r="L437" s="172">
        <f>L13+L62+L154+L283+L415</f>
        <v>105184.38</v>
      </c>
      <c r="M437" s="171">
        <f>M13+M62+M154+M283+M415</f>
        <v>105184.38</v>
      </c>
      <c r="N437" s="171">
        <f>N13+N62+N154+N283+N415</f>
        <v>12245174.122489</v>
      </c>
      <c r="O437" s="133">
        <f t="shared" si="210"/>
        <v>0.85099133140839989</v>
      </c>
      <c r="P437" s="133">
        <f t="shared" si="211"/>
        <v>99.06924421501175</v>
      </c>
      <c r="R437" s="173"/>
    </row>
    <row r="438" ht="21" customHeight="1">
      <c r="A438" s="169" t="s">
        <v>746</v>
      </c>
      <c r="B438" s="169"/>
      <c r="C438" s="169"/>
      <c r="D438" s="169"/>
      <c r="E438" s="169"/>
      <c r="F438" s="169"/>
      <c r="G438" s="169"/>
      <c r="H438" s="169"/>
      <c r="I438" s="169"/>
      <c r="J438" s="174">
        <f>J437/J437</f>
        <v>1</v>
      </c>
      <c r="K438" s="175">
        <f>K437/J437</f>
        <v>0</v>
      </c>
      <c r="L438" s="176">
        <f>L437/J437</f>
        <v>8.5099133140839993e-003</v>
      </c>
      <c r="M438" s="175">
        <f>M437/J437</f>
        <v>8.5099133140839993e-003</v>
      </c>
      <c r="N438" s="175">
        <f>N437/J437</f>
        <v>0.99069244215011754</v>
      </c>
      <c r="O438" s="177"/>
      <c r="P438" s="178"/>
    </row>
    <row r="440" ht="12" customHeight="1">
      <c r="A440" s="179" t="s">
        <v>747</v>
      </c>
      <c r="B440" s="179"/>
      <c r="C440" s="179" t="s">
        <v>748</v>
      </c>
      <c r="D440" s="179"/>
      <c r="E440" s="179"/>
      <c r="F440" s="179"/>
      <c r="G440" s="179"/>
      <c r="H440" s="180"/>
      <c r="I440" s="180"/>
      <c r="J440" s="180"/>
      <c r="K440" s="180"/>
      <c r="L440" s="180"/>
      <c r="M440" s="180"/>
      <c r="N440" s="180"/>
      <c r="O440" s="180"/>
      <c r="P440" s="180"/>
    </row>
    <row r="441" ht="12" customHeight="1">
      <c r="A441" s="179"/>
      <c r="B441" s="179"/>
      <c r="C441" s="179"/>
      <c r="D441" s="179"/>
      <c r="E441" s="179"/>
      <c r="F441" s="179"/>
      <c r="G441" s="179"/>
      <c r="H441" s="180"/>
      <c r="I441" s="180"/>
      <c r="J441" s="180"/>
      <c r="K441" s="180"/>
      <c r="L441" s="180"/>
      <c r="M441" s="180"/>
      <c r="N441" s="180"/>
      <c r="O441" s="180"/>
      <c r="P441" s="180"/>
    </row>
    <row r="442" ht="12" customHeight="1">
      <c r="A442" s="179"/>
      <c r="B442" s="179"/>
      <c r="C442" s="179"/>
      <c r="D442" s="179"/>
      <c r="E442" s="179"/>
      <c r="F442" s="179"/>
      <c r="G442" s="179"/>
      <c r="H442" s="180"/>
      <c r="I442" s="180"/>
      <c r="J442" s="180"/>
      <c r="K442" s="180"/>
      <c r="L442" s="180"/>
      <c r="M442" s="180"/>
      <c r="N442" s="180"/>
      <c r="O442" s="180"/>
      <c r="P442" s="180"/>
    </row>
    <row r="443" ht="12" customHeight="1">
      <c r="A443" s="179"/>
      <c r="B443" s="179"/>
      <c r="C443" s="179"/>
      <c r="D443" s="179"/>
      <c r="E443" s="179"/>
      <c r="F443" s="179"/>
      <c r="G443" s="179"/>
      <c r="H443" s="180"/>
      <c r="I443" s="180"/>
      <c r="J443" s="180"/>
      <c r="K443" s="180"/>
      <c r="L443" s="180"/>
      <c r="M443" s="180"/>
      <c r="N443" s="180"/>
      <c r="O443" s="180"/>
      <c r="P443" s="180"/>
    </row>
    <row r="444" ht="12" customHeight="1">
      <c r="A444" s="179"/>
      <c r="B444" s="179"/>
      <c r="C444" s="179"/>
      <c r="D444" s="179"/>
      <c r="E444" s="179"/>
      <c r="F444" s="179"/>
      <c r="G444" s="179"/>
      <c r="H444" s="180"/>
      <c r="I444" s="180"/>
      <c r="J444" s="180"/>
      <c r="K444" s="180"/>
      <c r="L444" s="180"/>
      <c r="M444" s="180"/>
      <c r="N444" s="180"/>
      <c r="O444" s="180"/>
      <c r="P444" s="18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autoFilter ref="A11:P438">
    <filterColumn colId="3" showButton="0"/>
    <filterColumn colId="4" showButton="0"/>
    <filterColumn colId="5" showButton="0"/>
    <filterColumn colId="6" showButton="0"/>
    <filterColumn colId="8" showButton="0"/>
    <filterColumn colId="9" showButton="0"/>
    <filterColumn colId="10" showButton="0"/>
    <filterColumn colId="11" showButton="0"/>
    <filterColumn colId="12" showButton="0"/>
    <filterColumn colId="14" showButton="0"/>
  </autoFilter>
  <mergeCells count="35">
    <mergeCell ref="A1:C2"/>
    <mergeCell ref="D1:E3"/>
    <mergeCell ref="F1:F3"/>
    <mergeCell ref="G1:H1"/>
    <mergeCell ref="I1:M1"/>
    <mergeCell ref="G2:H3"/>
    <mergeCell ref="I2:M3"/>
    <mergeCell ref="A4:C5"/>
    <mergeCell ref="D4:H4"/>
    <mergeCell ref="I4:J5"/>
    <mergeCell ref="K4:M5"/>
    <mergeCell ref="G5:H5"/>
    <mergeCell ref="A6:H6"/>
    <mergeCell ref="I6:J6"/>
    <mergeCell ref="K6:M6"/>
    <mergeCell ref="A7:H8"/>
    <mergeCell ref="I7:J7"/>
    <mergeCell ref="K7:M7"/>
    <mergeCell ref="I8:J8"/>
    <mergeCell ref="K8:M8"/>
    <mergeCell ref="I9:J9"/>
    <mergeCell ref="A10:E10"/>
    <mergeCell ref="F10:H10"/>
    <mergeCell ref="I10:J10"/>
    <mergeCell ref="A11:A12"/>
    <mergeCell ref="B11:B12"/>
    <mergeCell ref="C11:C12"/>
    <mergeCell ref="D11:H11"/>
    <mergeCell ref="I11:N11"/>
    <mergeCell ref="O11:P11"/>
    <mergeCell ref="A437:I437"/>
    <mergeCell ref="A438:I438"/>
    <mergeCell ref="A440:B444"/>
    <mergeCell ref="C440:G444"/>
    <mergeCell ref="H440:P444"/>
  </mergeCells>
  <printOptions headings="0" gridLines="0" horizontalCentered="1"/>
  <pageMargins left="0.03937007874015748" right="0.03937007874015748" top="0.74803149606299213" bottom="0.59055118110236238" header="0.31496062992125984" footer="0.31496062992125984"/>
  <pageSetup paperSize="9" scale="6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&amp;R
&amp;11Página &amp;P / &amp;N    &amp;A</oddFooter>
  </headerFooter>
  <rowBreaks count="1" manualBreakCount="1">
    <brk id="402" man="1" max="15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2" tint="-0.499984740745262"/>
    <outlinePr applyStyles="0" summaryBelow="1" summaryRight="1" showOutlineSymbols="1"/>
    <pageSetUpPr autoPageBreaks="1" fitToPage="1"/>
  </sheetPr>
  <sheetViews>
    <sheetView view="pageBreakPreview" zoomScale="70" workbookViewId="0">
      <selection activeCell="J16" activeCellId="0" sqref="J16"/>
    </sheetView>
  </sheetViews>
  <sheetFormatPr defaultRowHeight="13.199999999999999"/>
  <cols>
    <col customWidth="1" min="1" max="1" style="181" width="30.109375"/>
    <col customWidth="1" min="2" max="2" width="58.6640625"/>
    <col customWidth="1" min="3" max="3" width="13.21875"/>
    <col customWidth="1" min="4" max="4" width="21"/>
    <col customWidth="1" min="5" max="5" width="14.77734375"/>
    <col customWidth="1" min="6" max="6" width="17.88671875"/>
    <col customWidth="1" min="7" max="7" width="9.21875"/>
    <col customWidth="1" min="8" max="8" width="9.6640625"/>
    <col customWidth="1" min="9" max="9" width="12.44140625"/>
    <col customWidth="1" min="10" max="10" width="42"/>
  </cols>
  <sheetData>
    <row r="1" ht="40.799999999999997" customHeight="1">
      <c r="A1" s="182" t="s">
        <v>749</v>
      </c>
      <c r="B1" s="182"/>
      <c r="C1" s="182"/>
      <c r="D1" s="182"/>
      <c r="E1" s="182"/>
      <c r="F1" s="182"/>
      <c r="G1" s="182"/>
      <c r="H1" s="182"/>
      <c r="I1" s="182"/>
      <c r="J1" s="182"/>
    </row>
    <row r="2" ht="33.600000000000001" customHeight="1">
      <c r="A2" s="183" t="s">
        <v>750</v>
      </c>
      <c r="B2" s="184" t="s">
        <v>751</v>
      </c>
      <c r="C2" s="185" t="s">
        <v>752</v>
      </c>
      <c r="D2" s="185" t="s">
        <v>753</v>
      </c>
      <c r="E2" s="185" t="s">
        <v>754</v>
      </c>
      <c r="F2" s="185" t="s">
        <v>755</v>
      </c>
      <c r="G2" s="185" t="s">
        <v>756</v>
      </c>
      <c r="H2" s="185"/>
      <c r="I2" s="185" t="s">
        <v>757</v>
      </c>
      <c r="J2" s="186" t="s">
        <v>758</v>
      </c>
    </row>
    <row r="3" ht="21.600000000000001" customHeight="1">
      <c r="A3" s="186" t="s">
        <v>37</v>
      </c>
      <c r="B3" s="187" t="s">
        <v>38</v>
      </c>
      <c r="C3" s="188"/>
      <c r="D3" s="188"/>
      <c r="E3" s="188"/>
      <c r="F3" s="188"/>
      <c r="G3" s="188"/>
      <c r="H3" s="188"/>
      <c r="I3" s="188"/>
      <c r="J3" s="189"/>
    </row>
    <row r="4" ht="24.600000000000001" customHeight="1">
      <c r="A4" s="190" t="s">
        <v>39</v>
      </c>
      <c r="B4" s="191" t="s">
        <v>40</v>
      </c>
      <c r="C4" s="192"/>
      <c r="D4" s="192"/>
      <c r="E4" s="192"/>
      <c r="F4" s="192"/>
      <c r="G4" s="192"/>
      <c r="H4" s="193">
        <f>'BM 01 '!F15</f>
        <v>9.4999999999999998e-003</v>
      </c>
      <c r="I4" s="192" t="s">
        <v>759</v>
      </c>
      <c r="J4" s="194" t="s">
        <v>760</v>
      </c>
    </row>
    <row r="5" ht="25.800000000000001" customHeight="1">
      <c r="A5" s="190" t="s">
        <v>42</v>
      </c>
      <c r="B5" s="191" t="s">
        <v>43</v>
      </c>
      <c r="C5" s="192"/>
      <c r="D5" s="192"/>
      <c r="E5" s="192"/>
      <c r="F5" s="192"/>
      <c r="G5" s="192"/>
      <c r="H5" s="193">
        <f>'BM 01 '!F16</f>
        <v>9.4999999999999998e-003</v>
      </c>
      <c r="I5" s="192" t="s">
        <v>759</v>
      </c>
      <c r="J5" s="194" t="s">
        <v>760</v>
      </c>
    </row>
    <row r="6" ht="27" customHeight="1">
      <c r="A6" s="190" t="s">
        <v>44</v>
      </c>
      <c r="B6" s="191" t="s">
        <v>45</v>
      </c>
      <c r="C6" s="192"/>
      <c r="D6" s="195"/>
      <c r="E6" s="195"/>
      <c r="F6" s="195"/>
      <c r="G6" s="192"/>
      <c r="H6" s="193">
        <f>'BM 01 '!F17</f>
        <v>9.4999999999999998e-003</v>
      </c>
      <c r="I6" s="192" t="s">
        <v>759</v>
      </c>
      <c r="J6" s="194" t="s">
        <v>760</v>
      </c>
    </row>
    <row r="7" ht="23.399999999999999" customHeight="1">
      <c r="A7" s="186" t="s">
        <v>46</v>
      </c>
      <c r="B7" s="187" t="s">
        <v>47</v>
      </c>
      <c r="C7" s="188"/>
      <c r="D7" s="188"/>
      <c r="E7" s="188"/>
      <c r="F7" s="188"/>
      <c r="G7" s="188"/>
      <c r="H7" s="188"/>
      <c r="I7" s="188"/>
      <c r="J7" s="189"/>
    </row>
    <row r="8" ht="54.600000000000001" customHeight="1">
      <c r="A8" s="190" t="s">
        <v>761</v>
      </c>
      <c r="B8" s="191" t="s">
        <v>49</v>
      </c>
      <c r="C8" s="192"/>
      <c r="D8" s="192"/>
      <c r="E8" s="192"/>
      <c r="F8" s="192"/>
      <c r="G8" s="192"/>
      <c r="H8" s="196">
        <f>'BM 01 '!F19</f>
        <v>55.634999999999998</v>
      </c>
      <c r="I8" s="192" t="s">
        <v>50</v>
      </c>
      <c r="J8" s="194" t="s">
        <v>762</v>
      </c>
    </row>
    <row r="9" ht="31.199999999999999" customHeight="1">
      <c r="A9" s="186" t="s">
        <v>51</v>
      </c>
      <c r="B9" s="187" t="s">
        <v>52</v>
      </c>
      <c r="C9" s="188"/>
      <c r="D9" s="188"/>
      <c r="E9" s="188"/>
      <c r="F9" s="188"/>
      <c r="G9" s="188"/>
      <c r="H9" s="188"/>
      <c r="I9" s="188"/>
      <c r="J9" s="189"/>
    </row>
    <row r="10" ht="42.600000000000001" customHeight="1">
      <c r="A10" s="190" t="s">
        <v>57</v>
      </c>
      <c r="B10" s="191" t="s">
        <v>58</v>
      </c>
      <c r="C10" s="197">
        <v>3</v>
      </c>
      <c r="D10" s="192"/>
      <c r="E10" s="192">
        <v>2</v>
      </c>
      <c r="F10" s="192">
        <v>2</v>
      </c>
      <c r="G10" s="192"/>
      <c r="H10" s="198">
        <f>'BM 01 '!F23</f>
        <v>12</v>
      </c>
      <c r="I10" s="192" t="s">
        <v>59</v>
      </c>
      <c r="J10" s="194" t="s">
        <v>763</v>
      </c>
    </row>
    <row r="11" ht="55.200000000000003" customHeight="1">
      <c r="A11" s="190" t="s">
        <v>81</v>
      </c>
      <c r="B11" s="191" t="s">
        <v>82</v>
      </c>
      <c r="C11" s="192"/>
      <c r="D11" s="192">
        <v>430</v>
      </c>
      <c r="E11" s="192"/>
      <c r="F11" s="192"/>
      <c r="G11" s="192"/>
      <c r="H11" s="196">
        <f>'BM 01 '!F34</f>
        <v>430</v>
      </c>
      <c r="I11" s="192" t="s">
        <v>83</v>
      </c>
      <c r="J11" s="194" t="s">
        <v>764</v>
      </c>
    </row>
  </sheetData>
  <mergeCells count="5">
    <mergeCell ref="A1:J1"/>
    <mergeCell ref="G2:H2"/>
    <mergeCell ref="B9:J9"/>
    <mergeCell ref="B7:J7"/>
    <mergeCell ref="B3:J3"/>
  </mergeCells>
  <printOptions headings="0" gridLines="0"/>
  <pageMargins left="0.511811024" right="0.511811024" top="0.78740157500000008" bottom="0.78740157500000008" header="0.31496062000000008" footer="0.31496062000000008"/>
  <pageSetup paperSize="9" scale="60" fitToWidth="1" fitToHeight="0" pageOrder="downThenOver" orientation="landscape" usePrinterDefaults="1" blackAndWhite="0" draft="0" cellComments="none" useFirstPageNumber="0" errors="displayed" horizontalDpi="600" verticalDpi="600" copies="1"/>
  <headerFooter/>
  <rowBreaks count="1" manualBreakCount="1">
    <brk id="11" man="1" max="9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2" tint="-0.499984740745262"/>
    <outlinePr applyStyles="0" summaryBelow="1" summaryRight="1" showOutlineSymbols="1"/>
    <pageSetUpPr autoPageBreaks="1" fitToPage="1"/>
  </sheetPr>
  <sheetViews>
    <sheetView showGridLines="0" view="pageBreakPreview" topLeftCell="A1" zoomScale="85" workbookViewId="0">
      <pane ySplit="12" topLeftCell="A13" activePane="bottomLeft" state="frozen"/>
      <selection activeCell="G24" activeCellId="0" sqref="G24"/>
    </sheetView>
  </sheetViews>
  <sheetFormatPr defaultColWidth="9.33203125" defaultRowHeight="12" customHeight="1"/>
  <cols>
    <col customWidth="1" min="1" max="1" style="1" width="17.6640625"/>
    <col customWidth="1" min="2" max="2" style="1" width="48.5546875"/>
    <col customWidth="1" min="3" max="3" style="2" width="6.33203125"/>
    <col bestFit="1" customWidth="1" min="4" max="4" style="3" width="11.6640625"/>
    <col customWidth="1" min="5" max="5" style="3" width="10.109375"/>
    <col bestFit="1" customWidth="1" min="6" max="6" style="3" width="11.6640625"/>
    <col customWidth="1" min="7" max="7" style="3" width="10.44140625"/>
    <col customWidth="1" min="8" max="8" style="3" width="11.33203125"/>
    <col customWidth="1" min="9" max="9" style="1" width="14.6640625"/>
    <col bestFit="1" customWidth="1" min="10" max="10" style="199" width="17.33203125"/>
    <col customWidth="1" min="11" max="11" style="1" width="17"/>
    <col customWidth="1" min="12" max="12" style="1" width="18.6640625"/>
    <col customWidth="1" min="13" max="13" style="1" width="20.109375"/>
    <col customWidth="1" min="14" max="14" style="1" width="19.33203125"/>
    <col customWidth="1" min="15" max="15" style="5" width="9.109375"/>
    <col customWidth="1" min="16" max="16" style="2" width="9.5546875"/>
    <col min="17" max="17" style="1" width="9.33203125"/>
    <col bestFit="1" customWidth="1" min="18" max="18" style="1" width="11.88671875"/>
    <col min="19" max="16384" style="1" width="9.33203125"/>
  </cols>
  <sheetData>
    <row r="1" ht="13.949999999999999" customHeight="1">
      <c r="A1" s="6" t="s">
        <v>0</v>
      </c>
      <c r="B1" s="7"/>
      <c r="C1" s="8"/>
      <c r="D1" s="9" t="s">
        <v>1</v>
      </c>
      <c r="E1" s="10"/>
      <c r="F1" s="11" t="s">
        <v>765</v>
      </c>
      <c r="G1" s="12" t="s">
        <v>3</v>
      </c>
      <c r="H1" s="13"/>
      <c r="I1" s="14" t="s">
        <v>4</v>
      </c>
      <c r="J1" s="15"/>
      <c r="K1" s="15"/>
      <c r="L1" s="15"/>
      <c r="M1" s="16"/>
      <c r="N1" s="17"/>
      <c r="O1" s="18"/>
      <c r="P1" s="19"/>
    </row>
    <row r="2" ht="10.199999999999999" customHeight="1">
      <c r="A2" s="20"/>
      <c r="B2" s="21"/>
      <c r="C2" s="22"/>
      <c r="D2" s="23"/>
      <c r="E2" s="24"/>
      <c r="F2" s="25"/>
      <c r="G2" s="26">
        <v>45945</v>
      </c>
      <c r="H2" s="27"/>
      <c r="I2" s="28">
        <f>J437</f>
        <v>12360217.562488999</v>
      </c>
      <c r="J2" s="29"/>
      <c r="K2" s="29"/>
      <c r="L2" s="29"/>
      <c r="M2" s="30"/>
      <c r="N2" s="31"/>
      <c r="O2" s="32"/>
      <c r="P2" s="33"/>
    </row>
    <row r="3" ht="10.199999999999999" customHeight="1">
      <c r="A3" s="34"/>
      <c r="B3" s="35"/>
      <c r="C3" s="36"/>
      <c r="D3" s="37"/>
      <c r="E3" s="38"/>
      <c r="F3" s="39"/>
      <c r="G3" s="40"/>
      <c r="H3" s="41"/>
      <c r="I3" s="42"/>
      <c r="J3" s="43"/>
      <c r="K3" s="43"/>
      <c r="L3" s="43"/>
      <c r="M3" s="44"/>
      <c r="N3" s="45"/>
      <c r="O3" s="46"/>
      <c r="P3" s="33"/>
    </row>
    <row r="4" ht="14.4" customHeight="1">
      <c r="A4" s="20" t="s">
        <v>5</v>
      </c>
      <c r="B4" s="21"/>
      <c r="C4" s="22"/>
      <c r="D4" s="47" t="s">
        <v>6</v>
      </c>
      <c r="E4" s="48"/>
      <c r="F4" s="48"/>
      <c r="G4" s="48"/>
      <c r="H4" s="49"/>
      <c r="I4" s="50" t="s">
        <v>7</v>
      </c>
      <c r="J4" s="51"/>
      <c r="K4" s="52" t="s">
        <v>8</v>
      </c>
      <c r="L4" s="53"/>
      <c r="M4" s="54"/>
      <c r="N4" s="45"/>
      <c r="O4" s="46"/>
      <c r="P4" s="33"/>
      <c r="R4" s="55"/>
    </row>
    <row r="5" ht="19.199999999999999" customHeight="1">
      <c r="A5" s="56"/>
      <c r="B5" s="57"/>
      <c r="C5" s="58"/>
      <c r="D5" s="59">
        <v>45901</v>
      </c>
      <c r="E5" s="60" t="s">
        <v>9</v>
      </c>
      <c r="F5" s="61">
        <v>45930</v>
      </c>
      <c r="G5" s="62">
        <f>(F5-D5)+1</f>
        <v>30</v>
      </c>
      <c r="H5" s="63"/>
      <c r="I5" s="64"/>
      <c r="J5" s="65"/>
      <c r="K5" s="66"/>
      <c r="L5" s="67"/>
      <c r="M5" s="68"/>
      <c r="N5" s="69"/>
      <c r="O5" s="70"/>
      <c r="P5" s="71"/>
    </row>
    <row r="6" s="72" customFormat="1" ht="17.399999999999999" customHeight="1">
      <c r="A6" s="73" t="s">
        <v>10</v>
      </c>
      <c r="B6" s="74"/>
      <c r="C6" s="74"/>
      <c r="D6" s="74"/>
      <c r="E6" s="74"/>
      <c r="F6" s="74"/>
      <c r="G6" s="74"/>
      <c r="H6" s="75"/>
      <c r="I6" s="76" t="s">
        <v>11</v>
      </c>
      <c r="J6" s="77"/>
      <c r="K6" s="78">
        <v>45694</v>
      </c>
      <c r="L6" s="79"/>
      <c r="M6" s="80"/>
      <c r="N6" s="81" t="s">
        <v>12</v>
      </c>
      <c r="O6" s="82"/>
      <c r="P6" s="83"/>
    </row>
    <row r="7" s="72" customFormat="1" ht="16.949999999999999" customHeight="1">
      <c r="A7" s="84" t="s">
        <v>13</v>
      </c>
      <c r="B7" s="85"/>
      <c r="C7" s="85"/>
      <c r="D7" s="85"/>
      <c r="E7" s="85"/>
      <c r="F7" s="85"/>
      <c r="G7" s="85"/>
      <c r="H7" s="86"/>
      <c r="I7" s="76" t="s">
        <v>14</v>
      </c>
      <c r="J7" s="77"/>
      <c r="K7" s="78">
        <v>45833</v>
      </c>
      <c r="L7" s="79"/>
      <c r="M7" s="80"/>
      <c r="N7" s="87"/>
      <c r="O7" s="88"/>
      <c r="P7" s="89"/>
    </row>
    <row r="8" s="72" customFormat="1" ht="16.5" customHeight="1">
      <c r="A8" s="90"/>
      <c r="B8" s="91"/>
      <c r="C8" s="91"/>
      <c r="D8" s="91"/>
      <c r="E8" s="91"/>
      <c r="F8" s="91"/>
      <c r="G8" s="91"/>
      <c r="H8" s="92"/>
      <c r="I8" s="76"/>
      <c r="J8" s="77"/>
      <c r="K8" s="93"/>
      <c r="L8" s="94"/>
      <c r="M8" s="95"/>
      <c r="N8" s="87"/>
      <c r="O8" s="88"/>
      <c r="P8" s="89"/>
    </row>
    <row r="9" s="72" customFormat="1" ht="15.6" customHeight="1">
      <c r="A9" s="34" t="s">
        <v>15</v>
      </c>
      <c r="B9" s="35"/>
      <c r="C9" s="96"/>
      <c r="D9" s="97"/>
      <c r="E9" s="35"/>
      <c r="F9" s="98" t="s">
        <v>16</v>
      </c>
      <c r="G9" s="97"/>
      <c r="H9" s="99"/>
      <c r="I9" s="76" t="s">
        <v>17</v>
      </c>
      <c r="J9" s="77"/>
      <c r="K9" s="100">
        <f>K7</f>
        <v>45833</v>
      </c>
      <c r="L9" s="101">
        <v>46198</v>
      </c>
      <c r="M9" s="102">
        <f>((L9-K9)+1)/30</f>
        <v>12.199999999999999</v>
      </c>
      <c r="N9" s="87"/>
      <c r="O9" s="88"/>
      <c r="P9" s="89"/>
    </row>
    <row r="10" s="103" customFormat="1" ht="17.399999999999999" customHeight="1">
      <c r="A10" s="104" t="s">
        <v>18</v>
      </c>
      <c r="B10" s="105"/>
      <c r="C10" s="105"/>
      <c r="D10" s="105"/>
      <c r="E10" s="106"/>
      <c r="F10" s="107" t="s">
        <v>19</v>
      </c>
      <c r="G10" s="108"/>
      <c r="H10" s="109"/>
      <c r="I10" s="76" t="s">
        <v>20</v>
      </c>
      <c r="J10" s="77"/>
      <c r="K10" s="100">
        <f>K9</f>
        <v>45833</v>
      </c>
      <c r="L10" s="80">
        <v>46198</v>
      </c>
      <c r="M10" s="102">
        <f>((L10-K10)+1)/30</f>
        <v>12.199999999999999</v>
      </c>
      <c r="N10" s="110"/>
      <c r="O10" s="111"/>
      <c r="P10" s="112"/>
    </row>
    <row r="11" s="5" customFormat="1" ht="15" customHeight="1">
      <c r="A11" s="113" t="s">
        <v>21</v>
      </c>
      <c r="B11" s="114" t="s">
        <v>22</v>
      </c>
      <c r="C11" s="115" t="s">
        <v>23</v>
      </c>
      <c r="D11" s="116" t="s">
        <v>24</v>
      </c>
      <c r="E11" s="117"/>
      <c r="F11" s="117"/>
      <c r="G11" s="117"/>
      <c r="H11" s="118"/>
      <c r="I11" s="119" t="s">
        <v>25</v>
      </c>
      <c r="J11" s="120"/>
      <c r="K11" s="120"/>
      <c r="L11" s="120"/>
      <c r="M11" s="120"/>
      <c r="N11" s="114"/>
      <c r="O11" s="119" t="s">
        <v>26</v>
      </c>
      <c r="P11" s="114"/>
    </row>
    <row r="12" s="5" customFormat="1" ht="36" customHeight="1">
      <c r="A12" s="113"/>
      <c r="B12" s="114"/>
      <c r="C12" s="115"/>
      <c r="D12" s="121" t="s">
        <v>27</v>
      </c>
      <c r="E12" s="121" t="s">
        <v>28</v>
      </c>
      <c r="F12" s="121" t="s">
        <v>29</v>
      </c>
      <c r="G12" s="121" t="s">
        <v>30</v>
      </c>
      <c r="H12" s="121" t="s">
        <v>31</v>
      </c>
      <c r="I12" s="113" t="s">
        <v>32</v>
      </c>
      <c r="J12" s="200" t="s">
        <v>33</v>
      </c>
      <c r="K12" s="200" t="s">
        <v>28</v>
      </c>
      <c r="L12" s="200" t="s">
        <v>29</v>
      </c>
      <c r="M12" s="200" t="s">
        <v>30</v>
      </c>
      <c r="N12" s="201" t="s">
        <v>31</v>
      </c>
      <c r="O12" s="113" t="s">
        <v>34</v>
      </c>
      <c r="P12" s="124" t="s">
        <v>35</v>
      </c>
    </row>
    <row r="13" ht="16.199999999999999" customHeight="1">
      <c r="A13" s="125">
        <v>1</v>
      </c>
      <c r="B13" s="125" t="s">
        <v>36</v>
      </c>
      <c r="C13" s="126"/>
      <c r="D13" s="127"/>
      <c r="E13" s="128"/>
      <c r="F13" s="129"/>
      <c r="G13" s="128"/>
      <c r="H13" s="130"/>
      <c r="I13" s="131"/>
      <c r="J13" s="202">
        <f>J14+J18+J20+J55</f>
        <v>1438018.96</v>
      </c>
      <c r="K13" s="202">
        <f t="shared" ref="K13:N13" si="212">K14+K18+K20+K55</f>
        <v>105184.38</v>
      </c>
      <c r="L13" s="202">
        <f t="shared" si="212"/>
        <v>26543.939999999999</v>
      </c>
      <c r="M13" s="202">
        <f t="shared" si="212"/>
        <v>131728.32000000001</v>
      </c>
      <c r="N13" s="202">
        <f t="shared" si="212"/>
        <v>1306290.6399999999</v>
      </c>
      <c r="O13" s="133">
        <f t="shared" ref="O13:O76" si="213">IF((M13/J13)=0," ",(M13/J13)*100)</f>
        <v>9.1604021688281509</v>
      </c>
      <c r="P13" s="133">
        <f t="shared" ref="P13:P76" si="214">IF((N13/J13)=0," ",(N13/J13)*100)</f>
        <v>90.839597831171844</v>
      </c>
    </row>
    <row r="14" ht="16.199999999999999" customHeight="1">
      <c r="A14" s="125" t="s">
        <v>37</v>
      </c>
      <c r="B14" s="125" t="s">
        <v>38</v>
      </c>
      <c r="C14" s="126"/>
      <c r="D14" s="134"/>
      <c r="E14" s="135"/>
      <c r="F14" s="136"/>
      <c r="G14" s="135"/>
      <c r="H14" s="137"/>
      <c r="I14" s="203"/>
      <c r="J14" s="204">
        <f>J15+J16+J17</f>
        <v>731541.40999999992</v>
      </c>
      <c r="K14" s="204">
        <f t="shared" ref="K14:N14" si="215">K15+K16+K17</f>
        <v>6949.6399999999994</v>
      </c>
      <c r="L14" s="204">
        <f t="shared" si="215"/>
        <v>5193.9399999999996</v>
      </c>
      <c r="M14" s="204">
        <f t="shared" si="215"/>
        <v>12143.58</v>
      </c>
      <c r="N14" s="204">
        <f t="shared" si="215"/>
        <v>719397.82999999996</v>
      </c>
      <c r="O14" s="140"/>
      <c r="P14" s="140"/>
    </row>
    <row r="15" ht="12.75">
      <c r="A15" s="141" t="s">
        <v>39</v>
      </c>
      <c r="B15" s="141" t="s">
        <v>40</v>
      </c>
      <c r="C15" s="142" t="s">
        <v>41</v>
      </c>
      <c r="D15" s="143">
        <v>1</v>
      </c>
      <c r="E15" s="144">
        <f>'BM 01 '!G15</f>
        <v>9.4999999999999998e-003</v>
      </c>
      <c r="F15" s="205">
        <v>7.1000000000000004e-003</v>
      </c>
      <c r="G15" s="206">
        <f t="shared" ref="G15:G78" si="216">E15+F15</f>
        <v>1.66e-002</v>
      </c>
      <c r="H15" s="146">
        <f t="shared" ref="H15:H78" si="217">D15-G15</f>
        <v>0.98340000000000005</v>
      </c>
      <c r="I15" s="207">
        <v>707205.68999999994</v>
      </c>
      <c r="J15" s="208">
        <f t="shared" ref="J15:J76" si="218">ROUND(D15*I15,2)</f>
        <v>707205.68999999994</v>
      </c>
      <c r="K15" s="209">
        <f t="shared" ref="K15:K76" si="219">ROUND(E15*I15,2)</f>
        <v>6718.4499999999998</v>
      </c>
      <c r="L15" s="210">
        <f t="shared" ref="L15:L76" si="220">ROUND(F15*I15,2)</f>
        <v>5021.1599999999999</v>
      </c>
      <c r="M15" s="209">
        <f t="shared" ref="M15:M76" si="221">K15+L15</f>
        <v>11739.610000000001</v>
      </c>
      <c r="N15" s="209">
        <f t="shared" ref="N15:N76" si="222">J15-M15</f>
        <v>695466.07999999996</v>
      </c>
      <c r="O15" s="151">
        <f t="shared" si="213"/>
        <v>1.659999370197375</v>
      </c>
      <c r="P15" s="151">
        <f t="shared" si="214"/>
        <v>98.340000629802631</v>
      </c>
    </row>
    <row r="16" ht="12.75">
      <c r="A16" s="141" t="s">
        <v>42</v>
      </c>
      <c r="B16" s="141" t="s">
        <v>43</v>
      </c>
      <c r="C16" s="142" t="s">
        <v>41</v>
      </c>
      <c r="D16" s="143">
        <v>1</v>
      </c>
      <c r="E16" s="144">
        <f>'BM 01 '!G16</f>
        <v>9.4999999999999998e-003</v>
      </c>
      <c r="F16" s="205">
        <v>7.1000000000000004e-003</v>
      </c>
      <c r="G16" s="206">
        <f t="shared" si="216"/>
        <v>1.66e-002</v>
      </c>
      <c r="H16" s="146">
        <f t="shared" si="217"/>
        <v>0.98340000000000005</v>
      </c>
      <c r="I16" s="207">
        <v>13478.08</v>
      </c>
      <c r="J16" s="208">
        <f t="shared" si="218"/>
        <v>13478.08</v>
      </c>
      <c r="K16" s="209">
        <f t="shared" si="219"/>
        <v>128.03999999999999</v>
      </c>
      <c r="L16" s="210">
        <f t="shared" si="220"/>
        <v>95.689999999999998</v>
      </c>
      <c r="M16" s="209">
        <f t="shared" si="221"/>
        <v>223.72999999999999</v>
      </c>
      <c r="N16" s="209">
        <f t="shared" si="222"/>
        <v>13254.35</v>
      </c>
      <c r="O16" s="151">
        <f t="shared" si="213"/>
        <v>1.6599545335834183</v>
      </c>
      <c r="P16" s="151">
        <f t="shared" si="214"/>
        <v>98.340045466416584</v>
      </c>
    </row>
    <row r="17" ht="15" customHeight="1">
      <c r="A17" s="141" t="s">
        <v>44</v>
      </c>
      <c r="B17" s="141" t="s">
        <v>45</v>
      </c>
      <c r="C17" s="142" t="s">
        <v>41</v>
      </c>
      <c r="D17" s="143">
        <v>1</v>
      </c>
      <c r="E17" s="144">
        <f>'BM 01 '!G17</f>
        <v>9.4999999999999998e-003</v>
      </c>
      <c r="F17" s="205">
        <v>7.1000000000000004e-003</v>
      </c>
      <c r="G17" s="206">
        <f t="shared" si="216"/>
        <v>1.66e-002</v>
      </c>
      <c r="H17" s="146">
        <f t="shared" si="217"/>
        <v>0.98340000000000005</v>
      </c>
      <c r="I17" s="207">
        <v>10857.639999999999</v>
      </c>
      <c r="J17" s="208">
        <f t="shared" si="218"/>
        <v>10857.639999999999</v>
      </c>
      <c r="K17" s="209">
        <f t="shared" si="219"/>
        <v>103.15000000000001</v>
      </c>
      <c r="L17" s="210">
        <f t="shared" si="220"/>
        <v>77.090000000000003</v>
      </c>
      <c r="M17" s="209">
        <f t="shared" si="221"/>
        <v>180.24000000000001</v>
      </c>
      <c r="N17" s="209">
        <f t="shared" si="222"/>
        <v>10677.4</v>
      </c>
      <c r="O17" s="151">
        <f t="shared" si="213"/>
        <v>1.6600292512921777</v>
      </c>
      <c r="P17" s="151">
        <f t="shared" si="214"/>
        <v>98.339970748707827</v>
      </c>
    </row>
    <row r="18" ht="15" customHeight="1">
      <c r="A18" s="125" t="s">
        <v>46</v>
      </c>
      <c r="B18" s="125" t="s">
        <v>47</v>
      </c>
      <c r="C18" s="126"/>
      <c r="D18" s="134"/>
      <c r="E18" s="134"/>
      <c r="F18" s="136"/>
      <c r="G18" s="135"/>
      <c r="H18" s="137"/>
      <c r="I18" s="211"/>
      <c r="J18" s="204">
        <f>J19</f>
        <v>12859.469999999999</v>
      </c>
      <c r="K18" s="204">
        <f t="shared" ref="K18:N18" si="223">K19</f>
        <v>6429.7399999999998</v>
      </c>
      <c r="L18" s="204">
        <f t="shared" si="223"/>
        <v>0</v>
      </c>
      <c r="M18" s="204">
        <f t="shared" si="223"/>
        <v>6429.7399999999998</v>
      </c>
      <c r="N18" s="204">
        <f t="shared" si="223"/>
        <v>6429.7299999999996</v>
      </c>
      <c r="O18" s="133">
        <f t="shared" si="213"/>
        <v>50.000038881851275</v>
      </c>
      <c r="P18" s="133">
        <f t="shared" si="214"/>
        <v>49.999961118148725</v>
      </c>
    </row>
    <row r="19" ht="15" customHeight="1">
      <c r="A19" s="141" t="s">
        <v>48</v>
      </c>
      <c r="B19" s="141" t="s">
        <v>49</v>
      </c>
      <c r="C19" s="142" t="s">
        <v>50</v>
      </c>
      <c r="D19" s="143">
        <v>111.27</v>
      </c>
      <c r="E19" s="144">
        <f>'BM 01 '!G19</f>
        <v>55.634999999999998</v>
      </c>
      <c r="F19" s="153"/>
      <c r="G19" s="144">
        <f t="shared" si="216"/>
        <v>55.634999999999998</v>
      </c>
      <c r="H19" s="146">
        <f t="shared" si="217"/>
        <v>55.634999999999998</v>
      </c>
      <c r="I19" s="207">
        <v>115.56999999999999</v>
      </c>
      <c r="J19" s="208">
        <f t="shared" si="218"/>
        <v>12859.469999999999</v>
      </c>
      <c r="K19" s="209">
        <f t="shared" si="219"/>
        <v>6429.7399999999998</v>
      </c>
      <c r="L19" s="210">
        <f t="shared" si="220"/>
        <v>0</v>
      </c>
      <c r="M19" s="209">
        <f t="shared" si="221"/>
        <v>6429.7399999999998</v>
      </c>
      <c r="N19" s="209">
        <f t="shared" si="222"/>
        <v>6429.7299999999996</v>
      </c>
      <c r="O19" s="151">
        <f t="shared" si="213"/>
        <v>50.000038881851275</v>
      </c>
      <c r="P19" s="151">
        <f t="shared" si="214"/>
        <v>49.999961118148725</v>
      </c>
    </row>
    <row r="20" ht="25.5">
      <c r="A20" s="125" t="s">
        <v>51</v>
      </c>
      <c r="B20" s="125" t="s">
        <v>52</v>
      </c>
      <c r="C20" s="126"/>
      <c r="D20" s="134"/>
      <c r="E20" s="134"/>
      <c r="F20" s="136"/>
      <c r="G20" s="135">
        <f t="shared" si="216"/>
        <v>0</v>
      </c>
      <c r="H20" s="137"/>
      <c r="I20" s="211"/>
      <c r="J20" s="204">
        <f>J21+J24+J26+J28</f>
        <v>574523.54000000004</v>
      </c>
      <c r="K20" s="204">
        <f t="shared" ref="K20:N20" si="224">K21+K24+K26+K28</f>
        <v>91805</v>
      </c>
      <c r="L20" s="204">
        <f t="shared" si="224"/>
        <v>21350</v>
      </c>
      <c r="M20" s="204">
        <f t="shared" si="224"/>
        <v>113155</v>
      </c>
      <c r="N20" s="204">
        <f t="shared" si="224"/>
        <v>461368.53999999998</v>
      </c>
      <c r="O20" s="133">
        <f t="shared" si="213"/>
        <v>19.695450598943257</v>
      </c>
      <c r="P20" s="133">
        <f t="shared" si="214"/>
        <v>80.304549401056732</v>
      </c>
    </row>
    <row r="21" ht="12.75">
      <c r="A21" s="154" t="s">
        <v>53</v>
      </c>
      <c r="B21" s="154" t="s">
        <v>54</v>
      </c>
      <c r="C21" s="142"/>
      <c r="D21" s="143"/>
      <c r="E21" s="143"/>
      <c r="F21" s="144"/>
      <c r="G21" s="144"/>
      <c r="H21" s="146"/>
      <c r="I21" s="207"/>
      <c r="J21" s="212">
        <f>J22+J23</f>
        <v>6858.0599999999995</v>
      </c>
      <c r="K21" s="213">
        <f>K22+K23</f>
        <v>0</v>
      </c>
      <c r="L21" s="213">
        <f>SUM(L22:L23)</f>
        <v>0</v>
      </c>
      <c r="M21" s="213">
        <f t="shared" si="221"/>
        <v>0</v>
      </c>
      <c r="N21" s="213">
        <f t="shared" si="222"/>
        <v>6858.0599999999995</v>
      </c>
      <c r="O21" s="151" t="str">
        <f t="shared" si="213"/>
        <v xml:space="preserve"> </v>
      </c>
      <c r="P21" s="151">
        <f t="shared" si="214"/>
        <v>100</v>
      </c>
    </row>
    <row r="22" ht="38.25">
      <c r="A22" s="141" t="s">
        <v>55</v>
      </c>
      <c r="B22" s="141" t="s">
        <v>56</v>
      </c>
      <c r="C22" s="142" t="s">
        <v>41</v>
      </c>
      <c r="D22" s="143">
        <v>2</v>
      </c>
      <c r="E22" s="144">
        <f>'BM 01 '!G22</f>
        <v>0</v>
      </c>
      <c r="F22" s="153"/>
      <c r="G22" s="144">
        <f t="shared" si="216"/>
        <v>0</v>
      </c>
      <c r="H22" s="146">
        <f t="shared" si="217"/>
        <v>2</v>
      </c>
      <c r="I22" s="207">
        <v>902.54999999999995</v>
      </c>
      <c r="J22" s="208">
        <f t="shared" si="218"/>
        <v>1805.0999999999999</v>
      </c>
      <c r="K22" s="209">
        <f t="shared" si="219"/>
        <v>0</v>
      </c>
      <c r="L22" s="210">
        <f t="shared" si="220"/>
        <v>0</v>
      </c>
      <c r="M22" s="209">
        <f t="shared" si="221"/>
        <v>0</v>
      </c>
      <c r="N22" s="209">
        <f t="shared" si="222"/>
        <v>1805.0999999999999</v>
      </c>
      <c r="O22" s="151" t="str">
        <f t="shared" si="213"/>
        <v xml:space="preserve"> </v>
      </c>
      <c r="P22" s="151">
        <f t="shared" si="214"/>
        <v>100</v>
      </c>
    </row>
    <row r="23" ht="29.399999999999999" customHeight="1">
      <c r="A23" s="141" t="s">
        <v>57</v>
      </c>
      <c r="B23" s="141" t="s">
        <v>58</v>
      </c>
      <c r="C23" s="142" t="s">
        <v>59</v>
      </c>
      <c r="D23" s="143">
        <v>12</v>
      </c>
      <c r="E23" s="214"/>
      <c r="F23" s="153"/>
      <c r="G23" s="144">
        <f t="shared" si="216"/>
        <v>0</v>
      </c>
      <c r="H23" s="146">
        <f t="shared" si="217"/>
        <v>12</v>
      </c>
      <c r="I23" s="207">
        <v>421.07999999999998</v>
      </c>
      <c r="J23" s="208">
        <f t="shared" si="218"/>
        <v>5052.96</v>
      </c>
      <c r="K23" s="209">
        <f t="shared" si="219"/>
        <v>0</v>
      </c>
      <c r="L23" s="210">
        <f t="shared" si="220"/>
        <v>0</v>
      </c>
      <c r="M23" s="209">
        <f t="shared" si="221"/>
        <v>0</v>
      </c>
      <c r="N23" s="209">
        <f t="shared" si="222"/>
        <v>5052.96</v>
      </c>
      <c r="O23" s="151" t="str">
        <f t="shared" si="213"/>
        <v xml:space="preserve"> </v>
      </c>
      <c r="P23" s="151">
        <f t="shared" si="214"/>
        <v>100</v>
      </c>
    </row>
    <row r="24" ht="19.949999999999999" customHeight="1">
      <c r="A24" s="154" t="s">
        <v>60</v>
      </c>
      <c r="B24" s="154" t="s">
        <v>61</v>
      </c>
      <c r="C24" s="142"/>
      <c r="D24" s="143"/>
      <c r="E24" s="144">
        <f>'BM 01 '!G24</f>
        <v>0</v>
      </c>
      <c r="F24" s="158"/>
      <c r="G24" s="144">
        <f t="shared" si="216"/>
        <v>0</v>
      </c>
      <c r="H24" s="146">
        <f t="shared" si="217"/>
        <v>0</v>
      </c>
      <c r="I24" s="207"/>
      <c r="J24" s="212">
        <f>J25</f>
        <v>40654.870000000003</v>
      </c>
      <c r="K24" s="212">
        <f t="shared" ref="K24:N24" si="225">K25</f>
        <v>0</v>
      </c>
      <c r="L24" s="212">
        <f t="shared" si="225"/>
        <v>0</v>
      </c>
      <c r="M24" s="212">
        <f t="shared" si="225"/>
        <v>0</v>
      </c>
      <c r="N24" s="212">
        <f t="shared" si="225"/>
        <v>40654.870000000003</v>
      </c>
      <c r="O24" s="151" t="str">
        <f t="shared" si="213"/>
        <v xml:space="preserve"> </v>
      </c>
      <c r="P24" s="151">
        <f t="shared" si="214"/>
        <v>100</v>
      </c>
    </row>
    <row r="25" ht="25.5">
      <c r="A25" s="141" t="s">
        <v>62</v>
      </c>
      <c r="B25" s="141" t="s">
        <v>63</v>
      </c>
      <c r="C25" s="142" t="s">
        <v>59</v>
      </c>
      <c r="D25" s="143">
        <v>3699.2600000000002</v>
      </c>
      <c r="E25" s="144">
        <f>'BM 01 '!G25</f>
        <v>0</v>
      </c>
      <c r="F25" s="153"/>
      <c r="G25" s="144">
        <f t="shared" si="216"/>
        <v>0</v>
      </c>
      <c r="H25" s="146">
        <f t="shared" si="217"/>
        <v>3699.2600000000002</v>
      </c>
      <c r="I25" s="207">
        <v>10.99</v>
      </c>
      <c r="J25" s="208">
        <f t="shared" si="218"/>
        <v>40654.870000000003</v>
      </c>
      <c r="K25" s="209">
        <f t="shared" si="219"/>
        <v>0</v>
      </c>
      <c r="L25" s="210">
        <f t="shared" si="220"/>
        <v>0</v>
      </c>
      <c r="M25" s="209">
        <f t="shared" si="221"/>
        <v>0</v>
      </c>
      <c r="N25" s="209">
        <f t="shared" si="222"/>
        <v>40654.870000000003</v>
      </c>
      <c r="O25" s="151" t="str">
        <f t="shared" si="213"/>
        <v xml:space="preserve"> </v>
      </c>
      <c r="P25" s="151">
        <f t="shared" si="214"/>
        <v>100</v>
      </c>
    </row>
    <row r="26" ht="15" customHeight="1">
      <c r="A26" s="154" t="s">
        <v>64</v>
      </c>
      <c r="B26" s="154" t="s">
        <v>65</v>
      </c>
      <c r="C26" s="142"/>
      <c r="D26" s="143"/>
      <c r="E26" s="144">
        <f>'BM 01 '!G26</f>
        <v>0</v>
      </c>
      <c r="F26" s="158"/>
      <c r="G26" s="144">
        <f t="shared" si="216"/>
        <v>0</v>
      </c>
      <c r="H26" s="146">
        <f t="shared" si="217"/>
        <v>0</v>
      </c>
      <c r="I26" s="207"/>
      <c r="J26" s="212">
        <f>J27</f>
        <v>3474.3800000000001</v>
      </c>
      <c r="K26" s="212">
        <f t="shared" ref="K26:N26" si="226">K27</f>
        <v>0</v>
      </c>
      <c r="L26" s="212">
        <f t="shared" si="226"/>
        <v>0</v>
      </c>
      <c r="M26" s="212">
        <f t="shared" si="226"/>
        <v>0</v>
      </c>
      <c r="N26" s="212">
        <f t="shared" si="226"/>
        <v>3474.3800000000001</v>
      </c>
      <c r="O26" s="151" t="str">
        <f t="shared" si="213"/>
        <v xml:space="preserve"> </v>
      </c>
      <c r="P26" s="151">
        <f t="shared" si="214"/>
        <v>100</v>
      </c>
    </row>
    <row r="27" ht="25.5">
      <c r="A27" s="141" t="s">
        <v>66</v>
      </c>
      <c r="B27" s="141" t="s">
        <v>63</v>
      </c>
      <c r="C27" s="142" t="s">
        <v>59</v>
      </c>
      <c r="D27" s="143">
        <v>316.13999999999999</v>
      </c>
      <c r="E27" s="144">
        <f>'BM 01 '!G27</f>
        <v>0</v>
      </c>
      <c r="F27" s="153"/>
      <c r="G27" s="144">
        <f t="shared" si="216"/>
        <v>0</v>
      </c>
      <c r="H27" s="146">
        <f t="shared" si="217"/>
        <v>316.13999999999999</v>
      </c>
      <c r="I27" s="207">
        <v>10.99</v>
      </c>
      <c r="J27" s="208">
        <f t="shared" si="218"/>
        <v>3474.3800000000001</v>
      </c>
      <c r="K27" s="209">
        <f t="shared" si="219"/>
        <v>0</v>
      </c>
      <c r="L27" s="210">
        <f t="shared" si="220"/>
        <v>0</v>
      </c>
      <c r="M27" s="209">
        <f t="shared" si="221"/>
        <v>0</v>
      </c>
      <c r="N27" s="209">
        <f t="shared" si="222"/>
        <v>3474.3800000000001</v>
      </c>
      <c r="O27" s="151" t="str">
        <f t="shared" si="213"/>
        <v xml:space="preserve"> </v>
      </c>
      <c r="P27" s="151">
        <f t="shared" si="214"/>
        <v>100</v>
      </c>
    </row>
    <row r="28" ht="15" customHeight="1">
      <c r="A28" s="154" t="s">
        <v>67</v>
      </c>
      <c r="B28" s="154" t="s">
        <v>68</v>
      </c>
      <c r="C28" s="142"/>
      <c r="D28" s="143"/>
      <c r="E28" s="144">
        <f>'BM 01 '!G28</f>
        <v>0</v>
      </c>
      <c r="F28" s="158"/>
      <c r="G28" s="144">
        <f t="shared" si="216"/>
        <v>0</v>
      </c>
      <c r="H28" s="146">
        <f t="shared" si="217"/>
        <v>0</v>
      </c>
      <c r="I28" s="207"/>
      <c r="J28" s="212">
        <f>SUM(J29:J54)</f>
        <v>523536.22999999998</v>
      </c>
      <c r="K28" s="212">
        <f t="shared" ref="K28:N28" si="227">SUM(K29:K54)</f>
        <v>91805</v>
      </c>
      <c r="L28" s="212">
        <f t="shared" si="227"/>
        <v>21350</v>
      </c>
      <c r="M28" s="212">
        <f t="shared" si="227"/>
        <v>113155</v>
      </c>
      <c r="N28" s="212">
        <f t="shared" si="227"/>
        <v>410381.22999999998</v>
      </c>
      <c r="O28" s="151">
        <f t="shared" si="213"/>
        <v>21.613594917776751</v>
      </c>
      <c r="P28" s="151">
        <f t="shared" si="214"/>
        <v>78.386405082223249</v>
      </c>
    </row>
    <row r="29" ht="25.5">
      <c r="A29" s="141" t="s">
        <v>69</v>
      </c>
      <c r="B29" s="141" t="s">
        <v>70</v>
      </c>
      <c r="C29" s="142" t="s">
        <v>59</v>
      </c>
      <c r="D29" s="143">
        <v>80</v>
      </c>
      <c r="E29" s="144">
        <f>'BM 01 '!G29</f>
        <v>0</v>
      </c>
      <c r="F29" s="153"/>
      <c r="G29" s="144">
        <f t="shared" si="216"/>
        <v>0</v>
      </c>
      <c r="H29" s="146">
        <f t="shared" si="217"/>
        <v>80</v>
      </c>
      <c r="I29" s="207">
        <v>289.31</v>
      </c>
      <c r="J29" s="208">
        <f t="shared" si="218"/>
        <v>23144.799999999999</v>
      </c>
      <c r="K29" s="209">
        <f t="shared" si="219"/>
        <v>0</v>
      </c>
      <c r="L29" s="210">
        <f t="shared" si="220"/>
        <v>0</v>
      </c>
      <c r="M29" s="209">
        <f t="shared" si="221"/>
        <v>0</v>
      </c>
      <c r="N29" s="209">
        <f t="shared" si="222"/>
        <v>23144.799999999999</v>
      </c>
      <c r="O29" s="151" t="str">
        <f t="shared" si="213"/>
        <v xml:space="preserve"> </v>
      </c>
      <c r="P29" s="151">
        <f t="shared" si="214"/>
        <v>100</v>
      </c>
    </row>
    <row r="30" ht="25.5">
      <c r="A30" s="141" t="s">
        <v>71</v>
      </c>
      <c r="B30" s="141" t="s">
        <v>72</v>
      </c>
      <c r="C30" s="142" t="s">
        <v>41</v>
      </c>
      <c r="D30" s="143">
        <v>1</v>
      </c>
      <c r="E30" s="144">
        <f>'BM 01 '!G30</f>
        <v>0</v>
      </c>
      <c r="F30" s="153"/>
      <c r="G30" s="144">
        <f t="shared" si="216"/>
        <v>0</v>
      </c>
      <c r="H30" s="146">
        <f t="shared" si="217"/>
        <v>1</v>
      </c>
      <c r="I30" s="207">
        <v>18137.150000000001</v>
      </c>
      <c r="J30" s="208">
        <f t="shared" si="218"/>
        <v>18137.150000000001</v>
      </c>
      <c r="K30" s="209">
        <f t="shared" si="219"/>
        <v>0</v>
      </c>
      <c r="L30" s="210">
        <f t="shared" si="220"/>
        <v>0</v>
      </c>
      <c r="M30" s="209">
        <f t="shared" si="221"/>
        <v>0</v>
      </c>
      <c r="N30" s="209">
        <f t="shared" si="222"/>
        <v>18137.150000000001</v>
      </c>
      <c r="O30" s="151" t="str">
        <f t="shared" si="213"/>
        <v xml:space="preserve"> </v>
      </c>
      <c r="P30" s="151">
        <f t="shared" si="214"/>
        <v>100</v>
      </c>
    </row>
    <row r="31" ht="38.25">
      <c r="A31" s="141" t="s">
        <v>73</v>
      </c>
      <c r="B31" s="141" t="s">
        <v>74</v>
      </c>
      <c r="C31" s="142" t="s">
        <v>41</v>
      </c>
      <c r="D31" s="143">
        <v>1</v>
      </c>
      <c r="E31" s="144">
        <f>'BM 01 '!G31</f>
        <v>0</v>
      </c>
      <c r="F31" s="153"/>
      <c r="G31" s="144">
        <f t="shared" si="216"/>
        <v>0</v>
      </c>
      <c r="H31" s="146">
        <f t="shared" si="217"/>
        <v>1</v>
      </c>
      <c r="I31" s="207">
        <v>1886.97</v>
      </c>
      <c r="J31" s="208">
        <f t="shared" si="218"/>
        <v>1886.97</v>
      </c>
      <c r="K31" s="209">
        <f t="shared" si="219"/>
        <v>0</v>
      </c>
      <c r="L31" s="210">
        <f t="shared" si="220"/>
        <v>0</v>
      </c>
      <c r="M31" s="209">
        <f t="shared" si="221"/>
        <v>0</v>
      </c>
      <c r="N31" s="209">
        <f t="shared" si="222"/>
        <v>1886.97</v>
      </c>
      <c r="O31" s="151" t="str">
        <f t="shared" si="213"/>
        <v xml:space="preserve"> </v>
      </c>
      <c r="P31" s="151">
        <f t="shared" si="214"/>
        <v>100</v>
      </c>
    </row>
    <row r="32" ht="51">
      <c r="A32" s="141" t="s">
        <v>75</v>
      </c>
      <c r="B32" s="141" t="s">
        <v>76</v>
      </c>
      <c r="C32" s="142" t="s">
        <v>77</v>
      </c>
      <c r="D32" s="143">
        <v>1</v>
      </c>
      <c r="E32" s="144">
        <f>'BM 01 '!G32</f>
        <v>0</v>
      </c>
      <c r="F32" s="153"/>
      <c r="G32" s="144">
        <f t="shared" si="216"/>
        <v>0</v>
      </c>
      <c r="H32" s="146">
        <f t="shared" si="217"/>
        <v>1</v>
      </c>
      <c r="I32" s="207">
        <v>652.39999999999998</v>
      </c>
      <c r="J32" s="208">
        <f t="shared" si="218"/>
        <v>652.39999999999998</v>
      </c>
      <c r="K32" s="209">
        <f t="shared" si="219"/>
        <v>0</v>
      </c>
      <c r="L32" s="210">
        <f t="shared" si="220"/>
        <v>0</v>
      </c>
      <c r="M32" s="209">
        <f t="shared" si="221"/>
        <v>0</v>
      </c>
      <c r="N32" s="209">
        <f t="shared" si="222"/>
        <v>652.39999999999998</v>
      </c>
      <c r="O32" s="151" t="str">
        <f t="shared" si="213"/>
        <v xml:space="preserve"> </v>
      </c>
      <c r="P32" s="151">
        <f t="shared" si="214"/>
        <v>100</v>
      </c>
    </row>
    <row r="33" ht="19.949999999999999" customHeight="1">
      <c r="A33" s="141" t="s">
        <v>78</v>
      </c>
      <c r="B33" s="141" t="s">
        <v>79</v>
      </c>
      <c r="C33" s="142" t="s">
        <v>80</v>
      </c>
      <c r="D33" s="143">
        <v>44</v>
      </c>
      <c r="E33" s="144">
        <f>'BM 01 '!G33</f>
        <v>0</v>
      </c>
      <c r="F33" s="153"/>
      <c r="G33" s="144">
        <f t="shared" si="216"/>
        <v>0</v>
      </c>
      <c r="H33" s="146">
        <f t="shared" si="217"/>
        <v>44</v>
      </c>
      <c r="I33" s="207">
        <v>644.07000000000005</v>
      </c>
      <c r="J33" s="208">
        <f t="shared" si="218"/>
        <v>28339.080000000002</v>
      </c>
      <c r="K33" s="209">
        <f t="shared" si="219"/>
        <v>0</v>
      </c>
      <c r="L33" s="210">
        <f t="shared" si="220"/>
        <v>0</v>
      </c>
      <c r="M33" s="209">
        <f t="shared" si="221"/>
        <v>0</v>
      </c>
      <c r="N33" s="209">
        <f t="shared" si="222"/>
        <v>28339.080000000002</v>
      </c>
      <c r="O33" s="151" t="str">
        <f t="shared" si="213"/>
        <v xml:space="preserve"> </v>
      </c>
      <c r="P33" s="151">
        <f t="shared" si="214"/>
        <v>100</v>
      </c>
    </row>
    <row r="34" ht="25.5">
      <c r="A34" s="141" t="s">
        <v>81</v>
      </c>
      <c r="B34" s="141" t="s">
        <v>82</v>
      </c>
      <c r="C34" s="142" t="s">
        <v>83</v>
      </c>
      <c r="D34" s="143">
        <v>912.27999999999997</v>
      </c>
      <c r="E34" s="144">
        <f>'BM 01 '!G34</f>
        <v>430</v>
      </c>
      <c r="F34" s="153">
        <v>100</v>
      </c>
      <c r="G34" s="144">
        <f t="shared" si="216"/>
        <v>530</v>
      </c>
      <c r="H34" s="146">
        <f t="shared" si="217"/>
        <v>382.27999999999997</v>
      </c>
      <c r="I34" s="207">
        <v>213.5</v>
      </c>
      <c r="J34" s="208">
        <f t="shared" si="218"/>
        <v>194771.78</v>
      </c>
      <c r="K34" s="209">
        <f t="shared" si="219"/>
        <v>91805</v>
      </c>
      <c r="L34" s="210">
        <f t="shared" si="220"/>
        <v>21350</v>
      </c>
      <c r="M34" s="209">
        <f t="shared" si="221"/>
        <v>113155</v>
      </c>
      <c r="N34" s="209">
        <f t="shared" si="222"/>
        <v>81616.779999999999</v>
      </c>
      <c r="O34" s="151">
        <f t="shared" si="213"/>
        <v>58.096198535537333</v>
      </c>
      <c r="P34" s="151">
        <f t="shared" si="214"/>
        <v>41.903801464462667</v>
      </c>
    </row>
    <row r="35" ht="12.75">
      <c r="A35" s="141" t="s">
        <v>84</v>
      </c>
      <c r="B35" s="141" t="s">
        <v>85</v>
      </c>
      <c r="C35" s="142" t="s">
        <v>83</v>
      </c>
      <c r="D35" s="143">
        <v>100</v>
      </c>
      <c r="E35" s="144">
        <f>'BM 01 '!G35</f>
        <v>0</v>
      </c>
      <c r="F35" s="153"/>
      <c r="G35" s="144">
        <f t="shared" si="216"/>
        <v>0</v>
      </c>
      <c r="H35" s="146">
        <f t="shared" si="217"/>
        <v>100</v>
      </c>
      <c r="I35" s="207">
        <v>120.34</v>
      </c>
      <c r="J35" s="208">
        <f t="shared" si="218"/>
        <v>12034</v>
      </c>
      <c r="K35" s="209">
        <f t="shared" si="219"/>
        <v>0</v>
      </c>
      <c r="L35" s="210">
        <f t="shared" si="220"/>
        <v>0</v>
      </c>
      <c r="M35" s="209">
        <f t="shared" si="221"/>
        <v>0</v>
      </c>
      <c r="N35" s="209">
        <f t="shared" si="222"/>
        <v>12034</v>
      </c>
      <c r="O35" s="151" t="str">
        <f t="shared" si="213"/>
        <v xml:space="preserve"> </v>
      </c>
      <c r="P35" s="151">
        <f t="shared" si="214"/>
        <v>100</v>
      </c>
    </row>
    <row r="36" ht="12.75">
      <c r="A36" s="141" t="s">
        <v>86</v>
      </c>
      <c r="B36" s="141" t="s">
        <v>87</v>
      </c>
      <c r="C36" s="142" t="s">
        <v>83</v>
      </c>
      <c r="D36" s="143">
        <v>124</v>
      </c>
      <c r="E36" s="144">
        <f>'BM 01 '!G36</f>
        <v>0</v>
      </c>
      <c r="F36" s="153"/>
      <c r="G36" s="144">
        <f t="shared" si="216"/>
        <v>0</v>
      </c>
      <c r="H36" s="146">
        <f t="shared" si="217"/>
        <v>124</v>
      </c>
      <c r="I36" s="207">
        <v>186.53</v>
      </c>
      <c r="J36" s="208">
        <f t="shared" si="218"/>
        <v>23129.720000000001</v>
      </c>
      <c r="K36" s="209">
        <f t="shared" si="219"/>
        <v>0</v>
      </c>
      <c r="L36" s="210">
        <f t="shared" si="220"/>
        <v>0</v>
      </c>
      <c r="M36" s="209">
        <f t="shared" si="221"/>
        <v>0</v>
      </c>
      <c r="N36" s="209">
        <f t="shared" si="222"/>
        <v>23129.720000000001</v>
      </c>
      <c r="O36" s="151" t="str">
        <f t="shared" si="213"/>
        <v xml:space="preserve"> </v>
      </c>
      <c r="P36" s="151">
        <f t="shared" si="214"/>
        <v>100</v>
      </c>
    </row>
    <row r="37" ht="25.5">
      <c r="A37" s="141" t="s">
        <v>88</v>
      </c>
      <c r="B37" s="141" t="s">
        <v>89</v>
      </c>
      <c r="C37" s="142" t="s">
        <v>41</v>
      </c>
      <c r="D37" s="143">
        <v>5</v>
      </c>
      <c r="E37" s="144">
        <f>'BM 01 '!G37</f>
        <v>0</v>
      </c>
      <c r="F37" s="153"/>
      <c r="G37" s="144">
        <f t="shared" si="216"/>
        <v>0</v>
      </c>
      <c r="H37" s="146">
        <f t="shared" si="217"/>
        <v>5</v>
      </c>
      <c r="I37" s="207">
        <v>746.11000000000001</v>
      </c>
      <c r="J37" s="208">
        <f t="shared" si="218"/>
        <v>3730.5500000000002</v>
      </c>
      <c r="K37" s="209">
        <f t="shared" si="219"/>
        <v>0</v>
      </c>
      <c r="L37" s="210">
        <f t="shared" si="220"/>
        <v>0</v>
      </c>
      <c r="M37" s="209">
        <f t="shared" si="221"/>
        <v>0</v>
      </c>
      <c r="N37" s="209">
        <f t="shared" si="222"/>
        <v>3730.5500000000002</v>
      </c>
      <c r="O37" s="151" t="str">
        <f t="shared" si="213"/>
        <v xml:space="preserve"> </v>
      </c>
      <c r="P37" s="151">
        <f t="shared" si="214"/>
        <v>100</v>
      </c>
    </row>
    <row r="38" ht="22.199999999999999" customHeight="1">
      <c r="A38" s="141" t="s">
        <v>90</v>
      </c>
      <c r="B38" s="141" t="s">
        <v>91</v>
      </c>
      <c r="C38" s="142" t="s">
        <v>41</v>
      </c>
      <c r="D38" s="143">
        <v>24</v>
      </c>
      <c r="E38" s="144">
        <f>'BM 01 '!G38</f>
        <v>0</v>
      </c>
      <c r="F38" s="153"/>
      <c r="G38" s="144">
        <f t="shared" si="216"/>
        <v>0</v>
      </c>
      <c r="H38" s="146">
        <f t="shared" si="217"/>
        <v>24</v>
      </c>
      <c r="I38" s="207">
        <v>198.56</v>
      </c>
      <c r="J38" s="208">
        <f t="shared" si="218"/>
        <v>4765.4399999999996</v>
      </c>
      <c r="K38" s="209">
        <f t="shared" si="219"/>
        <v>0</v>
      </c>
      <c r="L38" s="210">
        <f t="shared" si="220"/>
        <v>0</v>
      </c>
      <c r="M38" s="209">
        <f t="shared" si="221"/>
        <v>0</v>
      </c>
      <c r="N38" s="209">
        <f t="shared" si="222"/>
        <v>4765.4399999999996</v>
      </c>
      <c r="O38" s="151" t="str">
        <f t="shared" si="213"/>
        <v xml:space="preserve"> </v>
      </c>
      <c r="P38" s="151">
        <f t="shared" si="214"/>
        <v>100</v>
      </c>
    </row>
    <row r="39" ht="31.949999999999999" customHeight="1">
      <c r="A39" s="141" t="s">
        <v>92</v>
      </c>
      <c r="B39" s="141" t="s">
        <v>93</v>
      </c>
      <c r="C39" s="142" t="s">
        <v>41</v>
      </c>
      <c r="D39" s="143">
        <v>32</v>
      </c>
      <c r="E39" s="144">
        <f>'BM 01 '!G39</f>
        <v>0</v>
      </c>
      <c r="F39" s="153"/>
      <c r="G39" s="144">
        <f t="shared" si="216"/>
        <v>0</v>
      </c>
      <c r="H39" s="146">
        <f t="shared" si="217"/>
        <v>32</v>
      </c>
      <c r="I39" s="207">
        <v>264.75</v>
      </c>
      <c r="J39" s="208">
        <f t="shared" si="218"/>
        <v>8472</v>
      </c>
      <c r="K39" s="209">
        <f t="shared" si="219"/>
        <v>0</v>
      </c>
      <c r="L39" s="210">
        <f t="shared" si="220"/>
        <v>0</v>
      </c>
      <c r="M39" s="209">
        <f t="shared" si="221"/>
        <v>0</v>
      </c>
      <c r="N39" s="209">
        <f t="shared" si="222"/>
        <v>8472</v>
      </c>
      <c r="O39" s="151" t="str">
        <f t="shared" si="213"/>
        <v xml:space="preserve"> </v>
      </c>
      <c r="P39" s="151">
        <f t="shared" si="214"/>
        <v>100</v>
      </c>
    </row>
    <row r="40" ht="12.75">
      <c r="A40" s="141" t="s">
        <v>94</v>
      </c>
      <c r="B40" s="141" t="s">
        <v>95</v>
      </c>
      <c r="C40" s="142" t="s">
        <v>41</v>
      </c>
      <c r="D40" s="143">
        <v>19</v>
      </c>
      <c r="E40" s="144">
        <f>'BM 01 '!G40</f>
        <v>0</v>
      </c>
      <c r="F40" s="153"/>
      <c r="G40" s="144">
        <f t="shared" si="216"/>
        <v>0</v>
      </c>
      <c r="H40" s="146">
        <f t="shared" si="217"/>
        <v>19</v>
      </c>
      <c r="I40" s="207">
        <v>342.97000000000003</v>
      </c>
      <c r="J40" s="208">
        <f t="shared" si="218"/>
        <v>6516.4300000000003</v>
      </c>
      <c r="K40" s="209">
        <f t="shared" si="219"/>
        <v>0</v>
      </c>
      <c r="L40" s="210">
        <f t="shared" si="220"/>
        <v>0</v>
      </c>
      <c r="M40" s="209">
        <f t="shared" si="221"/>
        <v>0</v>
      </c>
      <c r="N40" s="209">
        <f t="shared" si="222"/>
        <v>6516.4300000000003</v>
      </c>
      <c r="O40" s="151" t="str">
        <f t="shared" si="213"/>
        <v xml:space="preserve"> </v>
      </c>
      <c r="P40" s="151">
        <f t="shared" si="214"/>
        <v>100</v>
      </c>
    </row>
    <row r="41" ht="12.75">
      <c r="A41" s="141" t="s">
        <v>96</v>
      </c>
      <c r="B41" s="141" t="s">
        <v>97</v>
      </c>
      <c r="C41" s="142" t="s">
        <v>41</v>
      </c>
      <c r="D41" s="143">
        <v>29</v>
      </c>
      <c r="E41" s="144">
        <f>'BM 01 '!G41</f>
        <v>0</v>
      </c>
      <c r="F41" s="153"/>
      <c r="G41" s="144">
        <f t="shared" si="216"/>
        <v>0</v>
      </c>
      <c r="H41" s="146">
        <f t="shared" si="217"/>
        <v>29</v>
      </c>
      <c r="I41" s="207">
        <v>198.56</v>
      </c>
      <c r="J41" s="208">
        <f t="shared" si="218"/>
        <v>5758.2399999999998</v>
      </c>
      <c r="K41" s="209">
        <f t="shared" si="219"/>
        <v>0</v>
      </c>
      <c r="L41" s="210">
        <f t="shared" si="220"/>
        <v>0</v>
      </c>
      <c r="M41" s="209">
        <f t="shared" si="221"/>
        <v>0</v>
      </c>
      <c r="N41" s="209">
        <f t="shared" si="222"/>
        <v>5758.2399999999998</v>
      </c>
      <c r="O41" s="151" t="str">
        <f t="shared" si="213"/>
        <v xml:space="preserve"> </v>
      </c>
      <c r="P41" s="151">
        <f t="shared" si="214"/>
        <v>100</v>
      </c>
    </row>
    <row r="42" ht="12.75">
      <c r="A42" s="141" t="s">
        <v>98</v>
      </c>
      <c r="B42" s="141" t="s">
        <v>99</v>
      </c>
      <c r="C42" s="142" t="s">
        <v>41</v>
      </c>
      <c r="D42" s="143">
        <v>29</v>
      </c>
      <c r="E42" s="144">
        <f>'BM 01 '!G42</f>
        <v>0</v>
      </c>
      <c r="F42" s="153"/>
      <c r="G42" s="144">
        <f t="shared" si="216"/>
        <v>0</v>
      </c>
      <c r="H42" s="146">
        <f t="shared" si="217"/>
        <v>29</v>
      </c>
      <c r="I42" s="207">
        <v>198.56</v>
      </c>
      <c r="J42" s="208">
        <f t="shared" si="218"/>
        <v>5758.2399999999998</v>
      </c>
      <c r="K42" s="209">
        <f t="shared" si="219"/>
        <v>0</v>
      </c>
      <c r="L42" s="210">
        <f t="shared" si="220"/>
        <v>0</v>
      </c>
      <c r="M42" s="209">
        <f t="shared" si="221"/>
        <v>0</v>
      </c>
      <c r="N42" s="209">
        <f t="shared" si="222"/>
        <v>5758.2399999999998</v>
      </c>
      <c r="O42" s="151" t="str">
        <f t="shared" si="213"/>
        <v xml:space="preserve"> </v>
      </c>
      <c r="P42" s="151">
        <f t="shared" si="214"/>
        <v>100</v>
      </c>
    </row>
    <row r="43" ht="12.75">
      <c r="A43" s="141" t="s">
        <v>100</v>
      </c>
      <c r="B43" s="141" t="s">
        <v>101</v>
      </c>
      <c r="C43" s="142" t="s">
        <v>41</v>
      </c>
      <c r="D43" s="143">
        <v>6</v>
      </c>
      <c r="E43" s="144">
        <f>'BM 01 '!G43</f>
        <v>0</v>
      </c>
      <c r="F43" s="153"/>
      <c r="G43" s="144">
        <f t="shared" si="216"/>
        <v>0</v>
      </c>
      <c r="H43" s="146">
        <f t="shared" si="217"/>
        <v>6</v>
      </c>
      <c r="I43" s="207">
        <v>210.59</v>
      </c>
      <c r="J43" s="208">
        <f t="shared" si="218"/>
        <v>1263.54</v>
      </c>
      <c r="K43" s="209">
        <f t="shared" si="219"/>
        <v>0</v>
      </c>
      <c r="L43" s="210">
        <f t="shared" si="220"/>
        <v>0</v>
      </c>
      <c r="M43" s="209">
        <f t="shared" si="221"/>
        <v>0</v>
      </c>
      <c r="N43" s="209">
        <f t="shared" si="222"/>
        <v>1263.54</v>
      </c>
      <c r="O43" s="151" t="str">
        <f t="shared" si="213"/>
        <v xml:space="preserve"> </v>
      </c>
      <c r="P43" s="151">
        <f t="shared" si="214"/>
        <v>100</v>
      </c>
    </row>
    <row r="44" ht="12.75">
      <c r="A44" s="141" t="s">
        <v>102</v>
      </c>
      <c r="B44" s="141" t="s">
        <v>103</v>
      </c>
      <c r="C44" s="142" t="s">
        <v>41</v>
      </c>
      <c r="D44" s="143">
        <v>48</v>
      </c>
      <c r="E44" s="144">
        <f>'BM 01 '!G44</f>
        <v>0</v>
      </c>
      <c r="F44" s="153"/>
      <c r="G44" s="144">
        <f t="shared" si="216"/>
        <v>0</v>
      </c>
      <c r="H44" s="146">
        <f t="shared" si="217"/>
        <v>48</v>
      </c>
      <c r="I44" s="207">
        <v>172.87</v>
      </c>
      <c r="J44" s="208">
        <f t="shared" si="218"/>
        <v>8297.7600000000002</v>
      </c>
      <c r="K44" s="209">
        <f t="shared" si="219"/>
        <v>0</v>
      </c>
      <c r="L44" s="210">
        <f t="shared" si="220"/>
        <v>0</v>
      </c>
      <c r="M44" s="209">
        <f t="shared" si="221"/>
        <v>0</v>
      </c>
      <c r="N44" s="209">
        <f t="shared" si="222"/>
        <v>8297.7600000000002</v>
      </c>
      <c r="O44" s="151" t="str">
        <f t="shared" si="213"/>
        <v xml:space="preserve"> </v>
      </c>
      <c r="P44" s="151">
        <f t="shared" si="214"/>
        <v>100</v>
      </c>
    </row>
    <row r="45" ht="12.75">
      <c r="A45" s="141" t="s">
        <v>104</v>
      </c>
      <c r="B45" s="141" t="s">
        <v>105</v>
      </c>
      <c r="C45" s="142" t="s">
        <v>41</v>
      </c>
      <c r="D45" s="143">
        <v>13</v>
      </c>
      <c r="E45" s="144">
        <f>'BM 01 '!G45</f>
        <v>0</v>
      </c>
      <c r="F45" s="153"/>
      <c r="G45" s="144">
        <f t="shared" si="216"/>
        <v>0</v>
      </c>
      <c r="H45" s="146">
        <f t="shared" si="217"/>
        <v>13</v>
      </c>
      <c r="I45" s="207">
        <v>185.13999999999999</v>
      </c>
      <c r="J45" s="208">
        <f t="shared" si="218"/>
        <v>2406.8200000000002</v>
      </c>
      <c r="K45" s="209">
        <f t="shared" si="219"/>
        <v>0</v>
      </c>
      <c r="L45" s="210">
        <f t="shared" si="220"/>
        <v>0</v>
      </c>
      <c r="M45" s="209">
        <f t="shared" si="221"/>
        <v>0</v>
      </c>
      <c r="N45" s="209">
        <f t="shared" si="222"/>
        <v>2406.8200000000002</v>
      </c>
      <c r="O45" s="151" t="str">
        <f t="shared" si="213"/>
        <v xml:space="preserve"> </v>
      </c>
      <c r="P45" s="151">
        <f t="shared" si="214"/>
        <v>100</v>
      </c>
    </row>
    <row r="46" ht="25.5">
      <c r="A46" s="141" t="s">
        <v>106</v>
      </c>
      <c r="B46" s="141" t="s">
        <v>107</v>
      </c>
      <c r="C46" s="142" t="s">
        <v>41</v>
      </c>
      <c r="D46" s="143">
        <v>34</v>
      </c>
      <c r="E46" s="144">
        <f>'BM 01 '!G46</f>
        <v>0</v>
      </c>
      <c r="F46" s="153"/>
      <c r="G46" s="144">
        <f t="shared" si="216"/>
        <v>0</v>
      </c>
      <c r="H46" s="146">
        <f t="shared" si="217"/>
        <v>34</v>
      </c>
      <c r="I46" s="207">
        <v>264.75</v>
      </c>
      <c r="J46" s="208">
        <f t="shared" si="218"/>
        <v>9001.5</v>
      </c>
      <c r="K46" s="209">
        <f t="shared" si="219"/>
        <v>0</v>
      </c>
      <c r="L46" s="210">
        <f t="shared" si="220"/>
        <v>0</v>
      </c>
      <c r="M46" s="209">
        <f t="shared" si="221"/>
        <v>0</v>
      </c>
      <c r="N46" s="209">
        <f t="shared" si="222"/>
        <v>9001.5</v>
      </c>
      <c r="O46" s="151" t="str">
        <f t="shared" si="213"/>
        <v xml:space="preserve"> </v>
      </c>
      <c r="P46" s="151">
        <f t="shared" si="214"/>
        <v>100</v>
      </c>
    </row>
    <row r="47" ht="46.200000000000003" customHeight="1">
      <c r="A47" s="141" t="s">
        <v>108</v>
      </c>
      <c r="B47" s="141" t="s">
        <v>109</v>
      </c>
      <c r="C47" s="142" t="s">
        <v>41</v>
      </c>
      <c r="D47" s="143">
        <v>27</v>
      </c>
      <c r="E47" s="144">
        <f>'BM 01 '!G47</f>
        <v>0</v>
      </c>
      <c r="F47" s="153"/>
      <c r="G47" s="144">
        <f t="shared" si="216"/>
        <v>0</v>
      </c>
      <c r="H47" s="146">
        <f t="shared" si="217"/>
        <v>27</v>
      </c>
      <c r="I47" s="207">
        <v>864.34000000000003</v>
      </c>
      <c r="J47" s="208">
        <f t="shared" si="218"/>
        <v>23337.18</v>
      </c>
      <c r="K47" s="209">
        <f t="shared" si="219"/>
        <v>0</v>
      </c>
      <c r="L47" s="210">
        <f t="shared" si="220"/>
        <v>0</v>
      </c>
      <c r="M47" s="209">
        <f t="shared" si="221"/>
        <v>0</v>
      </c>
      <c r="N47" s="209">
        <f t="shared" si="222"/>
        <v>23337.18</v>
      </c>
      <c r="O47" s="151" t="str">
        <f t="shared" si="213"/>
        <v xml:space="preserve"> </v>
      </c>
      <c r="P47" s="151">
        <f t="shared" si="214"/>
        <v>100</v>
      </c>
    </row>
    <row r="48" ht="43.200000000000003" customHeight="1">
      <c r="A48" s="141" t="s">
        <v>110</v>
      </c>
      <c r="B48" s="141" t="s">
        <v>111</v>
      </c>
      <c r="C48" s="142" t="s">
        <v>59</v>
      </c>
      <c r="D48" s="143">
        <v>1263.22</v>
      </c>
      <c r="E48" s="144">
        <f>'BM 01 '!G48</f>
        <v>0</v>
      </c>
      <c r="F48" s="153"/>
      <c r="G48" s="144">
        <f t="shared" si="216"/>
        <v>0</v>
      </c>
      <c r="H48" s="146">
        <f t="shared" si="217"/>
        <v>1263.22</v>
      </c>
      <c r="I48" s="207">
        <v>20.460000000000001</v>
      </c>
      <c r="J48" s="208">
        <f t="shared" si="218"/>
        <v>25845.48</v>
      </c>
      <c r="K48" s="209">
        <f t="shared" si="219"/>
        <v>0</v>
      </c>
      <c r="L48" s="210">
        <f t="shared" si="220"/>
        <v>0</v>
      </c>
      <c r="M48" s="209">
        <f t="shared" si="221"/>
        <v>0</v>
      </c>
      <c r="N48" s="209">
        <f t="shared" si="222"/>
        <v>25845.48</v>
      </c>
      <c r="O48" s="151" t="str">
        <f t="shared" si="213"/>
        <v xml:space="preserve"> </v>
      </c>
      <c r="P48" s="151">
        <f t="shared" si="214"/>
        <v>100</v>
      </c>
    </row>
    <row r="49" ht="25.5">
      <c r="A49" s="141" t="s">
        <v>112</v>
      </c>
      <c r="B49" s="141" t="s">
        <v>113</v>
      </c>
      <c r="C49" s="142" t="s">
        <v>41</v>
      </c>
      <c r="D49" s="143">
        <v>5</v>
      </c>
      <c r="E49" s="144">
        <f>'BM 01 '!G49</f>
        <v>0</v>
      </c>
      <c r="F49" s="153"/>
      <c r="G49" s="144">
        <f t="shared" si="216"/>
        <v>0</v>
      </c>
      <c r="H49" s="146">
        <f t="shared" si="217"/>
        <v>5</v>
      </c>
      <c r="I49" s="207">
        <v>1014.15</v>
      </c>
      <c r="J49" s="208">
        <f t="shared" si="218"/>
        <v>5070.75</v>
      </c>
      <c r="K49" s="209">
        <f t="shared" si="219"/>
        <v>0</v>
      </c>
      <c r="L49" s="210">
        <f t="shared" si="220"/>
        <v>0</v>
      </c>
      <c r="M49" s="209">
        <f t="shared" si="221"/>
        <v>0</v>
      </c>
      <c r="N49" s="209">
        <f t="shared" si="222"/>
        <v>5070.75</v>
      </c>
      <c r="O49" s="151" t="str">
        <f t="shared" si="213"/>
        <v xml:space="preserve"> </v>
      </c>
      <c r="P49" s="151">
        <f t="shared" si="214"/>
        <v>100</v>
      </c>
    </row>
    <row r="50" ht="12.75">
      <c r="A50" s="141" t="s">
        <v>114</v>
      </c>
      <c r="B50" s="141" t="s">
        <v>115</v>
      </c>
      <c r="C50" s="142" t="s">
        <v>41</v>
      </c>
      <c r="D50" s="143">
        <v>5</v>
      </c>
      <c r="E50" s="144">
        <f>'BM 01 '!G50</f>
        <v>0</v>
      </c>
      <c r="F50" s="153"/>
      <c r="G50" s="144">
        <f t="shared" si="216"/>
        <v>0</v>
      </c>
      <c r="H50" s="146">
        <f t="shared" si="217"/>
        <v>5</v>
      </c>
      <c r="I50" s="207">
        <v>98.019999999999996</v>
      </c>
      <c r="J50" s="208">
        <f t="shared" si="218"/>
        <v>490.10000000000002</v>
      </c>
      <c r="K50" s="209">
        <f t="shared" si="219"/>
        <v>0</v>
      </c>
      <c r="L50" s="210">
        <f t="shared" si="220"/>
        <v>0</v>
      </c>
      <c r="M50" s="209">
        <f t="shared" si="221"/>
        <v>0</v>
      </c>
      <c r="N50" s="209">
        <f t="shared" si="222"/>
        <v>490.10000000000002</v>
      </c>
      <c r="O50" s="151" t="str">
        <f t="shared" si="213"/>
        <v xml:space="preserve"> </v>
      </c>
      <c r="P50" s="151">
        <f t="shared" si="214"/>
        <v>100</v>
      </c>
    </row>
    <row r="51" ht="12.75">
      <c r="A51" s="141" t="s">
        <v>116</v>
      </c>
      <c r="B51" s="141" t="s">
        <v>117</v>
      </c>
      <c r="C51" s="142" t="s">
        <v>41</v>
      </c>
      <c r="D51" s="143">
        <v>3</v>
      </c>
      <c r="E51" s="144">
        <f>'BM 01 '!G51</f>
        <v>0</v>
      </c>
      <c r="F51" s="153"/>
      <c r="G51" s="144">
        <f t="shared" si="216"/>
        <v>0</v>
      </c>
      <c r="H51" s="146">
        <f t="shared" si="217"/>
        <v>3</v>
      </c>
      <c r="I51" s="207">
        <v>277.70999999999998</v>
      </c>
      <c r="J51" s="208">
        <f t="shared" si="218"/>
        <v>833.13</v>
      </c>
      <c r="K51" s="209">
        <f t="shared" si="219"/>
        <v>0</v>
      </c>
      <c r="L51" s="210">
        <f t="shared" si="220"/>
        <v>0</v>
      </c>
      <c r="M51" s="209">
        <f t="shared" si="221"/>
        <v>0</v>
      </c>
      <c r="N51" s="209">
        <f t="shared" si="222"/>
        <v>833.13</v>
      </c>
      <c r="O51" s="151" t="str">
        <f t="shared" si="213"/>
        <v xml:space="preserve"> </v>
      </c>
      <c r="P51" s="151">
        <f t="shared" si="214"/>
        <v>100</v>
      </c>
    </row>
    <row r="52" ht="12.75">
      <c r="A52" s="141" t="s">
        <v>118</v>
      </c>
      <c r="B52" s="141" t="s">
        <v>119</v>
      </c>
      <c r="C52" s="142" t="s">
        <v>41</v>
      </c>
      <c r="D52" s="143">
        <v>3</v>
      </c>
      <c r="E52" s="144">
        <f>'BM 01 '!G52</f>
        <v>0</v>
      </c>
      <c r="F52" s="153"/>
      <c r="G52" s="144">
        <f t="shared" si="216"/>
        <v>0</v>
      </c>
      <c r="H52" s="146">
        <f t="shared" si="217"/>
        <v>3</v>
      </c>
      <c r="I52" s="207">
        <v>54.149999999999999</v>
      </c>
      <c r="J52" s="208">
        <f t="shared" si="218"/>
        <v>162.44999999999999</v>
      </c>
      <c r="K52" s="209">
        <f t="shared" si="219"/>
        <v>0</v>
      </c>
      <c r="L52" s="210">
        <f t="shared" si="220"/>
        <v>0</v>
      </c>
      <c r="M52" s="209">
        <f t="shared" si="221"/>
        <v>0</v>
      </c>
      <c r="N52" s="209">
        <f t="shared" si="222"/>
        <v>162.44999999999999</v>
      </c>
      <c r="O52" s="151" t="str">
        <f t="shared" si="213"/>
        <v xml:space="preserve"> </v>
      </c>
      <c r="P52" s="151">
        <f t="shared" si="214"/>
        <v>100</v>
      </c>
    </row>
    <row r="53" ht="12.75">
      <c r="A53" s="141" t="s">
        <v>120</v>
      </c>
      <c r="B53" s="141" t="s">
        <v>121</v>
      </c>
      <c r="C53" s="142" t="s">
        <v>41</v>
      </c>
      <c r="D53" s="143">
        <v>5</v>
      </c>
      <c r="E53" s="144">
        <f>'BM 01 '!G53</f>
        <v>0</v>
      </c>
      <c r="F53" s="153"/>
      <c r="G53" s="144">
        <f t="shared" si="216"/>
        <v>0</v>
      </c>
      <c r="H53" s="146">
        <f t="shared" si="217"/>
        <v>5</v>
      </c>
      <c r="I53" s="207">
        <v>282.80000000000001</v>
      </c>
      <c r="J53" s="208">
        <f t="shared" si="218"/>
        <v>1414</v>
      </c>
      <c r="K53" s="209">
        <f t="shared" si="219"/>
        <v>0</v>
      </c>
      <c r="L53" s="210">
        <f t="shared" si="220"/>
        <v>0</v>
      </c>
      <c r="M53" s="209">
        <f t="shared" si="221"/>
        <v>0</v>
      </c>
      <c r="N53" s="209">
        <f t="shared" si="222"/>
        <v>1414</v>
      </c>
      <c r="O53" s="151" t="str">
        <f t="shared" si="213"/>
        <v xml:space="preserve"> </v>
      </c>
      <c r="P53" s="151">
        <f t="shared" si="214"/>
        <v>100</v>
      </c>
    </row>
    <row r="54" ht="12.75">
      <c r="A54" s="141" t="s">
        <v>122</v>
      </c>
      <c r="B54" s="141" t="s">
        <v>123</v>
      </c>
      <c r="C54" s="142" t="s">
        <v>41</v>
      </c>
      <c r="D54" s="143">
        <v>1</v>
      </c>
      <c r="E54" s="144">
        <f>'BM 01 '!G54</f>
        <v>0</v>
      </c>
      <c r="F54" s="153"/>
      <c r="G54" s="144">
        <f t="shared" si="216"/>
        <v>0</v>
      </c>
      <c r="H54" s="146">
        <f t="shared" si="217"/>
        <v>1</v>
      </c>
      <c r="I54" s="207">
        <v>108316.72</v>
      </c>
      <c r="J54" s="208">
        <f t="shared" si="218"/>
        <v>108316.72</v>
      </c>
      <c r="K54" s="209">
        <f t="shared" si="219"/>
        <v>0</v>
      </c>
      <c r="L54" s="210">
        <f t="shared" si="220"/>
        <v>0</v>
      </c>
      <c r="M54" s="209">
        <f t="shared" si="221"/>
        <v>0</v>
      </c>
      <c r="N54" s="209">
        <f t="shared" si="222"/>
        <v>108316.72</v>
      </c>
      <c r="O54" s="151" t="str">
        <f t="shared" si="213"/>
        <v xml:space="preserve"> </v>
      </c>
      <c r="P54" s="151">
        <f t="shared" si="214"/>
        <v>100</v>
      </c>
    </row>
    <row r="55" ht="15" customHeight="1">
      <c r="A55" s="125" t="s">
        <v>124</v>
      </c>
      <c r="B55" s="125" t="s">
        <v>125</v>
      </c>
      <c r="C55" s="126"/>
      <c r="D55" s="134"/>
      <c r="E55" s="135"/>
      <c r="F55" s="136"/>
      <c r="G55" s="135">
        <f t="shared" si="216"/>
        <v>0</v>
      </c>
      <c r="H55" s="137"/>
      <c r="I55" s="211"/>
      <c r="J55" s="204">
        <f>J56+J58+J60</f>
        <v>119094.54000000001</v>
      </c>
      <c r="K55" s="204">
        <f t="shared" ref="K55:N55" si="228">K56+K58+K60</f>
        <v>0</v>
      </c>
      <c r="L55" s="204">
        <f t="shared" si="228"/>
        <v>0</v>
      </c>
      <c r="M55" s="204">
        <f t="shared" si="228"/>
        <v>0</v>
      </c>
      <c r="N55" s="204">
        <f t="shared" si="228"/>
        <v>119094.54000000001</v>
      </c>
      <c r="O55" s="133" t="str">
        <f t="shared" si="213"/>
        <v xml:space="preserve"> </v>
      </c>
      <c r="P55" s="133">
        <f t="shared" si="214"/>
        <v>100</v>
      </c>
    </row>
    <row r="56" ht="12.75">
      <c r="A56" s="154" t="s">
        <v>126</v>
      </c>
      <c r="B56" s="154" t="s">
        <v>127</v>
      </c>
      <c r="C56" s="142"/>
      <c r="D56" s="143"/>
      <c r="E56" s="144"/>
      <c r="F56" s="144"/>
      <c r="G56" s="144"/>
      <c r="H56" s="146"/>
      <c r="I56" s="207"/>
      <c r="J56" s="212">
        <f>J57</f>
        <v>8474.9699999999993</v>
      </c>
      <c r="K56" s="212">
        <f t="shared" ref="K56:N56" si="229">K57</f>
        <v>0</v>
      </c>
      <c r="L56" s="212">
        <f t="shared" si="229"/>
        <v>0</v>
      </c>
      <c r="M56" s="212">
        <f t="shared" si="229"/>
        <v>0</v>
      </c>
      <c r="N56" s="212">
        <f t="shared" si="229"/>
        <v>8474.9699999999993</v>
      </c>
      <c r="O56" s="151" t="str">
        <f t="shared" si="213"/>
        <v xml:space="preserve"> </v>
      </c>
      <c r="P56" s="151">
        <f t="shared" si="214"/>
        <v>100</v>
      </c>
    </row>
    <row r="57" ht="38.25">
      <c r="A57" s="141" t="s">
        <v>128</v>
      </c>
      <c r="B57" s="141" t="s">
        <v>129</v>
      </c>
      <c r="C57" s="142" t="s">
        <v>130</v>
      </c>
      <c r="D57" s="143">
        <v>11936.58</v>
      </c>
      <c r="E57" s="144"/>
      <c r="F57" s="153"/>
      <c r="G57" s="144">
        <f t="shared" si="216"/>
        <v>0</v>
      </c>
      <c r="H57" s="146">
        <f t="shared" si="217"/>
        <v>11936.58</v>
      </c>
      <c r="I57" s="207">
        <v>0.70999999999999996</v>
      </c>
      <c r="J57" s="208">
        <f t="shared" si="218"/>
        <v>8474.9699999999993</v>
      </c>
      <c r="K57" s="209">
        <f t="shared" si="219"/>
        <v>0</v>
      </c>
      <c r="L57" s="210">
        <f t="shared" si="220"/>
        <v>0</v>
      </c>
      <c r="M57" s="209">
        <f t="shared" si="221"/>
        <v>0</v>
      </c>
      <c r="N57" s="209">
        <f t="shared" si="222"/>
        <v>8474.9699999999993</v>
      </c>
      <c r="O57" s="151" t="str">
        <f t="shared" si="213"/>
        <v xml:space="preserve"> </v>
      </c>
      <c r="P57" s="151">
        <f t="shared" si="214"/>
        <v>100</v>
      </c>
    </row>
    <row r="58" ht="15" customHeight="1">
      <c r="A58" s="154" t="s">
        <v>131</v>
      </c>
      <c r="B58" s="154" t="s">
        <v>132</v>
      </c>
      <c r="C58" s="142"/>
      <c r="D58" s="143"/>
      <c r="E58" s="144"/>
      <c r="F58" s="153"/>
      <c r="G58" s="144">
        <f t="shared" si="216"/>
        <v>0</v>
      </c>
      <c r="H58" s="146"/>
      <c r="I58" s="207"/>
      <c r="J58" s="212">
        <f>J59</f>
        <v>110593.85000000001</v>
      </c>
      <c r="K58" s="212">
        <f t="shared" ref="K58:N58" si="230">K59</f>
        <v>0</v>
      </c>
      <c r="L58" s="212">
        <f t="shared" si="230"/>
        <v>0</v>
      </c>
      <c r="M58" s="212">
        <f t="shared" si="230"/>
        <v>0</v>
      </c>
      <c r="N58" s="212">
        <f t="shared" si="230"/>
        <v>110593.85000000001</v>
      </c>
      <c r="O58" s="151" t="str">
        <f t="shared" si="213"/>
        <v xml:space="preserve"> </v>
      </c>
      <c r="P58" s="151">
        <f t="shared" si="214"/>
        <v>100</v>
      </c>
    </row>
    <row r="59" ht="38.25">
      <c r="A59" s="141" t="s">
        <v>133</v>
      </c>
      <c r="B59" s="141" t="s">
        <v>129</v>
      </c>
      <c r="C59" s="142" t="s">
        <v>130</v>
      </c>
      <c r="D59" s="143">
        <v>155765.98999999999</v>
      </c>
      <c r="E59" s="144"/>
      <c r="F59" s="153"/>
      <c r="G59" s="144">
        <f t="shared" si="216"/>
        <v>0</v>
      </c>
      <c r="H59" s="146">
        <f t="shared" si="217"/>
        <v>155765.98999999999</v>
      </c>
      <c r="I59" s="207">
        <v>0.70999999999999996</v>
      </c>
      <c r="J59" s="208">
        <f t="shared" si="218"/>
        <v>110593.85000000001</v>
      </c>
      <c r="K59" s="209">
        <f t="shared" si="219"/>
        <v>0</v>
      </c>
      <c r="L59" s="210">
        <f t="shared" si="220"/>
        <v>0</v>
      </c>
      <c r="M59" s="209">
        <f t="shared" si="221"/>
        <v>0</v>
      </c>
      <c r="N59" s="209">
        <f t="shared" si="222"/>
        <v>110593.85000000001</v>
      </c>
      <c r="O59" s="151" t="str">
        <f t="shared" si="213"/>
        <v xml:space="preserve"> </v>
      </c>
      <c r="P59" s="151">
        <f t="shared" si="214"/>
        <v>100</v>
      </c>
    </row>
    <row r="60" ht="15" customHeight="1">
      <c r="A60" s="154" t="s">
        <v>134</v>
      </c>
      <c r="B60" s="154" t="s">
        <v>135</v>
      </c>
      <c r="C60" s="142"/>
      <c r="D60" s="143"/>
      <c r="E60" s="144"/>
      <c r="F60" s="153"/>
      <c r="G60" s="144">
        <f t="shared" si="216"/>
        <v>0</v>
      </c>
      <c r="H60" s="146"/>
      <c r="I60" s="207"/>
      <c r="J60" s="212">
        <f>J61</f>
        <v>25.719999999999999</v>
      </c>
      <c r="K60" s="212">
        <f t="shared" ref="K60:N60" si="231">K61</f>
        <v>0</v>
      </c>
      <c r="L60" s="212">
        <f t="shared" si="231"/>
        <v>0</v>
      </c>
      <c r="M60" s="212">
        <f t="shared" si="231"/>
        <v>0</v>
      </c>
      <c r="N60" s="212">
        <f t="shared" si="231"/>
        <v>25.719999999999999</v>
      </c>
      <c r="O60" s="151" t="str">
        <f t="shared" si="213"/>
        <v xml:space="preserve"> </v>
      </c>
      <c r="P60" s="151">
        <f t="shared" si="214"/>
        <v>100</v>
      </c>
    </row>
    <row r="61" ht="38.25">
      <c r="A61" s="141" t="s">
        <v>136</v>
      </c>
      <c r="B61" s="141" t="s">
        <v>129</v>
      </c>
      <c r="C61" s="142" t="s">
        <v>130</v>
      </c>
      <c r="D61" s="143">
        <v>36.219999999999999</v>
      </c>
      <c r="E61" s="144"/>
      <c r="F61" s="153"/>
      <c r="G61" s="144">
        <f t="shared" si="216"/>
        <v>0</v>
      </c>
      <c r="H61" s="146">
        <f t="shared" si="217"/>
        <v>36.219999999999999</v>
      </c>
      <c r="I61" s="207">
        <v>0.70999999999999996</v>
      </c>
      <c r="J61" s="208">
        <f t="shared" si="218"/>
        <v>25.719999999999999</v>
      </c>
      <c r="K61" s="209">
        <f t="shared" si="219"/>
        <v>0</v>
      </c>
      <c r="L61" s="210">
        <f t="shared" si="220"/>
        <v>0</v>
      </c>
      <c r="M61" s="209">
        <f t="shared" si="221"/>
        <v>0</v>
      </c>
      <c r="N61" s="209">
        <f t="shared" si="222"/>
        <v>25.719999999999999</v>
      </c>
      <c r="O61" s="151" t="str">
        <f t="shared" si="213"/>
        <v xml:space="preserve"> </v>
      </c>
      <c r="P61" s="151">
        <f t="shared" si="214"/>
        <v>100</v>
      </c>
    </row>
    <row r="62" ht="15" customHeight="1">
      <c r="A62" s="125">
        <v>2</v>
      </c>
      <c r="B62" s="125" t="s">
        <v>137</v>
      </c>
      <c r="C62" s="126"/>
      <c r="D62" s="134"/>
      <c r="E62" s="135"/>
      <c r="F62" s="136"/>
      <c r="G62" s="135"/>
      <c r="H62" s="137"/>
      <c r="I62" s="211"/>
      <c r="J62" s="204">
        <f>J63+J68+J77+J96+J106+J142</f>
        <v>4260719.8300000001</v>
      </c>
      <c r="K62" s="204">
        <f t="shared" ref="K62:N62" si="232">K63+K68+K77+K96+K106+K142</f>
        <v>0</v>
      </c>
      <c r="L62" s="204">
        <f t="shared" si="232"/>
        <v>74919.089999999997</v>
      </c>
      <c r="M62" s="204">
        <f t="shared" si="232"/>
        <v>74919.089999999997</v>
      </c>
      <c r="N62" s="204">
        <f t="shared" si="232"/>
        <v>4175941.6800000002</v>
      </c>
      <c r="O62" s="133">
        <f t="shared" si="213"/>
        <v>1.7583669658936478</v>
      </c>
      <c r="P62" s="133">
        <f t="shared" si="214"/>
        <v>98.010238800423537</v>
      </c>
    </row>
    <row r="63" ht="15" customHeight="1">
      <c r="A63" s="125" t="s">
        <v>138</v>
      </c>
      <c r="B63" s="125" t="s">
        <v>54</v>
      </c>
      <c r="C63" s="126"/>
      <c r="D63" s="134"/>
      <c r="E63" s="135"/>
      <c r="F63" s="136"/>
      <c r="G63" s="135"/>
      <c r="H63" s="137"/>
      <c r="I63" s="211"/>
      <c r="J63" s="204">
        <f>SUM(J64:J67)</f>
        <v>197379.89999999999</v>
      </c>
      <c r="K63" s="204">
        <f t="shared" ref="K63:N63" si="233">SUM(K64:K67)</f>
        <v>0</v>
      </c>
      <c r="L63" s="204">
        <f t="shared" si="233"/>
        <v>74919.089999999997</v>
      </c>
      <c r="M63" s="204">
        <f t="shared" si="233"/>
        <v>74919.089999999997</v>
      </c>
      <c r="N63" s="204">
        <f t="shared" si="233"/>
        <v>122460.81000000001</v>
      </c>
      <c r="O63" s="140">
        <f t="shared" si="213"/>
        <v>37.956798032626423</v>
      </c>
      <c r="P63" s="140">
        <f t="shared" si="214"/>
        <v>62.043201967373584</v>
      </c>
    </row>
    <row r="64" ht="34.200000000000003" customHeight="1">
      <c r="A64" s="141" t="s">
        <v>139</v>
      </c>
      <c r="B64" s="141" t="s">
        <v>140</v>
      </c>
      <c r="C64" s="142" t="s">
        <v>59</v>
      </c>
      <c r="D64" s="143">
        <v>19838.68</v>
      </c>
      <c r="E64" s="144"/>
      <c r="F64" s="153">
        <v>19838.68</v>
      </c>
      <c r="G64" s="144">
        <f t="shared" si="216"/>
        <v>19838.68</v>
      </c>
      <c r="H64" s="146">
        <f t="shared" si="217"/>
        <v>0</v>
      </c>
      <c r="I64" s="207">
        <v>0.68999999999999995</v>
      </c>
      <c r="J64" s="208">
        <f t="shared" si="218"/>
        <v>13688.690000000001</v>
      </c>
      <c r="K64" s="209">
        <f t="shared" si="219"/>
        <v>0</v>
      </c>
      <c r="L64" s="210">
        <f t="shared" si="220"/>
        <v>13688.690000000001</v>
      </c>
      <c r="M64" s="209">
        <f t="shared" si="221"/>
        <v>13688.690000000001</v>
      </c>
      <c r="N64" s="209">
        <f t="shared" si="222"/>
        <v>0</v>
      </c>
      <c r="O64" s="151">
        <f t="shared" si="213"/>
        <v>100</v>
      </c>
      <c r="P64" s="151" t="str">
        <f t="shared" si="214"/>
        <v xml:space="preserve"> </v>
      </c>
    </row>
    <row r="65" ht="30" customHeight="1">
      <c r="A65" s="141" t="s">
        <v>141</v>
      </c>
      <c r="B65" s="141" t="s">
        <v>142</v>
      </c>
      <c r="C65" s="142" t="s">
        <v>143</v>
      </c>
      <c r="D65" s="143">
        <v>2479.8400000000001</v>
      </c>
      <c r="E65" s="144"/>
      <c r="F65" s="153">
        <f t="shared" ref="F65:F67" si="234">D65/3</f>
        <v>826.61333333333334</v>
      </c>
      <c r="G65" s="144">
        <f t="shared" si="216"/>
        <v>826.61333333333334</v>
      </c>
      <c r="H65" s="146">
        <f t="shared" si="217"/>
        <v>1653.2266666666669</v>
      </c>
      <c r="I65" s="207">
        <v>1.1799999999999999</v>
      </c>
      <c r="J65" s="208">
        <f t="shared" si="218"/>
        <v>2926.21</v>
      </c>
      <c r="K65" s="209">
        <f t="shared" si="219"/>
        <v>0</v>
      </c>
      <c r="L65" s="210">
        <f t="shared" si="220"/>
        <v>975.39999999999998</v>
      </c>
      <c r="M65" s="209">
        <f t="shared" si="221"/>
        <v>975.39999999999998</v>
      </c>
      <c r="N65" s="209">
        <f t="shared" si="222"/>
        <v>1950.8099999999999</v>
      </c>
      <c r="O65" s="151">
        <f t="shared" si="213"/>
        <v>33.333219420342353</v>
      </c>
      <c r="P65" s="151">
        <f t="shared" si="214"/>
        <v>66.666780579657654</v>
      </c>
    </row>
    <row r="66" ht="34.200000000000003" customHeight="1">
      <c r="A66" s="141" t="s">
        <v>144</v>
      </c>
      <c r="B66" s="141" t="s">
        <v>145</v>
      </c>
      <c r="C66" s="142" t="s">
        <v>146</v>
      </c>
      <c r="D66" s="143">
        <v>3719.75</v>
      </c>
      <c r="E66" s="144"/>
      <c r="F66" s="153">
        <f t="shared" si="234"/>
        <v>1239.9166666666667</v>
      </c>
      <c r="G66" s="144">
        <f t="shared" si="216"/>
        <v>1239.9166666666667</v>
      </c>
      <c r="H66" s="146">
        <f t="shared" si="217"/>
        <v>2479.833333333333</v>
      </c>
      <c r="I66" s="207">
        <v>36.100000000000001</v>
      </c>
      <c r="J66" s="208">
        <f t="shared" si="218"/>
        <v>134282.98000000001</v>
      </c>
      <c r="K66" s="209">
        <f t="shared" si="219"/>
        <v>0</v>
      </c>
      <c r="L66" s="210">
        <f t="shared" si="220"/>
        <v>44760.989999999998</v>
      </c>
      <c r="M66" s="209">
        <f t="shared" si="221"/>
        <v>44760.989999999998</v>
      </c>
      <c r="N66" s="209">
        <f t="shared" si="222"/>
        <v>89521.99000000002</v>
      </c>
      <c r="O66" s="151">
        <f t="shared" si="213"/>
        <v>33.33333085101328</v>
      </c>
      <c r="P66" s="151">
        <f t="shared" si="214"/>
        <v>66.666669148986728</v>
      </c>
    </row>
    <row r="67" ht="39.600000000000001">
      <c r="A67" s="141" t="s">
        <v>147</v>
      </c>
      <c r="B67" s="141" t="s">
        <v>129</v>
      </c>
      <c r="C67" s="142" t="s">
        <v>130</v>
      </c>
      <c r="D67" s="143">
        <v>65467.639999999999</v>
      </c>
      <c r="E67" s="144"/>
      <c r="F67" s="153">
        <f t="shared" si="234"/>
        <v>21822.546666666665</v>
      </c>
      <c r="G67" s="144">
        <f t="shared" si="216"/>
        <v>21822.546666666665</v>
      </c>
      <c r="H67" s="146">
        <f t="shared" si="217"/>
        <v>43645.093333333338</v>
      </c>
      <c r="I67" s="207">
        <v>0.70999999999999996</v>
      </c>
      <c r="J67" s="208">
        <f t="shared" si="218"/>
        <v>46482.019999999997</v>
      </c>
      <c r="K67" s="209">
        <f t="shared" si="219"/>
        <v>0</v>
      </c>
      <c r="L67" s="210">
        <f t="shared" si="220"/>
        <v>15494.01</v>
      </c>
      <c r="M67" s="209">
        <f t="shared" si="221"/>
        <v>15494.01</v>
      </c>
      <c r="N67" s="209">
        <f t="shared" si="222"/>
        <v>30988.009999999995</v>
      </c>
      <c r="O67" s="151">
        <f t="shared" si="213"/>
        <v>33.333340504564994</v>
      </c>
      <c r="P67" s="151">
        <f t="shared" si="214"/>
        <v>66.666659495434999</v>
      </c>
    </row>
    <row r="68" ht="13.199999999999999">
      <c r="A68" s="125" t="s">
        <v>148</v>
      </c>
      <c r="B68" s="125" t="s">
        <v>149</v>
      </c>
      <c r="C68" s="126"/>
      <c r="D68" s="134"/>
      <c r="E68" s="135"/>
      <c r="F68" s="136"/>
      <c r="G68" s="135">
        <f t="shared" si="216"/>
        <v>0</v>
      </c>
      <c r="H68" s="137"/>
      <c r="I68" s="211"/>
      <c r="J68" s="204">
        <f>SUM(J69:J76)</f>
        <v>1454279.9299999999</v>
      </c>
      <c r="K68" s="204">
        <f t="shared" ref="K68:N68" si="235">SUM(K69:K76)</f>
        <v>0</v>
      </c>
      <c r="L68" s="204">
        <f t="shared" si="235"/>
        <v>0</v>
      </c>
      <c r="M68" s="204">
        <f t="shared" si="235"/>
        <v>0</v>
      </c>
      <c r="N68" s="204">
        <f t="shared" si="235"/>
        <v>1454279.9299999999</v>
      </c>
      <c r="O68" s="133" t="str">
        <f t="shared" si="213"/>
        <v xml:space="preserve"> </v>
      </c>
      <c r="P68" s="133">
        <f t="shared" si="214"/>
        <v>100</v>
      </c>
    </row>
    <row r="69" ht="20.399999999999999" customHeight="1">
      <c r="A69" s="141" t="s">
        <v>150</v>
      </c>
      <c r="B69" s="141" t="s">
        <v>151</v>
      </c>
      <c r="C69" s="142" t="s">
        <v>59</v>
      </c>
      <c r="D69" s="143">
        <v>19838.68</v>
      </c>
      <c r="E69" s="144"/>
      <c r="F69" s="153"/>
      <c r="G69" s="144">
        <f t="shared" si="216"/>
        <v>0</v>
      </c>
      <c r="H69" s="146">
        <f t="shared" si="217"/>
        <v>19838.68</v>
      </c>
      <c r="I69" s="207">
        <v>1.6200000000000001</v>
      </c>
      <c r="J69" s="208">
        <f t="shared" si="218"/>
        <v>32138.66</v>
      </c>
      <c r="K69" s="209">
        <f t="shared" si="219"/>
        <v>0</v>
      </c>
      <c r="L69" s="210">
        <f t="shared" si="220"/>
        <v>0</v>
      </c>
      <c r="M69" s="209">
        <f t="shared" si="221"/>
        <v>0</v>
      </c>
      <c r="N69" s="209">
        <f t="shared" si="222"/>
        <v>32138.66</v>
      </c>
      <c r="O69" s="151" t="str">
        <f t="shared" si="213"/>
        <v xml:space="preserve"> </v>
      </c>
      <c r="P69" s="151">
        <f t="shared" si="214"/>
        <v>100</v>
      </c>
    </row>
    <row r="70" ht="31.199999999999999" customHeight="1">
      <c r="A70" s="141" t="s">
        <v>152</v>
      </c>
      <c r="B70" s="141" t="s">
        <v>153</v>
      </c>
      <c r="C70" s="142" t="s">
        <v>143</v>
      </c>
      <c r="D70" s="143">
        <v>3446.5300000000002</v>
      </c>
      <c r="E70" s="144"/>
      <c r="F70" s="153"/>
      <c r="G70" s="144">
        <f t="shared" si="216"/>
        <v>0</v>
      </c>
      <c r="H70" s="146">
        <f t="shared" si="217"/>
        <v>3446.5300000000002</v>
      </c>
      <c r="I70" s="207">
        <v>10.16</v>
      </c>
      <c r="J70" s="208">
        <f t="shared" si="218"/>
        <v>35016.739999999998</v>
      </c>
      <c r="K70" s="209">
        <f t="shared" si="219"/>
        <v>0</v>
      </c>
      <c r="L70" s="210">
        <f t="shared" si="220"/>
        <v>0</v>
      </c>
      <c r="M70" s="209">
        <f t="shared" si="221"/>
        <v>0</v>
      </c>
      <c r="N70" s="209">
        <f t="shared" si="222"/>
        <v>35016.739999999998</v>
      </c>
      <c r="O70" s="151" t="str">
        <f t="shared" si="213"/>
        <v xml:space="preserve"> </v>
      </c>
      <c r="P70" s="151">
        <f t="shared" si="214"/>
        <v>100</v>
      </c>
    </row>
    <row r="71" ht="34.950000000000003" customHeight="1">
      <c r="A71" s="141" t="s">
        <v>154</v>
      </c>
      <c r="B71" s="141" t="s">
        <v>155</v>
      </c>
      <c r="C71" s="142" t="s">
        <v>143</v>
      </c>
      <c r="D71" s="143">
        <v>10440.58</v>
      </c>
      <c r="E71" s="144"/>
      <c r="F71" s="153"/>
      <c r="G71" s="144">
        <f t="shared" si="216"/>
        <v>0</v>
      </c>
      <c r="H71" s="146">
        <f t="shared" si="217"/>
        <v>10440.58</v>
      </c>
      <c r="I71" s="207">
        <v>21.66</v>
      </c>
      <c r="J71" s="208">
        <f t="shared" si="218"/>
        <v>226142.95999999999</v>
      </c>
      <c r="K71" s="209">
        <f t="shared" si="219"/>
        <v>0</v>
      </c>
      <c r="L71" s="210">
        <f t="shared" si="220"/>
        <v>0</v>
      </c>
      <c r="M71" s="209">
        <f t="shared" si="221"/>
        <v>0</v>
      </c>
      <c r="N71" s="209">
        <f t="shared" si="222"/>
        <v>226142.95999999999</v>
      </c>
      <c r="O71" s="151" t="str">
        <f t="shared" si="213"/>
        <v xml:space="preserve"> </v>
      </c>
      <c r="P71" s="151">
        <f t="shared" si="214"/>
        <v>100</v>
      </c>
    </row>
    <row r="72" ht="47.399999999999999" customHeight="1">
      <c r="A72" s="141" t="s">
        <v>156</v>
      </c>
      <c r="B72" s="141" t="s">
        <v>129</v>
      </c>
      <c r="C72" s="142" t="s">
        <v>130</v>
      </c>
      <c r="D72" s="143">
        <v>239611.31</v>
      </c>
      <c r="E72" s="144"/>
      <c r="F72" s="153"/>
      <c r="G72" s="144">
        <f t="shared" si="216"/>
        <v>0</v>
      </c>
      <c r="H72" s="146">
        <f t="shared" si="217"/>
        <v>239611.31</v>
      </c>
      <c r="I72" s="207">
        <v>0.70999999999999996</v>
      </c>
      <c r="J72" s="208">
        <f t="shared" si="218"/>
        <v>170124.03</v>
      </c>
      <c r="K72" s="209">
        <f t="shared" si="219"/>
        <v>0</v>
      </c>
      <c r="L72" s="210">
        <f t="shared" si="220"/>
        <v>0</v>
      </c>
      <c r="M72" s="209">
        <f t="shared" si="221"/>
        <v>0</v>
      </c>
      <c r="N72" s="209">
        <f t="shared" si="222"/>
        <v>170124.03</v>
      </c>
      <c r="O72" s="151" t="str">
        <f t="shared" si="213"/>
        <v xml:space="preserve"> </v>
      </c>
      <c r="P72" s="151">
        <f t="shared" si="214"/>
        <v>100</v>
      </c>
    </row>
    <row r="73" ht="30" customHeight="1">
      <c r="A73" s="141" t="s">
        <v>157</v>
      </c>
      <c r="B73" s="141" t="s">
        <v>158</v>
      </c>
      <c r="C73" s="142" t="s">
        <v>143</v>
      </c>
      <c r="D73" s="143">
        <v>15660.870000000001</v>
      </c>
      <c r="E73" s="144"/>
      <c r="F73" s="153"/>
      <c r="G73" s="144">
        <f t="shared" si="216"/>
        <v>0</v>
      </c>
      <c r="H73" s="146">
        <f t="shared" si="217"/>
        <v>15660.870000000001</v>
      </c>
      <c r="I73" s="207">
        <v>34.899999999999999</v>
      </c>
      <c r="J73" s="208">
        <f t="shared" si="218"/>
        <v>546564.35999999999</v>
      </c>
      <c r="K73" s="209">
        <f t="shared" si="219"/>
        <v>0</v>
      </c>
      <c r="L73" s="210">
        <f t="shared" si="220"/>
        <v>0</v>
      </c>
      <c r="M73" s="209">
        <f t="shared" si="221"/>
        <v>0</v>
      </c>
      <c r="N73" s="209">
        <f t="shared" si="222"/>
        <v>546564.35999999999</v>
      </c>
      <c r="O73" s="151" t="str">
        <f t="shared" si="213"/>
        <v xml:space="preserve"> </v>
      </c>
      <c r="P73" s="151">
        <f t="shared" si="214"/>
        <v>100</v>
      </c>
    </row>
    <row r="74" ht="48.600000000000001" customHeight="1">
      <c r="A74" s="141" t="s">
        <v>159</v>
      </c>
      <c r="B74" s="141" t="s">
        <v>129</v>
      </c>
      <c r="C74" s="142" t="s">
        <v>130</v>
      </c>
      <c r="D74" s="143">
        <v>359416.96999999997</v>
      </c>
      <c r="E74" s="144"/>
      <c r="F74" s="153"/>
      <c r="G74" s="144">
        <f t="shared" si="216"/>
        <v>0</v>
      </c>
      <c r="H74" s="146">
        <f t="shared" si="217"/>
        <v>359416.96999999997</v>
      </c>
      <c r="I74" s="207">
        <v>0.70999999999999996</v>
      </c>
      <c r="J74" s="208">
        <f t="shared" si="218"/>
        <v>255186.04999999999</v>
      </c>
      <c r="K74" s="209">
        <f t="shared" si="219"/>
        <v>0</v>
      </c>
      <c r="L74" s="210">
        <f t="shared" si="220"/>
        <v>0</v>
      </c>
      <c r="M74" s="209">
        <f t="shared" si="221"/>
        <v>0</v>
      </c>
      <c r="N74" s="209">
        <f t="shared" si="222"/>
        <v>255186.04999999999</v>
      </c>
      <c r="O74" s="151" t="str">
        <f t="shared" si="213"/>
        <v xml:space="preserve"> </v>
      </c>
      <c r="P74" s="151">
        <f t="shared" si="214"/>
        <v>100</v>
      </c>
    </row>
    <row r="75" ht="26.399999999999999">
      <c r="A75" s="141" t="s">
        <v>160</v>
      </c>
      <c r="B75" s="141" t="s">
        <v>161</v>
      </c>
      <c r="C75" s="142" t="s">
        <v>143</v>
      </c>
      <c r="D75" s="143">
        <v>29547.990000000002</v>
      </c>
      <c r="E75" s="144"/>
      <c r="F75" s="153"/>
      <c r="G75" s="144">
        <f t="shared" si="216"/>
        <v>0</v>
      </c>
      <c r="H75" s="146">
        <f t="shared" si="217"/>
        <v>29547.990000000002</v>
      </c>
      <c r="I75" s="207">
        <v>0.55000000000000004</v>
      </c>
      <c r="J75" s="208">
        <f t="shared" si="218"/>
        <v>16251.389999999999</v>
      </c>
      <c r="K75" s="209">
        <f t="shared" si="219"/>
        <v>0</v>
      </c>
      <c r="L75" s="210">
        <f t="shared" si="220"/>
        <v>0</v>
      </c>
      <c r="M75" s="209">
        <f t="shared" si="221"/>
        <v>0</v>
      </c>
      <c r="N75" s="209">
        <f t="shared" si="222"/>
        <v>16251.389999999999</v>
      </c>
      <c r="O75" s="151" t="str">
        <f t="shared" si="213"/>
        <v xml:space="preserve"> </v>
      </c>
      <c r="P75" s="151">
        <f t="shared" si="214"/>
        <v>100</v>
      </c>
    </row>
    <row r="76" ht="34.200000000000003" customHeight="1">
      <c r="A76" s="141" t="s">
        <v>162</v>
      </c>
      <c r="B76" s="141" t="s">
        <v>163</v>
      </c>
      <c r="C76" s="142" t="s">
        <v>143</v>
      </c>
      <c r="D76" s="143">
        <v>29547.990000000002</v>
      </c>
      <c r="E76" s="144"/>
      <c r="F76" s="153"/>
      <c r="G76" s="144">
        <f t="shared" si="216"/>
        <v>0</v>
      </c>
      <c r="H76" s="146">
        <f t="shared" si="217"/>
        <v>29547.990000000002</v>
      </c>
      <c r="I76" s="207">
        <v>5.8499999999999996</v>
      </c>
      <c r="J76" s="208">
        <f t="shared" si="218"/>
        <v>172855.73999999999</v>
      </c>
      <c r="K76" s="209">
        <f t="shared" si="219"/>
        <v>0</v>
      </c>
      <c r="L76" s="210">
        <f t="shared" si="220"/>
        <v>0</v>
      </c>
      <c r="M76" s="209">
        <f t="shared" si="221"/>
        <v>0</v>
      </c>
      <c r="N76" s="209">
        <f t="shared" si="222"/>
        <v>172855.73999999999</v>
      </c>
      <c r="O76" s="151" t="str">
        <f t="shared" si="213"/>
        <v xml:space="preserve"> </v>
      </c>
      <c r="P76" s="151">
        <f t="shared" si="214"/>
        <v>100</v>
      </c>
    </row>
    <row r="77" ht="13.199999999999999">
      <c r="A77" s="125" t="s">
        <v>164</v>
      </c>
      <c r="B77" s="125" t="s">
        <v>165</v>
      </c>
      <c r="C77" s="126"/>
      <c r="D77" s="134"/>
      <c r="E77" s="135"/>
      <c r="F77" s="136"/>
      <c r="G77" s="135">
        <f t="shared" si="216"/>
        <v>0</v>
      </c>
      <c r="H77" s="137"/>
      <c r="I77" s="211"/>
      <c r="J77" s="204">
        <f>SUM(J78:J95)</f>
        <v>741043.26000000001</v>
      </c>
      <c r="K77" s="204">
        <f t="shared" ref="K77:N77" si="236">SUM(K78:K95)</f>
        <v>0</v>
      </c>
      <c r="L77" s="204">
        <f t="shared" si="236"/>
        <v>0</v>
      </c>
      <c r="M77" s="204">
        <f t="shared" si="236"/>
        <v>0</v>
      </c>
      <c r="N77" s="204">
        <f t="shared" si="236"/>
        <v>741043.26000000001</v>
      </c>
      <c r="O77" s="133" t="str">
        <f t="shared" ref="O77:O140" si="237">IF((M77/J77)=0," ",(M77/J77)*100)</f>
        <v xml:space="preserve"> </v>
      </c>
      <c r="P77" s="133">
        <f t="shared" ref="P77:P140" si="238">IF((N77/J77)=0," ",(N77/J77)*100)</f>
        <v>100</v>
      </c>
    </row>
    <row r="78" ht="15" customHeight="1">
      <c r="A78" s="141" t="s">
        <v>166</v>
      </c>
      <c r="B78" s="141" t="s">
        <v>167</v>
      </c>
      <c r="C78" s="142" t="s">
        <v>83</v>
      </c>
      <c r="D78" s="143">
        <v>1383.5599999999999</v>
      </c>
      <c r="E78" s="144"/>
      <c r="F78" s="153"/>
      <c r="G78" s="144">
        <f t="shared" si="216"/>
        <v>0</v>
      </c>
      <c r="H78" s="146">
        <f t="shared" si="217"/>
        <v>1383.5599999999999</v>
      </c>
      <c r="I78" s="207">
        <v>1.99</v>
      </c>
      <c r="J78" s="208">
        <f t="shared" ref="J78:J141" si="239">ROUND(D78*I78,2)</f>
        <v>2753.2800000000002</v>
      </c>
      <c r="K78" s="209">
        <f t="shared" ref="K78:K141" si="240">ROUND(E78*I78,2)</f>
        <v>0</v>
      </c>
      <c r="L78" s="210">
        <f t="shared" ref="L78:L141" si="241">ROUND(F78*I78,2)</f>
        <v>0</v>
      </c>
      <c r="M78" s="209">
        <f t="shared" ref="M78:M141" si="242">K78+L78</f>
        <v>0</v>
      </c>
      <c r="N78" s="209">
        <f t="shared" ref="N78:N141" si="243">J78-M78</f>
        <v>2753.2800000000002</v>
      </c>
      <c r="O78" s="151" t="str">
        <f t="shared" si="237"/>
        <v xml:space="preserve"> </v>
      </c>
      <c r="P78" s="151">
        <f t="shared" si="238"/>
        <v>100</v>
      </c>
    </row>
    <row r="79" ht="13.199999999999999">
      <c r="A79" s="141" t="s">
        <v>168</v>
      </c>
      <c r="B79" s="141" t="s">
        <v>169</v>
      </c>
      <c r="C79" s="142" t="s">
        <v>83</v>
      </c>
      <c r="D79" s="143">
        <v>1383.5599999999999</v>
      </c>
      <c r="E79" s="144"/>
      <c r="F79" s="153"/>
      <c r="G79" s="144">
        <f t="shared" ref="G79:G141" si="244">E79+F79</f>
        <v>0</v>
      </c>
      <c r="H79" s="146">
        <f t="shared" ref="H79:H141" si="245">D79-G79</f>
        <v>1383.5599999999999</v>
      </c>
      <c r="I79" s="207">
        <v>5.7300000000000004</v>
      </c>
      <c r="J79" s="208">
        <f t="shared" si="239"/>
        <v>7927.8000000000002</v>
      </c>
      <c r="K79" s="209">
        <f t="shared" si="240"/>
        <v>0</v>
      </c>
      <c r="L79" s="210">
        <f t="shared" si="241"/>
        <v>0</v>
      </c>
      <c r="M79" s="209">
        <f t="shared" si="242"/>
        <v>0</v>
      </c>
      <c r="N79" s="209">
        <f t="shared" si="243"/>
        <v>7927.8000000000002</v>
      </c>
      <c r="O79" s="151" t="str">
        <f t="shared" si="237"/>
        <v xml:space="preserve"> </v>
      </c>
      <c r="P79" s="151">
        <f t="shared" si="238"/>
        <v>100</v>
      </c>
    </row>
    <row r="80" ht="26.399999999999999">
      <c r="A80" s="141" t="s">
        <v>170</v>
      </c>
      <c r="B80" s="141" t="s">
        <v>171</v>
      </c>
      <c r="C80" s="142" t="s">
        <v>41</v>
      </c>
      <c r="D80" s="143">
        <v>59</v>
      </c>
      <c r="E80" s="144"/>
      <c r="F80" s="153"/>
      <c r="G80" s="144">
        <f t="shared" si="244"/>
        <v>0</v>
      </c>
      <c r="H80" s="146">
        <f t="shared" si="245"/>
        <v>59</v>
      </c>
      <c r="I80" s="207">
        <v>634.01999999999998</v>
      </c>
      <c r="J80" s="208">
        <f t="shared" si="239"/>
        <v>37407.18</v>
      </c>
      <c r="K80" s="209">
        <f t="shared" si="240"/>
        <v>0</v>
      </c>
      <c r="L80" s="210">
        <f t="shared" si="241"/>
        <v>0</v>
      </c>
      <c r="M80" s="209">
        <f t="shared" si="242"/>
        <v>0</v>
      </c>
      <c r="N80" s="209">
        <f t="shared" si="243"/>
        <v>37407.18</v>
      </c>
      <c r="O80" s="151" t="str">
        <f t="shared" si="237"/>
        <v xml:space="preserve"> </v>
      </c>
      <c r="P80" s="151">
        <f t="shared" si="238"/>
        <v>100</v>
      </c>
    </row>
    <row r="81" ht="25.949999999999999" customHeight="1">
      <c r="A81" s="141" t="s">
        <v>172</v>
      </c>
      <c r="B81" s="141" t="s">
        <v>173</v>
      </c>
      <c r="C81" s="142" t="s">
        <v>41</v>
      </c>
      <c r="D81" s="143">
        <v>21</v>
      </c>
      <c r="E81" s="144"/>
      <c r="F81" s="153"/>
      <c r="G81" s="144">
        <f t="shared" si="244"/>
        <v>0</v>
      </c>
      <c r="H81" s="146">
        <f t="shared" si="245"/>
        <v>21</v>
      </c>
      <c r="I81" s="207">
        <v>738.13999999999999</v>
      </c>
      <c r="J81" s="208">
        <f t="shared" si="239"/>
        <v>15500.940000000001</v>
      </c>
      <c r="K81" s="209">
        <f t="shared" si="240"/>
        <v>0</v>
      </c>
      <c r="L81" s="210">
        <f t="shared" si="241"/>
        <v>0</v>
      </c>
      <c r="M81" s="209">
        <f t="shared" si="242"/>
        <v>0</v>
      </c>
      <c r="N81" s="209">
        <f t="shared" si="243"/>
        <v>15500.940000000001</v>
      </c>
      <c r="O81" s="151" t="str">
        <f t="shared" si="237"/>
        <v xml:space="preserve"> </v>
      </c>
      <c r="P81" s="151">
        <f t="shared" si="238"/>
        <v>100</v>
      </c>
    </row>
    <row r="82" ht="30.600000000000001" customHeight="1">
      <c r="A82" s="141" t="s">
        <v>174</v>
      </c>
      <c r="B82" s="141" t="s">
        <v>175</v>
      </c>
      <c r="C82" s="142" t="s">
        <v>41</v>
      </c>
      <c r="D82" s="143">
        <v>24</v>
      </c>
      <c r="E82" s="144"/>
      <c r="F82" s="153"/>
      <c r="G82" s="144">
        <f t="shared" si="244"/>
        <v>0</v>
      </c>
      <c r="H82" s="146">
        <f t="shared" si="245"/>
        <v>24</v>
      </c>
      <c r="I82" s="207">
        <v>2510.0999999999999</v>
      </c>
      <c r="J82" s="208">
        <f t="shared" si="239"/>
        <v>60242.400000000001</v>
      </c>
      <c r="K82" s="209">
        <f t="shared" si="240"/>
        <v>0</v>
      </c>
      <c r="L82" s="210">
        <f t="shared" si="241"/>
        <v>0</v>
      </c>
      <c r="M82" s="209">
        <f t="shared" si="242"/>
        <v>0</v>
      </c>
      <c r="N82" s="209">
        <f t="shared" si="243"/>
        <v>60242.400000000001</v>
      </c>
      <c r="O82" s="151" t="str">
        <f t="shared" si="237"/>
        <v xml:space="preserve"> </v>
      </c>
      <c r="P82" s="151">
        <f t="shared" si="238"/>
        <v>100</v>
      </c>
    </row>
    <row r="83" ht="26.399999999999999">
      <c r="A83" s="141" t="s">
        <v>176</v>
      </c>
      <c r="B83" s="141" t="s">
        <v>177</v>
      </c>
      <c r="C83" s="142" t="s">
        <v>143</v>
      </c>
      <c r="D83" s="143">
        <v>1426.79</v>
      </c>
      <c r="E83" s="144"/>
      <c r="F83" s="153"/>
      <c r="G83" s="144">
        <f t="shared" si="244"/>
        <v>0</v>
      </c>
      <c r="H83" s="146">
        <f t="shared" si="245"/>
        <v>1426.79</v>
      </c>
      <c r="I83" s="207">
        <v>12.15</v>
      </c>
      <c r="J83" s="208">
        <f t="shared" si="239"/>
        <v>17335.5</v>
      </c>
      <c r="K83" s="209">
        <f t="shared" si="240"/>
        <v>0</v>
      </c>
      <c r="L83" s="210">
        <f t="shared" si="241"/>
        <v>0</v>
      </c>
      <c r="M83" s="209">
        <f t="shared" si="242"/>
        <v>0</v>
      </c>
      <c r="N83" s="209">
        <f t="shared" si="243"/>
        <v>17335.5</v>
      </c>
      <c r="O83" s="151" t="str">
        <f t="shared" si="237"/>
        <v xml:space="preserve"> </v>
      </c>
      <c r="P83" s="151">
        <f t="shared" si="238"/>
        <v>100</v>
      </c>
    </row>
    <row r="84" ht="26.399999999999999">
      <c r="A84" s="141" t="s">
        <v>178</v>
      </c>
      <c r="B84" s="141" t="s">
        <v>179</v>
      </c>
      <c r="C84" s="142" t="s">
        <v>143</v>
      </c>
      <c r="D84" s="143">
        <v>1161.3199999999999</v>
      </c>
      <c r="E84" s="144"/>
      <c r="F84" s="153"/>
      <c r="G84" s="144">
        <f t="shared" si="244"/>
        <v>0</v>
      </c>
      <c r="H84" s="146">
        <f t="shared" si="245"/>
        <v>1161.3199999999999</v>
      </c>
      <c r="I84" s="207">
        <v>12.19</v>
      </c>
      <c r="J84" s="208">
        <f t="shared" si="239"/>
        <v>14156.49</v>
      </c>
      <c r="K84" s="209">
        <f t="shared" si="240"/>
        <v>0</v>
      </c>
      <c r="L84" s="210">
        <f t="shared" si="241"/>
        <v>0</v>
      </c>
      <c r="M84" s="209">
        <f t="shared" si="242"/>
        <v>0</v>
      </c>
      <c r="N84" s="209">
        <f t="shared" si="243"/>
        <v>14156.49</v>
      </c>
      <c r="O84" s="151" t="str">
        <f t="shared" si="237"/>
        <v xml:space="preserve"> </v>
      </c>
      <c r="P84" s="151">
        <f t="shared" si="238"/>
        <v>100</v>
      </c>
    </row>
    <row r="85" ht="66">
      <c r="A85" s="141" t="s">
        <v>180</v>
      </c>
      <c r="B85" s="141" t="s">
        <v>181</v>
      </c>
      <c r="C85" s="142" t="s">
        <v>143</v>
      </c>
      <c r="D85" s="143">
        <v>1156.02</v>
      </c>
      <c r="E85" s="144"/>
      <c r="F85" s="153"/>
      <c r="G85" s="144">
        <f t="shared" si="244"/>
        <v>0</v>
      </c>
      <c r="H85" s="146">
        <f t="shared" si="245"/>
        <v>1156.02</v>
      </c>
      <c r="I85" s="207">
        <v>12.83</v>
      </c>
      <c r="J85" s="208">
        <f t="shared" si="239"/>
        <v>14831.74</v>
      </c>
      <c r="K85" s="209">
        <f t="shared" si="240"/>
        <v>0</v>
      </c>
      <c r="L85" s="210">
        <f t="shared" si="241"/>
        <v>0</v>
      </c>
      <c r="M85" s="209">
        <f t="shared" si="242"/>
        <v>0</v>
      </c>
      <c r="N85" s="209">
        <f t="shared" si="243"/>
        <v>14831.74</v>
      </c>
      <c r="O85" s="151" t="str">
        <f t="shared" si="237"/>
        <v xml:space="preserve"> </v>
      </c>
      <c r="P85" s="151">
        <f t="shared" si="238"/>
        <v>100</v>
      </c>
    </row>
    <row r="86" ht="39.600000000000001">
      <c r="A86" s="141" t="s">
        <v>182</v>
      </c>
      <c r="B86" s="141" t="s">
        <v>183</v>
      </c>
      <c r="C86" s="142" t="s">
        <v>143</v>
      </c>
      <c r="D86" s="143">
        <v>34.840000000000003</v>
      </c>
      <c r="E86" s="144"/>
      <c r="F86" s="153"/>
      <c r="G86" s="144">
        <f t="shared" si="244"/>
        <v>0</v>
      </c>
      <c r="H86" s="146">
        <f t="shared" si="245"/>
        <v>34.840000000000003</v>
      </c>
      <c r="I86" s="207">
        <v>503.5</v>
      </c>
      <c r="J86" s="208">
        <f t="shared" si="239"/>
        <v>17541.939999999999</v>
      </c>
      <c r="K86" s="209">
        <f t="shared" si="240"/>
        <v>0</v>
      </c>
      <c r="L86" s="210">
        <f t="shared" si="241"/>
        <v>0</v>
      </c>
      <c r="M86" s="209">
        <f t="shared" si="242"/>
        <v>0</v>
      </c>
      <c r="N86" s="209">
        <f t="shared" si="243"/>
        <v>17541.939999999999</v>
      </c>
      <c r="O86" s="151" t="str">
        <f t="shared" si="237"/>
        <v xml:space="preserve"> </v>
      </c>
      <c r="P86" s="151">
        <f t="shared" si="238"/>
        <v>100</v>
      </c>
    </row>
    <row r="87" ht="24.600000000000001" customHeight="1">
      <c r="A87" s="141" t="s">
        <v>184</v>
      </c>
      <c r="B87" s="141" t="s">
        <v>142</v>
      </c>
      <c r="C87" s="142" t="s">
        <v>143</v>
      </c>
      <c r="D87" s="143">
        <v>352</v>
      </c>
      <c r="E87" s="144"/>
      <c r="F87" s="153"/>
      <c r="G87" s="144">
        <f t="shared" si="244"/>
        <v>0</v>
      </c>
      <c r="H87" s="146">
        <f t="shared" si="245"/>
        <v>352</v>
      </c>
      <c r="I87" s="207">
        <v>1.1799999999999999</v>
      </c>
      <c r="J87" s="208">
        <f t="shared" si="239"/>
        <v>415.36000000000001</v>
      </c>
      <c r="K87" s="209">
        <f t="shared" si="240"/>
        <v>0</v>
      </c>
      <c r="L87" s="210">
        <f t="shared" si="241"/>
        <v>0</v>
      </c>
      <c r="M87" s="209">
        <f t="shared" si="242"/>
        <v>0</v>
      </c>
      <c r="N87" s="209">
        <f t="shared" si="243"/>
        <v>415.36000000000001</v>
      </c>
      <c r="O87" s="151" t="str">
        <f t="shared" si="237"/>
        <v xml:space="preserve"> </v>
      </c>
      <c r="P87" s="151">
        <f t="shared" si="238"/>
        <v>100</v>
      </c>
    </row>
    <row r="88" ht="26.399999999999999" customHeight="1">
      <c r="A88" s="141" t="s">
        <v>185</v>
      </c>
      <c r="B88" s="141" t="s">
        <v>145</v>
      </c>
      <c r="C88" s="142" t="s">
        <v>146</v>
      </c>
      <c r="D88" s="143">
        <v>528</v>
      </c>
      <c r="E88" s="144"/>
      <c r="F88" s="153"/>
      <c r="G88" s="144">
        <f t="shared" si="244"/>
        <v>0</v>
      </c>
      <c r="H88" s="146">
        <f t="shared" si="245"/>
        <v>528</v>
      </c>
      <c r="I88" s="207">
        <v>36.100000000000001</v>
      </c>
      <c r="J88" s="208">
        <f t="shared" si="239"/>
        <v>19060.799999999999</v>
      </c>
      <c r="K88" s="209">
        <f t="shared" si="240"/>
        <v>0</v>
      </c>
      <c r="L88" s="210">
        <f t="shared" si="241"/>
        <v>0</v>
      </c>
      <c r="M88" s="209">
        <f t="shared" si="242"/>
        <v>0</v>
      </c>
      <c r="N88" s="209">
        <f t="shared" si="243"/>
        <v>19060.799999999999</v>
      </c>
      <c r="O88" s="151" t="str">
        <f t="shared" si="237"/>
        <v xml:space="preserve"> </v>
      </c>
      <c r="P88" s="151">
        <f t="shared" si="238"/>
        <v>100</v>
      </c>
    </row>
    <row r="89" ht="39.600000000000001">
      <c r="A89" s="141" t="s">
        <v>186</v>
      </c>
      <c r="B89" s="141" t="s">
        <v>129</v>
      </c>
      <c r="C89" s="142" t="s">
        <v>130</v>
      </c>
      <c r="D89" s="143">
        <v>9292.7800000000007</v>
      </c>
      <c r="E89" s="144"/>
      <c r="F89" s="153"/>
      <c r="G89" s="144">
        <f t="shared" si="244"/>
        <v>0</v>
      </c>
      <c r="H89" s="146">
        <f t="shared" si="245"/>
        <v>9292.7800000000007</v>
      </c>
      <c r="I89" s="207">
        <v>0.70999999999999996</v>
      </c>
      <c r="J89" s="208">
        <f t="shared" si="239"/>
        <v>6597.8699999999999</v>
      </c>
      <c r="K89" s="209">
        <f t="shared" si="240"/>
        <v>0</v>
      </c>
      <c r="L89" s="210">
        <f t="shared" si="241"/>
        <v>0</v>
      </c>
      <c r="M89" s="209">
        <f t="shared" si="242"/>
        <v>0</v>
      </c>
      <c r="N89" s="209">
        <f t="shared" si="243"/>
        <v>6597.8699999999999</v>
      </c>
      <c r="O89" s="151" t="str">
        <f t="shared" si="237"/>
        <v xml:space="preserve"> </v>
      </c>
      <c r="P89" s="151">
        <f t="shared" si="238"/>
        <v>100</v>
      </c>
    </row>
    <row r="90" ht="52.799999999999997">
      <c r="A90" s="141" t="s">
        <v>187</v>
      </c>
      <c r="B90" s="141" t="s">
        <v>188</v>
      </c>
      <c r="C90" s="142" t="s">
        <v>83</v>
      </c>
      <c r="D90" s="143">
        <v>311.17000000000002</v>
      </c>
      <c r="E90" s="144"/>
      <c r="F90" s="153"/>
      <c r="G90" s="144">
        <f t="shared" si="244"/>
        <v>0</v>
      </c>
      <c r="H90" s="146">
        <f t="shared" si="245"/>
        <v>311.17000000000002</v>
      </c>
      <c r="I90" s="207">
        <v>106.23999999999999</v>
      </c>
      <c r="J90" s="208">
        <f t="shared" si="239"/>
        <v>33058.699999999997</v>
      </c>
      <c r="K90" s="209">
        <f t="shared" si="240"/>
        <v>0</v>
      </c>
      <c r="L90" s="210">
        <f t="shared" si="241"/>
        <v>0</v>
      </c>
      <c r="M90" s="209">
        <f t="shared" si="242"/>
        <v>0</v>
      </c>
      <c r="N90" s="209">
        <f t="shared" si="243"/>
        <v>33058.699999999997</v>
      </c>
      <c r="O90" s="151" t="str">
        <f t="shared" si="237"/>
        <v xml:space="preserve"> </v>
      </c>
      <c r="P90" s="151">
        <f t="shared" si="238"/>
        <v>100</v>
      </c>
    </row>
    <row r="91" ht="52.799999999999997">
      <c r="A91" s="141" t="s">
        <v>189</v>
      </c>
      <c r="B91" s="141" t="s">
        <v>190</v>
      </c>
      <c r="C91" s="142" t="s">
        <v>83</v>
      </c>
      <c r="D91" s="143">
        <v>354.97000000000003</v>
      </c>
      <c r="E91" s="144"/>
      <c r="F91" s="153"/>
      <c r="G91" s="144">
        <f t="shared" si="244"/>
        <v>0</v>
      </c>
      <c r="H91" s="146">
        <f t="shared" si="245"/>
        <v>354.97000000000003</v>
      </c>
      <c r="I91" s="207">
        <v>366.42000000000002</v>
      </c>
      <c r="J91" s="208">
        <f t="shared" si="239"/>
        <v>130068.11</v>
      </c>
      <c r="K91" s="209">
        <f t="shared" si="240"/>
        <v>0</v>
      </c>
      <c r="L91" s="210">
        <f t="shared" si="241"/>
        <v>0</v>
      </c>
      <c r="M91" s="209">
        <f t="shared" si="242"/>
        <v>0</v>
      </c>
      <c r="N91" s="209">
        <f t="shared" si="243"/>
        <v>130068.11</v>
      </c>
      <c r="O91" s="151" t="str">
        <f t="shared" si="237"/>
        <v xml:space="preserve"> </v>
      </c>
      <c r="P91" s="151">
        <f t="shared" si="238"/>
        <v>100</v>
      </c>
    </row>
    <row r="92" ht="52.799999999999997">
      <c r="A92" s="141" t="s">
        <v>191</v>
      </c>
      <c r="B92" s="141" t="s">
        <v>192</v>
      </c>
      <c r="C92" s="142" t="s">
        <v>83</v>
      </c>
      <c r="D92" s="143">
        <v>186.88</v>
      </c>
      <c r="E92" s="144"/>
      <c r="F92" s="153"/>
      <c r="G92" s="144">
        <f t="shared" si="244"/>
        <v>0</v>
      </c>
      <c r="H92" s="146">
        <f t="shared" si="245"/>
        <v>186.88</v>
      </c>
      <c r="I92" s="207">
        <v>592.38999999999999</v>
      </c>
      <c r="J92" s="208">
        <f t="shared" si="239"/>
        <v>110705.84</v>
      </c>
      <c r="K92" s="209">
        <f t="shared" si="240"/>
        <v>0</v>
      </c>
      <c r="L92" s="210">
        <f t="shared" si="241"/>
        <v>0</v>
      </c>
      <c r="M92" s="209">
        <f t="shared" si="242"/>
        <v>0</v>
      </c>
      <c r="N92" s="209">
        <f t="shared" si="243"/>
        <v>110705.84</v>
      </c>
      <c r="O92" s="151" t="str">
        <f t="shared" si="237"/>
        <v xml:space="preserve"> </v>
      </c>
      <c r="P92" s="151">
        <f t="shared" si="238"/>
        <v>100</v>
      </c>
    </row>
    <row r="93" ht="29.399999999999999" customHeight="1">
      <c r="A93" s="141" t="s">
        <v>193</v>
      </c>
      <c r="B93" s="141" t="s">
        <v>194</v>
      </c>
      <c r="C93" s="142" t="s">
        <v>83</v>
      </c>
      <c r="D93" s="143">
        <v>530.53999999999996</v>
      </c>
      <c r="E93" s="144"/>
      <c r="F93" s="153"/>
      <c r="G93" s="144">
        <f t="shared" si="244"/>
        <v>0</v>
      </c>
      <c r="H93" s="146">
        <f t="shared" si="245"/>
        <v>530.53999999999996</v>
      </c>
      <c r="I93" s="207">
        <v>88.060000000000002</v>
      </c>
      <c r="J93" s="208">
        <f t="shared" si="239"/>
        <v>46719.349999999999</v>
      </c>
      <c r="K93" s="209">
        <f t="shared" si="240"/>
        <v>0</v>
      </c>
      <c r="L93" s="210">
        <f t="shared" si="241"/>
        <v>0</v>
      </c>
      <c r="M93" s="209">
        <f t="shared" si="242"/>
        <v>0</v>
      </c>
      <c r="N93" s="209">
        <f t="shared" si="243"/>
        <v>46719.349999999999</v>
      </c>
      <c r="O93" s="151" t="str">
        <f t="shared" si="237"/>
        <v xml:space="preserve"> </v>
      </c>
      <c r="P93" s="151">
        <f t="shared" si="238"/>
        <v>100</v>
      </c>
    </row>
    <row r="94" ht="39.600000000000001">
      <c r="A94" s="141" t="s">
        <v>195</v>
      </c>
      <c r="B94" s="141" t="s">
        <v>196</v>
      </c>
      <c r="C94" s="142" t="s">
        <v>41</v>
      </c>
      <c r="D94" s="143">
        <v>6</v>
      </c>
      <c r="E94" s="144"/>
      <c r="F94" s="153"/>
      <c r="G94" s="144">
        <f t="shared" si="244"/>
        <v>0</v>
      </c>
      <c r="H94" s="146">
        <f t="shared" si="245"/>
        <v>6</v>
      </c>
      <c r="I94" s="207">
        <v>14049.190000000001</v>
      </c>
      <c r="J94" s="208">
        <f t="shared" si="239"/>
        <v>84295.139999999999</v>
      </c>
      <c r="K94" s="209">
        <f t="shared" si="240"/>
        <v>0</v>
      </c>
      <c r="L94" s="210">
        <f t="shared" si="241"/>
        <v>0</v>
      </c>
      <c r="M94" s="209">
        <f t="shared" si="242"/>
        <v>0</v>
      </c>
      <c r="N94" s="209">
        <f t="shared" si="243"/>
        <v>84295.139999999999</v>
      </c>
      <c r="O94" s="151" t="str">
        <f t="shared" si="237"/>
        <v xml:space="preserve"> </v>
      </c>
      <c r="P94" s="151">
        <f t="shared" si="238"/>
        <v>100</v>
      </c>
    </row>
    <row r="95" ht="39.600000000000001">
      <c r="A95" s="141" t="s">
        <v>197</v>
      </c>
      <c r="B95" s="141" t="s">
        <v>198</v>
      </c>
      <c r="C95" s="142" t="s">
        <v>41</v>
      </c>
      <c r="D95" s="143">
        <v>17</v>
      </c>
      <c r="E95" s="144"/>
      <c r="F95" s="153"/>
      <c r="G95" s="144">
        <f t="shared" si="244"/>
        <v>0</v>
      </c>
      <c r="H95" s="146">
        <f t="shared" si="245"/>
        <v>17</v>
      </c>
      <c r="I95" s="207">
        <v>7201.46</v>
      </c>
      <c r="J95" s="208">
        <f t="shared" si="239"/>
        <v>122424.82000000001</v>
      </c>
      <c r="K95" s="209">
        <f t="shared" si="240"/>
        <v>0</v>
      </c>
      <c r="L95" s="210">
        <f t="shared" si="241"/>
        <v>0</v>
      </c>
      <c r="M95" s="209">
        <f t="shared" si="242"/>
        <v>0</v>
      </c>
      <c r="N95" s="209">
        <f t="shared" si="243"/>
        <v>122424.82000000001</v>
      </c>
      <c r="O95" s="151" t="str">
        <f t="shared" si="237"/>
        <v xml:space="preserve"> </v>
      </c>
      <c r="P95" s="151">
        <f t="shared" si="238"/>
        <v>100</v>
      </c>
    </row>
    <row r="96" ht="15" customHeight="1">
      <c r="A96" s="125" t="s">
        <v>199</v>
      </c>
      <c r="B96" s="125" t="s">
        <v>200</v>
      </c>
      <c r="C96" s="126"/>
      <c r="D96" s="134"/>
      <c r="E96" s="135"/>
      <c r="F96" s="136"/>
      <c r="G96" s="135">
        <f t="shared" si="244"/>
        <v>0</v>
      </c>
      <c r="H96" s="137"/>
      <c r="I96" s="211"/>
      <c r="J96" s="204">
        <f>SUM(J97:J105)</f>
        <v>96595.100000000006</v>
      </c>
      <c r="K96" s="204">
        <f t="shared" ref="K96:N96" si="246">SUM(K97:K105)</f>
        <v>0</v>
      </c>
      <c r="L96" s="204">
        <f t="shared" si="246"/>
        <v>0</v>
      </c>
      <c r="M96" s="204">
        <f t="shared" si="246"/>
        <v>0</v>
      </c>
      <c r="N96" s="204">
        <f t="shared" si="246"/>
        <v>96595.100000000006</v>
      </c>
      <c r="O96" s="133" t="str">
        <f t="shared" si="237"/>
        <v xml:space="preserve"> </v>
      </c>
      <c r="P96" s="133">
        <f t="shared" si="238"/>
        <v>100</v>
      </c>
      <c r="Q96" s="159"/>
      <c r="R96" s="159"/>
      <c r="S96" s="159"/>
      <c r="T96" s="159"/>
      <c r="U96" s="159"/>
    </row>
    <row r="97" ht="19.949999999999999" customHeight="1">
      <c r="A97" s="141" t="s">
        <v>201</v>
      </c>
      <c r="B97" s="141" t="s">
        <v>202</v>
      </c>
      <c r="C97" s="142" t="s">
        <v>83</v>
      </c>
      <c r="D97" s="143">
        <v>765.29999999999995</v>
      </c>
      <c r="E97" s="144"/>
      <c r="F97" s="153"/>
      <c r="G97" s="144">
        <f t="shared" si="244"/>
        <v>0</v>
      </c>
      <c r="H97" s="146">
        <f t="shared" si="245"/>
        <v>765.29999999999995</v>
      </c>
      <c r="I97" s="207">
        <v>9.0999999999999996</v>
      </c>
      <c r="J97" s="208">
        <f t="shared" si="239"/>
        <v>6964.2299999999996</v>
      </c>
      <c r="K97" s="209">
        <f t="shared" si="240"/>
        <v>0</v>
      </c>
      <c r="L97" s="210">
        <f t="shared" si="241"/>
        <v>0</v>
      </c>
      <c r="M97" s="209">
        <f t="shared" si="242"/>
        <v>0</v>
      </c>
      <c r="N97" s="209">
        <f t="shared" si="243"/>
        <v>6964.2299999999996</v>
      </c>
      <c r="O97" s="151" t="str">
        <f t="shared" si="237"/>
        <v xml:space="preserve"> </v>
      </c>
      <c r="P97" s="151">
        <f t="shared" si="238"/>
        <v>100</v>
      </c>
    </row>
    <row r="98" ht="39.600000000000001">
      <c r="A98" s="141" t="s">
        <v>203</v>
      </c>
      <c r="B98" s="141" t="s">
        <v>204</v>
      </c>
      <c r="C98" s="142" t="s">
        <v>83</v>
      </c>
      <c r="D98" s="143">
        <v>765.29999999999995</v>
      </c>
      <c r="E98" s="144"/>
      <c r="F98" s="153"/>
      <c r="G98" s="144">
        <f t="shared" si="244"/>
        <v>0</v>
      </c>
      <c r="H98" s="146">
        <f t="shared" si="245"/>
        <v>765.29999999999995</v>
      </c>
      <c r="I98" s="207">
        <v>70.560000000000002</v>
      </c>
      <c r="J98" s="208">
        <f t="shared" si="239"/>
        <v>53999.57</v>
      </c>
      <c r="K98" s="209">
        <f t="shared" si="240"/>
        <v>0</v>
      </c>
      <c r="L98" s="210">
        <f t="shared" si="241"/>
        <v>0</v>
      </c>
      <c r="M98" s="209">
        <f t="shared" si="242"/>
        <v>0</v>
      </c>
      <c r="N98" s="209">
        <f t="shared" si="243"/>
        <v>53999.57</v>
      </c>
      <c r="O98" s="151" t="str">
        <f t="shared" si="237"/>
        <v xml:space="preserve"> </v>
      </c>
      <c r="P98" s="151">
        <f t="shared" si="238"/>
        <v>100</v>
      </c>
    </row>
    <row r="99" ht="26.399999999999999">
      <c r="A99" s="141" t="s">
        <v>205</v>
      </c>
      <c r="B99" s="141" t="s">
        <v>206</v>
      </c>
      <c r="C99" s="142" t="s">
        <v>83</v>
      </c>
      <c r="D99" s="143">
        <v>765.29999999999995</v>
      </c>
      <c r="E99" s="144"/>
      <c r="F99" s="153"/>
      <c r="G99" s="144">
        <f t="shared" si="244"/>
        <v>0</v>
      </c>
      <c r="H99" s="146">
        <f t="shared" si="245"/>
        <v>765.29999999999995</v>
      </c>
      <c r="I99" s="207">
        <v>14.19</v>
      </c>
      <c r="J99" s="208">
        <f t="shared" si="239"/>
        <v>10859.610000000001</v>
      </c>
      <c r="K99" s="209">
        <f t="shared" si="240"/>
        <v>0</v>
      </c>
      <c r="L99" s="210">
        <f t="shared" si="241"/>
        <v>0</v>
      </c>
      <c r="M99" s="209">
        <f t="shared" si="242"/>
        <v>0</v>
      </c>
      <c r="N99" s="209">
        <f t="shared" si="243"/>
        <v>10859.610000000001</v>
      </c>
      <c r="O99" s="151" t="str">
        <f t="shared" si="237"/>
        <v xml:space="preserve"> </v>
      </c>
      <c r="P99" s="151">
        <f t="shared" si="238"/>
        <v>100</v>
      </c>
    </row>
    <row r="100" ht="26.399999999999999">
      <c r="A100" s="141" t="s">
        <v>207</v>
      </c>
      <c r="B100" s="141" t="s">
        <v>208</v>
      </c>
      <c r="C100" s="142" t="s">
        <v>41</v>
      </c>
      <c r="D100" s="143">
        <v>80</v>
      </c>
      <c r="E100" s="144"/>
      <c r="F100" s="153"/>
      <c r="G100" s="144">
        <f t="shared" si="244"/>
        <v>0</v>
      </c>
      <c r="H100" s="146">
        <f t="shared" si="245"/>
        <v>80</v>
      </c>
      <c r="I100" s="207">
        <v>22.899999999999999</v>
      </c>
      <c r="J100" s="208">
        <f t="shared" si="239"/>
        <v>1832</v>
      </c>
      <c r="K100" s="209">
        <f t="shared" si="240"/>
        <v>0</v>
      </c>
      <c r="L100" s="210">
        <f t="shared" si="241"/>
        <v>0</v>
      </c>
      <c r="M100" s="209">
        <f t="shared" si="242"/>
        <v>0</v>
      </c>
      <c r="N100" s="209">
        <f t="shared" si="243"/>
        <v>1832</v>
      </c>
      <c r="O100" s="151" t="str">
        <f t="shared" si="237"/>
        <v xml:space="preserve"> </v>
      </c>
      <c r="P100" s="151">
        <f t="shared" si="238"/>
        <v>100</v>
      </c>
    </row>
    <row r="101" ht="22.199999999999999" customHeight="1">
      <c r="A101" s="141" t="s">
        <v>209</v>
      </c>
      <c r="B101" s="141" t="s">
        <v>210</v>
      </c>
      <c r="C101" s="142" t="s">
        <v>41</v>
      </c>
      <c r="D101" s="143">
        <v>6</v>
      </c>
      <c r="E101" s="144"/>
      <c r="F101" s="153"/>
      <c r="G101" s="144">
        <f t="shared" si="244"/>
        <v>0</v>
      </c>
      <c r="H101" s="146">
        <f t="shared" si="245"/>
        <v>6</v>
      </c>
      <c r="I101" s="207">
        <v>28.469999999999999</v>
      </c>
      <c r="J101" s="208">
        <f t="shared" si="239"/>
        <v>170.81999999999999</v>
      </c>
      <c r="K101" s="209">
        <f t="shared" si="240"/>
        <v>0</v>
      </c>
      <c r="L101" s="210">
        <f t="shared" si="241"/>
        <v>0</v>
      </c>
      <c r="M101" s="209">
        <f t="shared" si="242"/>
        <v>0</v>
      </c>
      <c r="N101" s="209">
        <f t="shared" si="243"/>
        <v>170.81999999999999</v>
      </c>
      <c r="O101" s="151" t="str">
        <f t="shared" si="237"/>
        <v xml:space="preserve"> </v>
      </c>
      <c r="P101" s="151">
        <f t="shared" si="238"/>
        <v>100</v>
      </c>
    </row>
    <row r="102" ht="37.200000000000003" customHeight="1">
      <c r="A102" s="141" t="s">
        <v>211</v>
      </c>
      <c r="B102" s="141" t="s">
        <v>212</v>
      </c>
      <c r="C102" s="142" t="s">
        <v>41</v>
      </c>
      <c r="D102" s="143">
        <v>5</v>
      </c>
      <c r="E102" s="144"/>
      <c r="F102" s="153"/>
      <c r="G102" s="144">
        <f t="shared" si="244"/>
        <v>0</v>
      </c>
      <c r="H102" s="146">
        <f t="shared" si="245"/>
        <v>5</v>
      </c>
      <c r="I102" s="207">
        <v>218.25</v>
      </c>
      <c r="J102" s="208">
        <f t="shared" si="239"/>
        <v>1091.25</v>
      </c>
      <c r="K102" s="209">
        <f t="shared" si="240"/>
        <v>0</v>
      </c>
      <c r="L102" s="210">
        <f t="shared" si="241"/>
        <v>0</v>
      </c>
      <c r="M102" s="209">
        <f t="shared" si="242"/>
        <v>0</v>
      </c>
      <c r="N102" s="209">
        <f t="shared" si="243"/>
        <v>1091.25</v>
      </c>
      <c r="O102" s="151" t="str">
        <f t="shared" si="237"/>
        <v xml:space="preserve"> </v>
      </c>
      <c r="P102" s="151">
        <f t="shared" si="238"/>
        <v>100</v>
      </c>
    </row>
    <row r="103" ht="24.600000000000001" customHeight="1">
      <c r="A103" s="141" t="s">
        <v>213</v>
      </c>
      <c r="B103" s="141" t="s">
        <v>214</v>
      </c>
      <c r="C103" s="142" t="s">
        <v>41</v>
      </c>
      <c r="D103" s="143">
        <v>2</v>
      </c>
      <c r="E103" s="144"/>
      <c r="F103" s="153"/>
      <c r="G103" s="144">
        <f t="shared" si="244"/>
        <v>0</v>
      </c>
      <c r="H103" s="146">
        <f t="shared" si="245"/>
        <v>2</v>
      </c>
      <c r="I103" s="207">
        <v>82.930000000000007</v>
      </c>
      <c r="J103" s="208">
        <f t="shared" si="239"/>
        <v>165.86000000000001</v>
      </c>
      <c r="K103" s="209">
        <f t="shared" si="240"/>
        <v>0</v>
      </c>
      <c r="L103" s="210">
        <f t="shared" si="241"/>
        <v>0</v>
      </c>
      <c r="M103" s="209">
        <f t="shared" si="242"/>
        <v>0</v>
      </c>
      <c r="N103" s="209">
        <f t="shared" si="243"/>
        <v>165.86000000000001</v>
      </c>
      <c r="O103" s="151" t="str">
        <f t="shared" si="237"/>
        <v xml:space="preserve"> </v>
      </c>
      <c r="P103" s="151">
        <f t="shared" si="238"/>
        <v>100</v>
      </c>
    </row>
    <row r="104" ht="26.399999999999999">
      <c r="A104" s="141" t="s">
        <v>215</v>
      </c>
      <c r="B104" s="141" t="s">
        <v>216</v>
      </c>
      <c r="C104" s="142" t="s">
        <v>41</v>
      </c>
      <c r="D104" s="143">
        <v>1</v>
      </c>
      <c r="E104" s="144"/>
      <c r="F104" s="153"/>
      <c r="G104" s="144">
        <f t="shared" si="244"/>
        <v>0</v>
      </c>
      <c r="H104" s="146">
        <f t="shared" si="245"/>
        <v>1</v>
      </c>
      <c r="I104" s="207">
        <v>280.56</v>
      </c>
      <c r="J104" s="208">
        <f t="shared" si="239"/>
        <v>280.56</v>
      </c>
      <c r="K104" s="209">
        <f t="shared" si="240"/>
        <v>0</v>
      </c>
      <c r="L104" s="210">
        <f t="shared" si="241"/>
        <v>0</v>
      </c>
      <c r="M104" s="209">
        <f t="shared" si="242"/>
        <v>0</v>
      </c>
      <c r="N104" s="209">
        <f t="shared" si="243"/>
        <v>280.56</v>
      </c>
      <c r="O104" s="151" t="str">
        <f t="shared" si="237"/>
        <v xml:space="preserve"> </v>
      </c>
      <c r="P104" s="151">
        <f t="shared" si="238"/>
        <v>100</v>
      </c>
    </row>
    <row r="105" ht="18.600000000000001" customHeight="1">
      <c r="A105" s="141" t="s">
        <v>217</v>
      </c>
      <c r="B105" s="141" t="s">
        <v>218</v>
      </c>
      <c r="C105" s="142" t="s">
        <v>41</v>
      </c>
      <c r="D105" s="143">
        <v>80</v>
      </c>
      <c r="E105" s="144"/>
      <c r="F105" s="153"/>
      <c r="G105" s="144">
        <f t="shared" si="244"/>
        <v>0</v>
      </c>
      <c r="H105" s="146">
        <f t="shared" si="245"/>
        <v>80</v>
      </c>
      <c r="I105" s="207">
        <v>265.38999999999999</v>
      </c>
      <c r="J105" s="208">
        <f t="shared" si="239"/>
        <v>21231.200000000001</v>
      </c>
      <c r="K105" s="209">
        <f t="shared" si="240"/>
        <v>0</v>
      </c>
      <c r="L105" s="210">
        <f t="shared" si="241"/>
        <v>0</v>
      </c>
      <c r="M105" s="209">
        <f t="shared" si="242"/>
        <v>0</v>
      </c>
      <c r="N105" s="209">
        <f t="shared" si="243"/>
        <v>21231.200000000001</v>
      </c>
      <c r="O105" s="151" t="str">
        <f t="shared" si="237"/>
        <v xml:space="preserve"> </v>
      </c>
      <c r="P105" s="151">
        <f t="shared" si="238"/>
        <v>100</v>
      </c>
    </row>
    <row r="106" ht="15" customHeight="1">
      <c r="A106" s="125" t="s">
        <v>219</v>
      </c>
      <c r="B106" s="125" t="s">
        <v>220</v>
      </c>
      <c r="C106" s="126"/>
      <c r="D106" s="134"/>
      <c r="E106" s="135"/>
      <c r="F106" s="136"/>
      <c r="G106" s="135"/>
      <c r="H106" s="137"/>
      <c r="I106" s="211"/>
      <c r="J106" s="204">
        <f>J107+J109+J114+J119+J128+J134</f>
        <v>763285.03000000003</v>
      </c>
      <c r="K106" s="204">
        <f t="shared" ref="K106:N106" si="247">K107+K109+K114+K119+K129+K134</f>
        <v>0</v>
      </c>
      <c r="L106" s="204">
        <f t="shared" si="247"/>
        <v>0</v>
      </c>
      <c r="M106" s="204">
        <f t="shared" si="247"/>
        <v>0</v>
      </c>
      <c r="N106" s="204">
        <f t="shared" si="247"/>
        <v>753425.97000000009</v>
      </c>
      <c r="O106" s="133" t="str">
        <f t="shared" si="237"/>
        <v xml:space="preserve"> </v>
      </c>
      <c r="P106" s="133">
        <f t="shared" si="238"/>
        <v>98.708338351664011</v>
      </c>
    </row>
    <row r="107" ht="15" customHeight="1">
      <c r="A107" s="154" t="s">
        <v>221</v>
      </c>
      <c r="B107" s="154" t="s">
        <v>222</v>
      </c>
      <c r="C107" s="142"/>
      <c r="D107" s="143"/>
      <c r="E107" s="144"/>
      <c r="F107" s="144"/>
      <c r="G107" s="144"/>
      <c r="H107" s="146"/>
      <c r="I107" s="207"/>
      <c r="J107" s="212">
        <f>J108</f>
        <v>6352.5100000000002</v>
      </c>
      <c r="K107" s="212">
        <f t="shared" ref="K107:N107" si="248">K108</f>
        <v>0</v>
      </c>
      <c r="L107" s="212">
        <f t="shared" si="248"/>
        <v>0</v>
      </c>
      <c r="M107" s="212">
        <f t="shared" si="248"/>
        <v>0</v>
      </c>
      <c r="N107" s="212">
        <f t="shared" si="248"/>
        <v>6352.5100000000002</v>
      </c>
      <c r="O107" s="151" t="str">
        <f t="shared" si="237"/>
        <v xml:space="preserve"> </v>
      </c>
      <c r="P107" s="151">
        <f t="shared" si="238"/>
        <v>100</v>
      </c>
    </row>
    <row r="108" ht="15" customHeight="1">
      <c r="A108" s="141" t="s">
        <v>223</v>
      </c>
      <c r="B108" s="141" t="s">
        <v>224</v>
      </c>
      <c r="C108" s="142" t="s">
        <v>59</v>
      </c>
      <c r="D108" s="143">
        <v>4537.5100000000002</v>
      </c>
      <c r="E108" s="144"/>
      <c r="F108" s="153"/>
      <c r="G108" s="144"/>
      <c r="H108" s="146">
        <f t="shared" si="245"/>
        <v>4537.5100000000002</v>
      </c>
      <c r="I108" s="207">
        <v>1.3999999999999999</v>
      </c>
      <c r="J108" s="208">
        <f t="shared" si="239"/>
        <v>6352.5100000000002</v>
      </c>
      <c r="K108" s="208">
        <f>ROUND(E108*J108,2)</f>
        <v>0</v>
      </c>
      <c r="L108" s="215">
        <f>ROUND(F108*K108,2)</f>
        <v>0</v>
      </c>
      <c r="M108" s="208">
        <f>ROUND(G108*L108,2)</f>
        <v>0</v>
      </c>
      <c r="N108" s="209">
        <f t="shared" si="243"/>
        <v>6352.5100000000002</v>
      </c>
      <c r="O108" s="151" t="str">
        <f t="shared" si="237"/>
        <v xml:space="preserve"> </v>
      </c>
      <c r="P108" s="151">
        <f t="shared" si="238"/>
        <v>100</v>
      </c>
    </row>
    <row r="109" ht="15" customHeight="1">
      <c r="A109" s="154" t="s">
        <v>225</v>
      </c>
      <c r="B109" s="154" t="s">
        <v>226</v>
      </c>
      <c r="C109" s="142"/>
      <c r="D109" s="143"/>
      <c r="E109" s="144"/>
      <c r="F109" s="146"/>
      <c r="G109" s="146"/>
      <c r="H109" s="146"/>
      <c r="I109" s="207"/>
      <c r="J109" s="212">
        <f>J111+J113+J112</f>
        <v>27684.839999999997</v>
      </c>
      <c r="K109" s="212">
        <f t="shared" ref="K109:N109" si="249">K111+K113+K112</f>
        <v>0</v>
      </c>
      <c r="L109" s="212">
        <f t="shared" si="249"/>
        <v>0</v>
      </c>
      <c r="M109" s="212">
        <f t="shared" si="249"/>
        <v>0</v>
      </c>
      <c r="N109" s="212">
        <f t="shared" si="249"/>
        <v>27684.839999999997</v>
      </c>
      <c r="O109" s="151" t="str">
        <f t="shared" si="237"/>
        <v xml:space="preserve"> </v>
      </c>
      <c r="P109" s="151">
        <f t="shared" si="238"/>
        <v>100</v>
      </c>
    </row>
    <row r="110" ht="15" customHeight="1">
      <c r="A110" s="154" t="s">
        <v>227</v>
      </c>
      <c r="B110" s="154" t="s">
        <v>228</v>
      </c>
      <c r="C110" s="142"/>
      <c r="D110" s="143"/>
      <c r="E110" s="144"/>
      <c r="F110" s="146"/>
      <c r="G110" s="146"/>
      <c r="H110" s="146"/>
      <c r="I110" s="207"/>
      <c r="J110" s="212"/>
      <c r="K110" s="212"/>
      <c r="L110" s="212"/>
      <c r="M110" s="212"/>
      <c r="N110" s="212"/>
      <c r="O110" s="151" t="e">
        <f t="shared" si="237"/>
        <v>#DIV/0!</v>
      </c>
      <c r="P110" s="151" t="e">
        <f t="shared" si="238"/>
        <v>#DIV/0!</v>
      </c>
    </row>
    <row r="111" ht="52.799999999999997">
      <c r="A111" s="141" t="s">
        <v>229</v>
      </c>
      <c r="B111" s="141" t="s">
        <v>230</v>
      </c>
      <c r="C111" s="142" t="s">
        <v>143</v>
      </c>
      <c r="D111" s="143">
        <v>680.59000000000003</v>
      </c>
      <c r="E111" s="144"/>
      <c r="F111" s="153"/>
      <c r="G111" s="144">
        <f t="shared" si="244"/>
        <v>0</v>
      </c>
      <c r="H111" s="146">
        <f t="shared" si="245"/>
        <v>680.59000000000003</v>
      </c>
      <c r="I111" s="207">
        <v>18.93</v>
      </c>
      <c r="J111" s="208">
        <f t="shared" si="239"/>
        <v>12883.57</v>
      </c>
      <c r="K111" s="209">
        <f t="shared" si="240"/>
        <v>0</v>
      </c>
      <c r="L111" s="210">
        <f t="shared" si="241"/>
        <v>0</v>
      </c>
      <c r="M111" s="209">
        <f t="shared" si="242"/>
        <v>0</v>
      </c>
      <c r="N111" s="209">
        <f t="shared" si="243"/>
        <v>12883.57</v>
      </c>
      <c r="O111" s="151" t="str">
        <f t="shared" si="237"/>
        <v xml:space="preserve"> </v>
      </c>
      <c r="P111" s="151">
        <f t="shared" si="238"/>
        <v>100</v>
      </c>
    </row>
    <row r="112" ht="13.199999999999999">
      <c r="A112" s="141" t="s">
        <v>231</v>
      </c>
      <c r="B112" s="141" t="s">
        <v>142</v>
      </c>
      <c r="C112" s="142" t="s">
        <v>143</v>
      </c>
      <c r="D112" s="143">
        <v>884.76999999999998</v>
      </c>
      <c r="E112" s="144"/>
      <c r="F112" s="153"/>
      <c r="G112" s="144">
        <f t="shared" si="244"/>
        <v>0</v>
      </c>
      <c r="H112" s="146">
        <f t="shared" si="245"/>
        <v>884.76999999999998</v>
      </c>
      <c r="I112" s="207">
        <v>1.1799999999999999</v>
      </c>
      <c r="J112" s="208">
        <f t="shared" si="239"/>
        <v>1044.03</v>
      </c>
      <c r="K112" s="209">
        <f t="shared" si="240"/>
        <v>0</v>
      </c>
      <c r="L112" s="210">
        <f t="shared" si="241"/>
        <v>0</v>
      </c>
      <c r="M112" s="209">
        <f t="shared" si="242"/>
        <v>0</v>
      </c>
      <c r="N112" s="209">
        <f t="shared" si="243"/>
        <v>1044.03</v>
      </c>
      <c r="O112" s="151" t="str">
        <f t="shared" si="237"/>
        <v xml:space="preserve"> </v>
      </c>
      <c r="P112" s="151">
        <f t="shared" si="238"/>
        <v>100</v>
      </c>
    </row>
    <row r="113" ht="26.399999999999999">
      <c r="A113" s="141" t="s">
        <v>232</v>
      </c>
      <c r="B113" s="141" t="s">
        <v>233</v>
      </c>
      <c r="C113" s="142" t="s">
        <v>130</v>
      </c>
      <c r="D113" s="143">
        <v>19376.400000000001</v>
      </c>
      <c r="E113" s="144"/>
      <c r="F113" s="153"/>
      <c r="G113" s="144">
        <f t="shared" si="244"/>
        <v>0</v>
      </c>
      <c r="H113" s="146">
        <f t="shared" si="245"/>
        <v>19376.400000000001</v>
      </c>
      <c r="I113" s="207">
        <v>0.70999999999999996</v>
      </c>
      <c r="J113" s="208">
        <f t="shared" si="239"/>
        <v>13757.24</v>
      </c>
      <c r="K113" s="209">
        <f t="shared" si="240"/>
        <v>0</v>
      </c>
      <c r="L113" s="210">
        <f t="shared" si="241"/>
        <v>0</v>
      </c>
      <c r="M113" s="209">
        <f t="shared" si="242"/>
        <v>0</v>
      </c>
      <c r="N113" s="209">
        <f t="shared" si="243"/>
        <v>13757.24</v>
      </c>
      <c r="O113" s="151" t="str">
        <f t="shared" si="237"/>
        <v xml:space="preserve"> </v>
      </c>
      <c r="P113" s="151">
        <f t="shared" si="238"/>
        <v>100</v>
      </c>
    </row>
    <row r="114" ht="13.199999999999999">
      <c r="A114" s="154" t="s">
        <v>234</v>
      </c>
      <c r="B114" s="154" t="s">
        <v>235</v>
      </c>
      <c r="C114" s="142"/>
      <c r="D114" s="143"/>
      <c r="E114" s="144"/>
      <c r="F114" s="144"/>
      <c r="G114" s="144"/>
      <c r="H114" s="146"/>
      <c r="I114" s="207"/>
      <c r="J114" s="212">
        <f>J116+J117+J118</f>
        <v>172188.28</v>
      </c>
      <c r="K114" s="212">
        <f t="shared" ref="K114:N114" si="250">K116+K117+K118</f>
        <v>0</v>
      </c>
      <c r="L114" s="212">
        <f t="shared" si="250"/>
        <v>0</v>
      </c>
      <c r="M114" s="212">
        <f t="shared" si="250"/>
        <v>0</v>
      </c>
      <c r="N114" s="212">
        <f t="shared" si="250"/>
        <v>172188.28</v>
      </c>
      <c r="O114" s="151" t="str">
        <f>IF((M114/J114)=0," ",(M114/J114)*100)</f>
        <v xml:space="preserve"> </v>
      </c>
      <c r="P114" s="151">
        <f>IF((N114/J114)=0," ",(N114/J114)*100)</f>
        <v>100</v>
      </c>
    </row>
    <row r="115" ht="13.199999999999999">
      <c r="A115" s="154" t="s">
        <v>236</v>
      </c>
      <c r="B115" s="154" t="s">
        <v>237</v>
      </c>
      <c r="C115" s="142"/>
      <c r="D115" s="143"/>
      <c r="E115" s="144"/>
      <c r="F115" s="144"/>
      <c r="G115" s="144"/>
      <c r="H115" s="146"/>
      <c r="I115" s="207"/>
      <c r="J115" s="216"/>
      <c r="K115" s="217"/>
      <c r="L115" s="218"/>
      <c r="M115" s="217"/>
      <c r="N115" s="217"/>
      <c r="O115" s="151"/>
      <c r="P115" s="151"/>
    </row>
    <row r="116" ht="52.799999999999997">
      <c r="A116" s="141" t="s">
        <v>238</v>
      </c>
      <c r="B116" s="141" t="s">
        <v>239</v>
      </c>
      <c r="C116" s="142" t="s">
        <v>143</v>
      </c>
      <c r="D116" s="143">
        <v>712.88</v>
      </c>
      <c r="E116" s="144"/>
      <c r="F116" s="153"/>
      <c r="G116" s="144">
        <f t="shared" si="244"/>
        <v>0</v>
      </c>
      <c r="H116" s="146">
        <f t="shared" si="245"/>
        <v>712.88</v>
      </c>
      <c r="I116" s="207">
        <v>160.94999999999999</v>
      </c>
      <c r="J116" s="208">
        <f t="shared" si="239"/>
        <v>114738.03999999999</v>
      </c>
      <c r="K116" s="209">
        <f t="shared" si="240"/>
        <v>0</v>
      </c>
      <c r="L116" s="210">
        <f t="shared" si="241"/>
        <v>0</v>
      </c>
      <c r="M116" s="209">
        <f t="shared" si="242"/>
        <v>0</v>
      </c>
      <c r="N116" s="209">
        <f t="shared" si="243"/>
        <v>114738.03999999999</v>
      </c>
      <c r="O116" s="151" t="str">
        <f t="shared" si="237"/>
        <v xml:space="preserve"> </v>
      </c>
      <c r="P116" s="151">
        <f t="shared" si="238"/>
        <v>100</v>
      </c>
    </row>
    <row r="117" ht="20.399999999999999" customHeight="1">
      <c r="A117" s="141" t="s">
        <v>240</v>
      </c>
      <c r="B117" s="141" t="s">
        <v>142</v>
      </c>
      <c r="C117" s="142" t="s">
        <v>143</v>
      </c>
      <c r="D117" s="143">
        <v>926.74000000000001</v>
      </c>
      <c r="E117" s="144"/>
      <c r="F117" s="153"/>
      <c r="G117" s="144">
        <f t="shared" si="244"/>
        <v>0</v>
      </c>
      <c r="H117" s="146">
        <f t="shared" si="245"/>
        <v>926.74000000000001</v>
      </c>
      <c r="I117" s="207">
        <v>1.1799999999999999</v>
      </c>
      <c r="J117" s="208">
        <f t="shared" si="239"/>
        <v>1093.55</v>
      </c>
      <c r="K117" s="209">
        <f t="shared" si="240"/>
        <v>0</v>
      </c>
      <c r="L117" s="210">
        <f t="shared" si="241"/>
        <v>0</v>
      </c>
      <c r="M117" s="209">
        <f t="shared" si="242"/>
        <v>0</v>
      </c>
      <c r="N117" s="209">
        <f t="shared" si="243"/>
        <v>1093.55</v>
      </c>
      <c r="O117" s="151" t="str">
        <f t="shared" si="237"/>
        <v xml:space="preserve"> </v>
      </c>
      <c r="P117" s="151">
        <f t="shared" si="238"/>
        <v>100</v>
      </c>
    </row>
    <row r="118" ht="39.600000000000001">
      <c r="A118" s="141" t="s">
        <v>241</v>
      </c>
      <c r="B118" s="141" t="s">
        <v>129</v>
      </c>
      <c r="C118" s="142" t="s">
        <v>130</v>
      </c>
      <c r="D118" s="143">
        <v>79375.619999999995</v>
      </c>
      <c r="E118" s="144"/>
      <c r="F118" s="153"/>
      <c r="G118" s="144">
        <f t="shared" si="244"/>
        <v>0</v>
      </c>
      <c r="H118" s="146">
        <f t="shared" si="245"/>
        <v>79375.619999999995</v>
      </c>
      <c r="I118" s="207">
        <v>0.70999999999999996</v>
      </c>
      <c r="J118" s="208">
        <f t="shared" si="239"/>
        <v>56356.690000000002</v>
      </c>
      <c r="K118" s="209">
        <f t="shared" si="240"/>
        <v>0</v>
      </c>
      <c r="L118" s="210">
        <f t="shared" si="241"/>
        <v>0</v>
      </c>
      <c r="M118" s="209">
        <f t="shared" si="242"/>
        <v>0</v>
      </c>
      <c r="N118" s="209">
        <f t="shared" si="243"/>
        <v>56356.690000000002</v>
      </c>
      <c r="O118" s="151" t="str">
        <f t="shared" si="237"/>
        <v xml:space="preserve"> </v>
      </c>
      <c r="P118" s="151">
        <f t="shared" si="238"/>
        <v>100</v>
      </c>
    </row>
    <row r="119" ht="13.199999999999999">
      <c r="A119" s="154" t="s">
        <v>242</v>
      </c>
      <c r="B119" s="154" t="s">
        <v>243</v>
      </c>
      <c r="C119" s="142"/>
      <c r="D119" s="143"/>
      <c r="E119" s="144"/>
      <c r="F119" s="144"/>
      <c r="G119" s="144"/>
      <c r="H119" s="146"/>
      <c r="I119" s="207"/>
      <c r="J119" s="212">
        <f>J120+J122+J124</f>
        <v>487688.90000000002</v>
      </c>
      <c r="K119" s="212">
        <f t="shared" ref="K119:N119" si="251">K120+K122+K124</f>
        <v>0</v>
      </c>
      <c r="L119" s="212">
        <f t="shared" si="251"/>
        <v>0</v>
      </c>
      <c r="M119" s="212">
        <f t="shared" si="251"/>
        <v>0</v>
      </c>
      <c r="N119" s="212">
        <f t="shared" si="251"/>
        <v>487688.90000000002</v>
      </c>
      <c r="O119" s="151" t="str">
        <f t="shared" si="237"/>
        <v xml:space="preserve"> </v>
      </c>
      <c r="P119" s="151">
        <f t="shared" si="238"/>
        <v>100</v>
      </c>
    </row>
    <row r="120" ht="13.199999999999999">
      <c r="A120" s="154" t="s">
        <v>244</v>
      </c>
      <c r="B120" s="154" t="s">
        <v>245</v>
      </c>
      <c r="C120" s="142"/>
      <c r="D120" s="143"/>
      <c r="E120" s="144"/>
      <c r="F120" s="144"/>
      <c r="G120" s="144"/>
      <c r="H120" s="146"/>
      <c r="I120" s="207"/>
      <c r="J120" s="212">
        <f>J121</f>
        <v>60122.010000000002</v>
      </c>
      <c r="K120" s="213">
        <f>K121</f>
        <v>0</v>
      </c>
      <c r="L120" s="210">
        <f>L121</f>
        <v>0</v>
      </c>
      <c r="M120" s="213">
        <f t="shared" si="242"/>
        <v>0</v>
      </c>
      <c r="N120" s="213">
        <f t="shared" si="243"/>
        <v>60122.010000000002</v>
      </c>
      <c r="O120" s="151" t="str">
        <f t="shared" si="237"/>
        <v xml:space="preserve"> </v>
      </c>
      <c r="P120" s="151">
        <f t="shared" si="238"/>
        <v>100</v>
      </c>
    </row>
    <row r="121" ht="13.199999999999999">
      <c r="A121" s="141" t="s">
        <v>246</v>
      </c>
      <c r="B121" s="141" t="s">
        <v>247</v>
      </c>
      <c r="C121" s="142" t="s">
        <v>59</v>
      </c>
      <c r="D121" s="143">
        <v>4537.5100000000002</v>
      </c>
      <c r="E121" s="144"/>
      <c r="F121" s="153"/>
      <c r="G121" s="144">
        <f t="shared" si="244"/>
        <v>0</v>
      </c>
      <c r="H121" s="146">
        <f t="shared" si="245"/>
        <v>4537.5100000000002</v>
      </c>
      <c r="I121" s="207">
        <v>13.25</v>
      </c>
      <c r="J121" s="208">
        <f t="shared" si="239"/>
        <v>60122.010000000002</v>
      </c>
      <c r="K121" s="209">
        <f t="shared" si="240"/>
        <v>0</v>
      </c>
      <c r="L121" s="210">
        <f t="shared" si="241"/>
        <v>0</v>
      </c>
      <c r="M121" s="209">
        <f t="shared" si="242"/>
        <v>0</v>
      </c>
      <c r="N121" s="209">
        <f t="shared" si="243"/>
        <v>60122.010000000002</v>
      </c>
      <c r="O121" s="151" t="str">
        <f t="shared" si="237"/>
        <v xml:space="preserve"> </v>
      </c>
      <c r="P121" s="151">
        <f t="shared" si="238"/>
        <v>100</v>
      </c>
    </row>
    <row r="122" ht="13.199999999999999">
      <c r="A122" s="154" t="s">
        <v>248</v>
      </c>
      <c r="B122" s="154" t="s">
        <v>249</v>
      </c>
      <c r="C122" s="142"/>
      <c r="D122" s="143"/>
      <c r="E122" s="144"/>
      <c r="F122" s="144"/>
      <c r="G122" s="144"/>
      <c r="H122" s="146"/>
      <c r="I122" s="207"/>
      <c r="J122" s="212">
        <f>J123</f>
        <v>19148.290000000001</v>
      </c>
      <c r="K122" s="213">
        <f>K123</f>
        <v>0</v>
      </c>
      <c r="L122" s="210">
        <f>L123</f>
        <v>0</v>
      </c>
      <c r="M122" s="213">
        <f t="shared" si="242"/>
        <v>0</v>
      </c>
      <c r="N122" s="213">
        <f t="shared" si="243"/>
        <v>19148.290000000001</v>
      </c>
      <c r="O122" s="151" t="str">
        <f t="shared" si="237"/>
        <v xml:space="preserve"> </v>
      </c>
      <c r="P122" s="151">
        <f t="shared" si="238"/>
        <v>100</v>
      </c>
    </row>
    <row r="123" ht="15" customHeight="1">
      <c r="A123" s="141" t="s">
        <v>250</v>
      </c>
      <c r="B123" s="141" t="s">
        <v>251</v>
      </c>
      <c r="C123" s="142" t="s">
        <v>59</v>
      </c>
      <c r="D123" s="143">
        <v>4537.5100000000002</v>
      </c>
      <c r="E123" s="144"/>
      <c r="F123" s="153"/>
      <c r="G123" s="144">
        <f t="shared" si="244"/>
        <v>0</v>
      </c>
      <c r="H123" s="146">
        <f t="shared" si="245"/>
        <v>4537.5100000000002</v>
      </c>
      <c r="I123" s="207">
        <v>4.2199999999999998</v>
      </c>
      <c r="J123" s="208">
        <f t="shared" si="239"/>
        <v>19148.290000000001</v>
      </c>
      <c r="K123" s="209">
        <f t="shared" si="240"/>
        <v>0</v>
      </c>
      <c r="L123" s="210">
        <f t="shared" si="241"/>
        <v>0</v>
      </c>
      <c r="M123" s="209">
        <f t="shared" si="242"/>
        <v>0</v>
      </c>
      <c r="N123" s="209">
        <f t="shared" si="243"/>
        <v>19148.290000000001</v>
      </c>
      <c r="O123" s="151" t="str">
        <f t="shared" si="237"/>
        <v xml:space="preserve"> </v>
      </c>
      <c r="P123" s="151">
        <f t="shared" si="238"/>
        <v>100</v>
      </c>
    </row>
    <row r="124" ht="15" customHeight="1">
      <c r="A124" s="154" t="s">
        <v>252</v>
      </c>
      <c r="B124" s="154" t="s">
        <v>253</v>
      </c>
      <c r="C124" s="142"/>
      <c r="D124" s="143"/>
      <c r="E124" s="144"/>
      <c r="F124" s="144"/>
      <c r="G124" s="144"/>
      <c r="H124" s="146"/>
      <c r="I124" s="207"/>
      <c r="J124" s="212">
        <f>J125+J126+J127</f>
        <v>408418.60000000003</v>
      </c>
      <c r="K124" s="213">
        <f>SUM(K125:K127)</f>
        <v>0</v>
      </c>
      <c r="L124" s="210">
        <f>SUM(L125:L127)</f>
        <v>0</v>
      </c>
      <c r="M124" s="213">
        <f t="shared" si="242"/>
        <v>0</v>
      </c>
      <c r="N124" s="213">
        <f t="shared" si="243"/>
        <v>408418.60000000003</v>
      </c>
      <c r="O124" s="151" t="str">
        <f t="shared" si="237"/>
        <v xml:space="preserve"> </v>
      </c>
      <c r="P124" s="151">
        <f t="shared" si="238"/>
        <v>100</v>
      </c>
    </row>
    <row r="125" ht="39.600000000000001">
      <c r="A125" s="141" t="s">
        <v>254</v>
      </c>
      <c r="B125" s="141" t="s">
        <v>255</v>
      </c>
      <c r="C125" s="142" t="s">
        <v>143</v>
      </c>
      <c r="D125" s="143">
        <v>226.88</v>
      </c>
      <c r="E125" s="144"/>
      <c r="F125" s="153"/>
      <c r="G125" s="144">
        <f t="shared" si="244"/>
        <v>0</v>
      </c>
      <c r="H125" s="146">
        <f t="shared" si="245"/>
        <v>226.88</v>
      </c>
      <c r="I125" s="207">
        <v>1725.01</v>
      </c>
      <c r="J125" s="208">
        <f t="shared" si="239"/>
        <v>391370.27000000002</v>
      </c>
      <c r="K125" s="209">
        <f t="shared" si="240"/>
        <v>0</v>
      </c>
      <c r="L125" s="210">
        <f t="shared" si="241"/>
        <v>0</v>
      </c>
      <c r="M125" s="209">
        <f t="shared" si="242"/>
        <v>0</v>
      </c>
      <c r="N125" s="209">
        <f t="shared" si="243"/>
        <v>391370.27000000002</v>
      </c>
      <c r="O125" s="151" t="str">
        <f t="shared" si="237"/>
        <v xml:space="preserve"> </v>
      </c>
      <c r="P125" s="151">
        <f t="shared" si="238"/>
        <v>100</v>
      </c>
    </row>
    <row r="126" ht="26.399999999999999">
      <c r="A126" s="141" t="s">
        <v>256</v>
      </c>
      <c r="B126" s="141" t="s">
        <v>257</v>
      </c>
      <c r="C126" s="142" t="s">
        <v>146</v>
      </c>
      <c r="D126" s="143">
        <v>544.5</v>
      </c>
      <c r="E126" s="144"/>
      <c r="F126" s="153"/>
      <c r="G126" s="144">
        <f t="shared" si="244"/>
        <v>0</v>
      </c>
      <c r="H126" s="146">
        <f t="shared" si="245"/>
        <v>544.5</v>
      </c>
      <c r="I126" s="207">
        <v>6.6699999999999999</v>
      </c>
      <c r="J126" s="208">
        <f t="shared" si="239"/>
        <v>3631.8200000000002</v>
      </c>
      <c r="K126" s="209">
        <f t="shared" si="240"/>
        <v>0</v>
      </c>
      <c r="L126" s="210">
        <f t="shared" si="241"/>
        <v>0</v>
      </c>
      <c r="M126" s="209">
        <f t="shared" si="242"/>
        <v>0</v>
      </c>
      <c r="N126" s="209">
        <f t="shared" si="243"/>
        <v>3631.8200000000002</v>
      </c>
      <c r="O126" s="151" t="str">
        <f t="shared" si="237"/>
        <v xml:space="preserve"> </v>
      </c>
      <c r="P126" s="151">
        <f t="shared" si="238"/>
        <v>100</v>
      </c>
    </row>
    <row r="127" ht="39.600000000000001">
      <c r="A127" s="141" t="s">
        <v>258</v>
      </c>
      <c r="B127" s="141" t="s">
        <v>259</v>
      </c>
      <c r="C127" s="142" t="s">
        <v>130</v>
      </c>
      <c r="D127" s="143">
        <v>9583.2199999999993</v>
      </c>
      <c r="E127" s="144"/>
      <c r="F127" s="153"/>
      <c r="G127" s="144">
        <f t="shared" si="244"/>
        <v>0</v>
      </c>
      <c r="H127" s="146">
        <f t="shared" si="245"/>
        <v>9583.2199999999993</v>
      </c>
      <c r="I127" s="207">
        <v>1.3999999999999999</v>
      </c>
      <c r="J127" s="208">
        <f t="shared" si="239"/>
        <v>13416.51</v>
      </c>
      <c r="K127" s="209">
        <f t="shared" si="240"/>
        <v>0</v>
      </c>
      <c r="L127" s="210">
        <f t="shared" si="241"/>
        <v>0</v>
      </c>
      <c r="M127" s="209">
        <f t="shared" si="242"/>
        <v>0</v>
      </c>
      <c r="N127" s="209">
        <f t="shared" si="243"/>
        <v>13416.51</v>
      </c>
      <c r="O127" s="151" t="str">
        <f t="shared" si="237"/>
        <v xml:space="preserve"> </v>
      </c>
      <c r="P127" s="151">
        <f t="shared" si="238"/>
        <v>100</v>
      </c>
    </row>
    <row r="128" ht="15" customHeight="1">
      <c r="A128" s="154" t="s">
        <v>260</v>
      </c>
      <c r="B128" s="154" t="s">
        <v>261</v>
      </c>
      <c r="C128" s="142"/>
      <c r="D128" s="143"/>
      <c r="E128" s="144"/>
      <c r="F128" s="144"/>
      <c r="G128" s="144"/>
      <c r="H128" s="146"/>
      <c r="I128" s="207"/>
      <c r="J128" s="212">
        <f>J129+J130+J131+J132+J133</f>
        <v>10709.07</v>
      </c>
      <c r="K128" s="212">
        <f t="shared" ref="K128:N128" si="252">K129+K130+K131+K132+K133</f>
        <v>0</v>
      </c>
      <c r="L128" s="212">
        <f t="shared" si="252"/>
        <v>0</v>
      </c>
      <c r="M128" s="212">
        <f t="shared" si="252"/>
        <v>0</v>
      </c>
      <c r="N128" s="212">
        <f t="shared" si="252"/>
        <v>10709.07</v>
      </c>
      <c r="O128" s="151" t="str">
        <f t="shared" si="237"/>
        <v xml:space="preserve"> </v>
      </c>
      <c r="P128" s="151">
        <f t="shared" si="238"/>
        <v>100</v>
      </c>
    </row>
    <row r="129" ht="15" customHeight="1">
      <c r="A129" s="141" t="s">
        <v>262</v>
      </c>
      <c r="B129" s="141" t="s">
        <v>263</v>
      </c>
      <c r="C129" s="142" t="s">
        <v>59</v>
      </c>
      <c r="D129" s="143">
        <v>144.56</v>
      </c>
      <c r="E129" s="144"/>
      <c r="F129" s="153"/>
      <c r="G129" s="144">
        <f t="shared" si="244"/>
        <v>0</v>
      </c>
      <c r="H129" s="146">
        <f t="shared" si="245"/>
        <v>144.56</v>
      </c>
      <c r="I129" s="207">
        <v>5.8799999999999999</v>
      </c>
      <c r="J129" s="208">
        <f t="shared" si="239"/>
        <v>850.00999999999999</v>
      </c>
      <c r="K129" s="209">
        <f t="shared" si="240"/>
        <v>0</v>
      </c>
      <c r="L129" s="210">
        <f t="shared" si="241"/>
        <v>0</v>
      </c>
      <c r="M129" s="209">
        <f t="shared" si="242"/>
        <v>0</v>
      </c>
      <c r="N129" s="209">
        <f t="shared" si="243"/>
        <v>850.00999999999999</v>
      </c>
      <c r="O129" s="151" t="str">
        <f t="shared" si="237"/>
        <v xml:space="preserve"> </v>
      </c>
      <c r="P129" s="151">
        <f t="shared" si="238"/>
        <v>100</v>
      </c>
    </row>
    <row r="130" ht="15" customHeight="1">
      <c r="A130" s="141" t="s">
        <v>264</v>
      </c>
      <c r="B130" s="141" t="s">
        <v>142</v>
      </c>
      <c r="C130" s="142" t="s">
        <v>143</v>
      </c>
      <c r="D130" s="143">
        <v>93.900000000000006</v>
      </c>
      <c r="E130" s="144"/>
      <c r="F130" s="153"/>
      <c r="G130" s="144">
        <f t="shared" si="244"/>
        <v>0</v>
      </c>
      <c r="H130" s="146">
        <f t="shared" si="245"/>
        <v>93.900000000000006</v>
      </c>
      <c r="I130" s="207">
        <v>1.1799999999999999</v>
      </c>
      <c r="J130" s="208">
        <f t="shared" si="239"/>
        <v>110.8</v>
      </c>
      <c r="K130" s="209">
        <f t="shared" si="240"/>
        <v>0</v>
      </c>
      <c r="L130" s="210">
        <f t="shared" si="241"/>
        <v>0</v>
      </c>
      <c r="M130" s="209">
        <f t="shared" si="242"/>
        <v>0</v>
      </c>
      <c r="N130" s="209">
        <f t="shared" si="243"/>
        <v>110.8</v>
      </c>
      <c r="O130" s="151" t="str">
        <f t="shared" si="237"/>
        <v xml:space="preserve"> </v>
      </c>
      <c r="P130" s="151">
        <f t="shared" si="238"/>
        <v>100</v>
      </c>
    </row>
    <row r="131" ht="30.600000000000001" customHeight="1">
      <c r="A131" s="141" t="s">
        <v>265</v>
      </c>
      <c r="B131" s="141" t="s">
        <v>145</v>
      </c>
      <c r="C131" s="142" t="s">
        <v>146</v>
      </c>
      <c r="D131" s="143">
        <v>140.84</v>
      </c>
      <c r="E131" s="144"/>
      <c r="F131" s="153"/>
      <c r="G131" s="144">
        <f t="shared" si="244"/>
        <v>0</v>
      </c>
      <c r="H131" s="146">
        <f t="shared" si="245"/>
        <v>140.84</v>
      </c>
      <c r="I131" s="207">
        <v>36.100000000000001</v>
      </c>
      <c r="J131" s="208">
        <f t="shared" si="239"/>
        <v>5084.3199999999997</v>
      </c>
      <c r="K131" s="209">
        <f t="shared" si="240"/>
        <v>0</v>
      </c>
      <c r="L131" s="210">
        <f t="shared" si="241"/>
        <v>0</v>
      </c>
      <c r="M131" s="209">
        <f t="shared" si="242"/>
        <v>0</v>
      </c>
      <c r="N131" s="209">
        <f t="shared" si="243"/>
        <v>5084.3199999999997</v>
      </c>
      <c r="O131" s="151" t="str">
        <f t="shared" si="237"/>
        <v xml:space="preserve"> </v>
      </c>
      <c r="P131" s="151">
        <f t="shared" si="238"/>
        <v>100</v>
      </c>
    </row>
    <row r="132" ht="39.600000000000001">
      <c r="A132" s="141" t="s">
        <v>266</v>
      </c>
      <c r="B132" s="141" t="s">
        <v>129</v>
      </c>
      <c r="C132" s="142" t="s">
        <v>130</v>
      </c>
      <c r="D132" s="143">
        <v>2478.7800000000002</v>
      </c>
      <c r="E132" s="144"/>
      <c r="F132" s="153"/>
      <c r="G132" s="144">
        <f t="shared" si="244"/>
        <v>0</v>
      </c>
      <c r="H132" s="146">
        <f t="shared" si="245"/>
        <v>2478.7800000000002</v>
      </c>
      <c r="I132" s="207">
        <v>0.70999999999999996</v>
      </c>
      <c r="J132" s="208">
        <f t="shared" si="239"/>
        <v>1759.9300000000001</v>
      </c>
      <c r="K132" s="209">
        <f t="shared" si="240"/>
        <v>0</v>
      </c>
      <c r="L132" s="210">
        <f t="shared" si="241"/>
        <v>0</v>
      </c>
      <c r="M132" s="209">
        <f t="shared" si="242"/>
        <v>0</v>
      </c>
      <c r="N132" s="209">
        <f t="shared" si="243"/>
        <v>1759.9300000000001</v>
      </c>
      <c r="O132" s="151" t="str">
        <f t="shared" si="237"/>
        <v xml:space="preserve"> </v>
      </c>
      <c r="P132" s="151">
        <f t="shared" si="238"/>
        <v>100</v>
      </c>
    </row>
    <row r="133" ht="25.949999999999999" customHeight="1">
      <c r="A133" s="141" t="s">
        <v>267</v>
      </c>
      <c r="B133" s="141" t="s">
        <v>268</v>
      </c>
      <c r="C133" s="142" t="s">
        <v>269</v>
      </c>
      <c r="D133" s="143">
        <v>4537.5100000000002</v>
      </c>
      <c r="E133" s="144"/>
      <c r="F133" s="153"/>
      <c r="G133" s="144">
        <f t="shared" si="244"/>
        <v>0</v>
      </c>
      <c r="H133" s="146">
        <f t="shared" si="245"/>
        <v>4537.5100000000002</v>
      </c>
      <c r="I133" s="207">
        <v>0.64000000000000001</v>
      </c>
      <c r="J133" s="208">
        <f t="shared" si="239"/>
        <v>2904.0100000000002</v>
      </c>
      <c r="K133" s="209">
        <f t="shared" si="240"/>
        <v>0</v>
      </c>
      <c r="L133" s="210">
        <f t="shared" si="241"/>
        <v>0</v>
      </c>
      <c r="M133" s="209">
        <f t="shared" si="242"/>
        <v>0</v>
      </c>
      <c r="N133" s="209">
        <f t="shared" si="243"/>
        <v>2904.0100000000002</v>
      </c>
      <c r="O133" s="151" t="str">
        <f t="shared" si="237"/>
        <v xml:space="preserve"> </v>
      </c>
      <c r="P133" s="151">
        <f t="shared" si="238"/>
        <v>100</v>
      </c>
    </row>
    <row r="134" ht="19.949999999999999" customHeight="1">
      <c r="A134" s="154" t="s">
        <v>270</v>
      </c>
      <c r="B134" s="154" t="s">
        <v>271</v>
      </c>
      <c r="C134" s="142"/>
      <c r="D134" s="143"/>
      <c r="E134" s="144"/>
      <c r="F134" s="144"/>
      <c r="G134" s="144"/>
      <c r="H134" s="146"/>
      <c r="I134" s="207"/>
      <c r="J134" s="212">
        <f>SUM(J135:J141)</f>
        <v>58661.43</v>
      </c>
      <c r="K134" s="212">
        <f t="shared" ref="K134:N134" si="253">SUM(K135:K141)</f>
        <v>0</v>
      </c>
      <c r="L134" s="212">
        <f t="shared" si="253"/>
        <v>0</v>
      </c>
      <c r="M134" s="212">
        <f t="shared" si="253"/>
        <v>0</v>
      </c>
      <c r="N134" s="212">
        <f t="shared" si="253"/>
        <v>58661.43</v>
      </c>
      <c r="O134" s="151" t="str">
        <f t="shared" si="237"/>
        <v xml:space="preserve"> </v>
      </c>
      <c r="P134" s="151">
        <f t="shared" si="238"/>
        <v>100</v>
      </c>
    </row>
    <row r="135" ht="52.799999999999997">
      <c r="A135" s="141" t="s">
        <v>272</v>
      </c>
      <c r="B135" s="141" t="s">
        <v>273</v>
      </c>
      <c r="C135" s="142" t="s">
        <v>41</v>
      </c>
      <c r="D135" s="143">
        <v>31</v>
      </c>
      <c r="E135" s="144"/>
      <c r="F135" s="153"/>
      <c r="G135" s="144">
        <f t="shared" si="244"/>
        <v>0</v>
      </c>
      <c r="H135" s="146">
        <f t="shared" si="245"/>
        <v>31</v>
      </c>
      <c r="I135" s="207">
        <v>664.75999999999999</v>
      </c>
      <c r="J135" s="208">
        <f t="shared" si="239"/>
        <v>20607.560000000001</v>
      </c>
      <c r="K135" s="209">
        <f t="shared" si="240"/>
        <v>0</v>
      </c>
      <c r="L135" s="210">
        <f t="shared" si="241"/>
        <v>0</v>
      </c>
      <c r="M135" s="209">
        <f t="shared" si="242"/>
        <v>0</v>
      </c>
      <c r="N135" s="209">
        <f t="shared" si="243"/>
        <v>20607.560000000001</v>
      </c>
      <c r="O135" s="151" t="str">
        <f t="shared" si="237"/>
        <v xml:space="preserve"> </v>
      </c>
      <c r="P135" s="151">
        <f t="shared" si="238"/>
        <v>100</v>
      </c>
    </row>
    <row r="136" s="164" customFormat="1" ht="52.799999999999997">
      <c r="A136" s="141" t="s">
        <v>274</v>
      </c>
      <c r="B136" s="141" t="s">
        <v>275</v>
      </c>
      <c r="C136" s="142" t="s">
        <v>41</v>
      </c>
      <c r="D136" s="143">
        <v>9</v>
      </c>
      <c r="E136" s="144"/>
      <c r="F136" s="153"/>
      <c r="G136" s="144">
        <f t="shared" si="244"/>
        <v>0</v>
      </c>
      <c r="H136" s="146">
        <f t="shared" si="245"/>
        <v>9</v>
      </c>
      <c r="I136" s="207">
        <v>664.75999999999999</v>
      </c>
      <c r="J136" s="208">
        <f t="shared" si="239"/>
        <v>5982.8400000000001</v>
      </c>
      <c r="K136" s="209">
        <f t="shared" si="240"/>
        <v>0</v>
      </c>
      <c r="L136" s="210">
        <f t="shared" si="241"/>
        <v>0</v>
      </c>
      <c r="M136" s="209">
        <f t="shared" si="242"/>
        <v>0</v>
      </c>
      <c r="N136" s="209">
        <f t="shared" si="243"/>
        <v>5982.8400000000001</v>
      </c>
      <c r="O136" s="151" t="str">
        <f t="shared" si="237"/>
        <v xml:space="preserve"> </v>
      </c>
      <c r="P136" s="151">
        <f t="shared" si="238"/>
        <v>100</v>
      </c>
    </row>
    <row r="137" ht="52.799999999999997">
      <c r="A137" s="141" t="s">
        <v>276</v>
      </c>
      <c r="B137" s="141" t="s">
        <v>277</v>
      </c>
      <c r="C137" s="142" t="s">
        <v>41</v>
      </c>
      <c r="D137" s="143">
        <v>1</v>
      </c>
      <c r="E137" s="144"/>
      <c r="F137" s="153"/>
      <c r="G137" s="144">
        <f t="shared" si="244"/>
        <v>0</v>
      </c>
      <c r="H137" s="146">
        <f t="shared" si="245"/>
        <v>1</v>
      </c>
      <c r="I137" s="207">
        <v>664.75999999999999</v>
      </c>
      <c r="J137" s="208">
        <f t="shared" si="239"/>
        <v>664.75999999999999</v>
      </c>
      <c r="K137" s="209">
        <f t="shared" si="240"/>
        <v>0</v>
      </c>
      <c r="L137" s="210">
        <f t="shared" si="241"/>
        <v>0</v>
      </c>
      <c r="M137" s="209">
        <f t="shared" si="242"/>
        <v>0</v>
      </c>
      <c r="N137" s="209">
        <f t="shared" si="243"/>
        <v>664.75999999999999</v>
      </c>
      <c r="O137" s="151" t="str">
        <f t="shared" si="237"/>
        <v xml:space="preserve"> </v>
      </c>
      <c r="P137" s="151">
        <f t="shared" si="238"/>
        <v>100</v>
      </c>
    </row>
    <row r="138" ht="34.200000000000003" customHeight="1">
      <c r="A138" s="141" t="s">
        <v>278</v>
      </c>
      <c r="B138" s="141" t="s">
        <v>279</v>
      </c>
      <c r="C138" s="142" t="s">
        <v>41</v>
      </c>
      <c r="D138" s="143">
        <v>6</v>
      </c>
      <c r="E138" s="144"/>
      <c r="F138" s="153"/>
      <c r="G138" s="144">
        <f t="shared" si="244"/>
        <v>0</v>
      </c>
      <c r="H138" s="146">
        <f t="shared" si="245"/>
        <v>6</v>
      </c>
      <c r="I138" s="207">
        <v>122.88</v>
      </c>
      <c r="J138" s="208">
        <f t="shared" si="239"/>
        <v>737.27999999999997</v>
      </c>
      <c r="K138" s="209">
        <f t="shared" si="240"/>
        <v>0</v>
      </c>
      <c r="L138" s="210">
        <f t="shared" si="241"/>
        <v>0</v>
      </c>
      <c r="M138" s="209">
        <f t="shared" si="242"/>
        <v>0</v>
      </c>
      <c r="N138" s="209">
        <f t="shared" si="243"/>
        <v>737.27999999999997</v>
      </c>
      <c r="O138" s="151" t="str">
        <f t="shared" si="237"/>
        <v xml:space="preserve"> </v>
      </c>
      <c r="P138" s="151">
        <f t="shared" si="238"/>
        <v>100</v>
      </c>
    </row>
    <row r="139" ht="39.600000000000001">
      <c r="A139" s="141" t="s">
        <v>280</v>
      </c>
      <c r="B139" s="141" t="s">
        <v>281</v>
      </c>
      <c r="C139" s="142" t="s">
        <v>41</v>
      </c>
      <c r="D139" s="143">
        <v>6</v>
      </c>
      <c r="E139" s="144"/>
      <c r="F139" s="153"/>
      <c r="G139" s="144">
        <f t="shared" si="244"/>
        <v>0</v>
      </c>
      <c r="H139" s="146">
        <f t="shared" si="245"/>
        <v>6</v>
      </c>
      <c r="I139" s="207">
        <v>789.00999999999999</v>
      </c>
      <c r="J139" s="208">
        <f t="shared" si="239"/>
        <v>4734.0600000000004</v>
      </c>
      <c r="K139" s="209">
        <f t="shared" si="240"/>
        <v>0</v>
      </c>
      <c r="L139" s="210">
        <f t="shared" si="241"/>
        <v>0</v>
      </c>
      <c r="M139" s="209">
        <f t="shared" si="242"/>
        <v>0</v>
      </c>
      <c r="N139" s="209">
        <f t="shared" si="243"/>
        <v>4734.0600000000004</v>
      </c>
      <c r="O139" s="151" t="str">
        <f t="shared" si="237"/>
        <v xml:space="preserve"> </v>
      </c>
      <c r="P139" s="151">
        <f t="shared" si="238"/>
        <v>100</v>
      </c>
    </row>
    <row r="140" ht="28.949999999999999" customHeight="1">
      <c r="A140" s="141" t="s">
        <v>282</v>
      </c>
      <c r="B140" s="141" t="s">
        <v>283</v>
      </c>
      <c r="C140" s="142" t="s">
        <v>59</v>
      </c>
      <c r="D140" s="143">
        <v>484</v>
      </c>
      <c r="E140" s="144"/>
      <c r="F140" s="153"/>
      <c r="G140" s="144">
        <f t="shared" si="244"/>
        <v>0</v>
      </c>
      <c r="H140" s="146">
        <f t="shared" si="245"/>
        <v>484</v>
      </c>
      <c r="I140" s="207">
        <v>24.420000000000002</v>
      </c>
      <c r="J140" s="208">
        <f t="shared" si="239"/>
        <v>11819.280000000001</v>
      </c>
      <c r="K140" s="209">
        <f t="shared" si="240"/>
        <v>0</v>
      </c>
      <c r="L140" s="210">
        <f t="shared" si="241"/>
        <v>0</v>
      </c>
      <c r="M140" s="209">
        <f t="shared" si="242"/>
        <v>0</v>
      </c>
      <c r="N140" s="209">
        <f t="shared" si="243"/>
        <v>11819.280000000001</v>
      </c>
      <c r="O140" s="151" t="str">
        <f t="shared" si="237"/>
        <v xml:space="preserve"> </v>
      </c>
      <c r="P140" s="151">
        <f t="shared" si="238"/>
        <v>100</v>
      </c>
    </row>
    <row r="141" ht="28.949999999999999" customHeight="1">
      <c r="A141" s="141" t="s">
        <v>284</v>
      </c>
      <c r="B141" s="141" t="s">
        <v>285</v>
      </c>
      <c r="C141" s="142" t="s">
        <v>269</v>
      </c>
      <c r="D141" s="143">
        <v>165.56</v>
      </c>
      <c r="E141" s="144"/>
      <c r="F141" s="153"/>
      <c r="G141" s="144">
        <f t="shared" si="244"/>
        <v>0</v>
      </c>
      <c r="H141" s="146">
        <f t="shared" si="245"/>
        <v>165.56</v>
      </c>
      <c r="I141" s="207">
        <v>85.260000000000005</v>
      </c>
      <c r="J141" s="208">
        <f t="shared" si="239"/>
        <v>14115.65</v>
      </c>
      <c r="K141" s="209">
        <f t="shared" si="240"/>
        <v>0</v>
      </c>
      <c r="L141" s="210">
        <f t="shared" si="241"/>
        <v>0</v>
      </c>
      <c r="M141" s="209">
        <f t="shared" si="242"/>
        <v>0</v>
      </c>
      <c r="N141" s="209">
        <f t="shared" si="243"/>
        <v>14115.65</v>
      </c>
      <c r="O141" s="151" t="str">
        <f t="shared" ref="O141" si="254">IF((M141/J141)=0," ",(M141/J141)*100)</f>
        <v xml:space="preserve"> </v>
      </c>
      <c r="P141" s="151">
        <f t="shared" ref="P141" si="255">IF((N141/J141)=0," ",(N141/J141)*100)</f>
        <v>100</v>
      </c>
    </row>
    <row r="142" ht="17.399999999999999" customHeight="1">
      <c r="A142" s="125" t="s">
        <v>286</v>
      </c>
      <c r="B142" s="125" t="s">
        <v>287</v>
      </c>
      <c r="C142" s="126"/>
      <c r="D142" s="134"/>
      <c r="E142" s="135"/>
      <c r="F142" s="136"/>
      <c r="G142" s="135"/>
      <c r="H142" s="137"/>
      <c r="I142" s="211"/>
      <c r="J142" s="219">
        <f>SUM(J143:J153)</f>
        <v>1008136.61</v>
      </c>
      <c r="K142" s="219">
        <f t="shared" ref="K142:N142" si="256">SUM(K143:K153)</f>
        <v>0</v>
      </c>
      <c r="L142" s="219">
        <f t="shared" si="256"/>
        <v>0</v>
      </c>
      <c r="M142" s="219">
        <f t="shared" si="256"/>
        <v>0</v>
      </c>
      <c r="N142" s="219">
        <f t="shared" si="256"/>
        <v>1008136.61</v>
      </c>
      <c r="O142" s="133" t="str">
        <f t="shared" ref="O142:O205" si="257">IF((M142/J142)=0," ",(M142/J142)*100)</f>
        <v xml:space="preserve"> </v>
      </c>
      <c r="P142" s="133">
        <f t="shared" ref="P142:P205" si="258">IF((N142/J142)=0," ",(N142/J142)*100)</f>
        <v>100</v>
      </c>
    </row>
    <row r="143" ht="43.950000000000003" customHeight="1">
      <c r="A143" s="141" t="s">
        <v>288</v>
      </c>
      <c r="B143" s="141" t="s">
        <v>289</v>
      </c>
      <c r="C143" s="142" t="s">
        <v>83</v>
      </c>
      <c r="D143" s="143">
        <v>664.85000000000002</v>
      </c>
      <c r="E143" s="144"/>
      <c r="F143" s="153"/>
      <c r="G143" s="144">
        <f t="shared" ref="G143:G206" si="259">E143+F143</f>
        <v>0</v>
      </c>
      <c r="H143" s="146">
        <f t="shared" ref="H143:H206" si="260">D143-G143</f>
        <v>664.85000000000002</v>
      </c>
      <c r="I143" s="207">
        <v>67.030000000000001</v>
      </c>
      <c r="J143" s="208">
        <f t="shared" ref="J143:J206" si="261">ROUND(D143*I143,2)</f>
        <v>44564.900000000001</v>
      </c>
      <c r="K143" s="209">
        <f t="shared" ref="K143:K206" si="262">ROUND(E143*I143,2)</f>
        <v>0</v>
      </c>
      <c r="L143" s="210">
        <f t="shared" ref="L143:L206" si="263">ROUND(F143*I143,2)</f>
        <v>0</v>
      </c>
      <c r="M143" s="209">
        <f t="shared" ref="M143:M206" si="264">K143+L143</f>
        <v>0</v>
      </c>
      <c r="N143" s="209">
        <f t="shared" ref="N143:N206" si="265">J143-M143</f>
        <v>44564.900000000001</v>
      </c>
      <c r="O143" s="151" t="str">
        <f t="shared" si="257"/>
        <v xml:space="preserve"> </v>
      </c>
      <c r="P143" s="151">
        <f t="shared" si="258"/>
        <v>100</v>
      </c>
    </row>
    <row r="144" ht="28.949999999999999" customHeight="1">
      <c r="A144" s="141" t="s">
        <v>290</v>
      </c>
      <c r="B144" s="141" t="s">
        <v>291</v>
      </c>
      <c r="C144" s="142" t="s">
        <v>143</v>
      </c>
      <c r="D144" s="143">
        <v>212.75</v>
      </c>
      <c r="E144" s="144"/>
      <c r="F144" s="153"/>
      <c r="G144" s="144">
        <f t="shared" si="259"/>
        <v>0</v>
      </c>
      <c r="H144" s="146">
        <f t="shared" si="260"/>
        <v>212.75</v>
      </c>
      <c r="I144" s="207">
        <v>94.909999999999997</v>
      </c>
      <c r="J144" s="208">
        <f t="shared" si="261"/>
        <v>20192.099999999999</v>
      </c>
      <c r="K144" s="209">
        <f t="shared" si="262"/>
        <v>0</v>
      </c>
      <c r="L144" s="210">
        <f t="shared" si="263"/>
        <v>0</v>
      </c>
      <c r="M144" s="209">
        <f t="shared" si="264"/>
        <v>0</v>
      </c>
      <c r="N144" s="209">
        <f t="shared" si="265"/>
        <v>20192.099999999999</v>
      </c>
      <c r="O144" s="151" t="str">
        <f t="shared" si="257"/>
        <v xml:space="preserve"> </v>
      </c>
      <c r="P144" s="151">
        <f t="shared" si="258"/>
        <v>100</v>
      </c>
    </row>
    <row r="145" ht="28.949999999999999" customHeight="1">
      <c r="A145" s="141" t="s">
        <v>292</v>
      </c>
      <c r="B145" s="141" t="s">
        <v>142</v>
      </c>
      <c r="C145" s="142" t="s">
        <v>143</v>
      </c>
      <c r="D145" s="143">
        <v>276.57999999999998</v>
      </c>
      <c r="E145" s="144"/>
      <c r="F145" s="153"/>
      <c r="G145" s="144">
        <f t="shared" si="259"/>
        <v>0</v>
      </c>
      <c r="H145" s="146">
        <f t="shared" si="260"/>
        <v>276.57999999999998</v>
      </c>
      <c r="I145" s="207">
        <v>1.1799999999999999</v>
      </c>
      <c r="J145" s="208">
        <f t="shared" si="261"/>
        <v>326.36000000000001</v>
      </c>
      <c r="K145" s="209">
        <f t="shared" si="262"/>
        <v>0</v>
      </c>
      <c r="L145" s="210">
        <f t="shared" si="263"/>
        <v>0</v>
      </c>
      <c r="M145" s="209">
        <f t="shared" si="264"/>
        <v>0</v>
      </c>
      <c r="N145" s="209">
        <f t="shared" si="265"/>
        <v>326.36000000000001</v>
      </c>
      <c r="O145" s="151" t="str">
        <f t="shared" si="257"/>
        <v xml:space="preserve"> </v>
      </c>
      <c r="P145" s="151">
        <f t="shared" si="258"/>
        <v>100</v>
      </c>
    </row>
    <row r="146" ht="34.950000000000003" customHeight="1">
      <c r="A146" s="141" t="s">
        <v>293</v>
      </c>
      <c r="B146" s="141" t="s">
        <v>145</v>
      </c>
      <c r="C146" s="142" t="s">
        <v>146</v>
      </c>
      <c r="D146" s="143">
        <v>414.87</v>
      </c>
      <c r="E146" s="144"/>
      <c r="F146" s="153"/>
      <c r="G146" s="144">
        <f t="shared" si="259"/>
        <v>0</v>
      </c>
      <c r="H146" s="146">
        <f t="shared" si="260"/>
        <v>414.87</v>
      </c>
      <c r="I146" s="207">
        <v>36.100000000000001</v>
      </c>
      <c r="J146" s="208">
        <f t="shared" si="261"/>
        <v>14976.809999999999</v>
      </c>
      <c r="K146" s="209">
        <f t="shared" si="262"/>
        <v>0</v>
      </c>
      <c r="L146" s="210">
        <f t="shared" si="263"/>
        <v>0</v>
      </c>
      <c r="M146" s="209">
        <f t="shared" si="264"/>
        <v>0</v>
      </c>
      <c r="N146" s="209">
        <f t="shared" si="265"/>
        <v>14976.809999999999</v>
      </c>
      <c r="O146" s="151" t="str">
        <f t="shared" si="257"/>
        <v xml:space="preserve"> </v>
      </c>
      <c r="P146" s="151">
        <f t="shared" si="258"/>
        <v>100</v>
      </c>
    </row>
    <row r="147" ht="47.399999999999999" customHeight="1">
      <c r="A147" s="141" t="s">
        <v>294</v>
      </c>
      <c r="B147" s="141" t="s">
        <v>129</v>
      </c>
      <c r="C147" s="142" t="s">
        <v>130</v>
      </c>
      <c r="D147" s="143">
        <v>7301.6499999999996</v>
      </c>
      <c r="E147" s="144"/>
      <c r="F147" s="153"/>
      <c r="G147" s="144">
        <f t="shared" si="259"/>
        <v>0</v>
      </c>
      <c r="H147" s="146">
        <f t="shared" si="260"/>
        <v>7301.6499999999996</v>
      </c>
      <c r="I147" s="207">
        <v>0.70999999999999996</v>
      </c>
      <c r="J147" s="208">
        <f t="shared" si="261"/>
        <v>5184.1700000000001</v>
      </c>
      <c r="K147" s="209">
        <f t="shared" si="262"/>
        <v>0</v>
      </c>
      <c r="L147" s="210">
        <f t="shared" si="263"/>
        <v>0</v>
      </c>
      <c r="M147" s="209">
        <f t="shared" si="264"/>
        <v>0</v>
      </c>
      <c r="N147" s="209">
        <f t="shared" si="265"/>
        <v>5184.1700000000001</v>
      </c>
      <c r="O147" s="151" t="str">
        <f t="shared" si="257"/>
        <v xml:space="preserve"> </v>
      </c>
      <c r="P147" s="151">
        <f t="shared" si="258"/>
        <v>100</v>
      </c>
    </row>
    <row r="148" ht="28.949999999999999" customHeight="1">
      <c r="A148" s="141" t="s">
        <v>295</v>
      </c>
      <c r="B148" s="141" t="s">
        <v>296</v>
      </c>
      <c r="C148" s="142" t="s">
        <v>143</v>
      </c>
      <c r="D148" s="143">
        <v>789.50999999999999</v>
      </c>
      <c r="E148" s="144"/>
      <c r="F148" s="153"/>
      <c r="G148" s="144">
        <f t="shared" si="259"/>
        <v>0</v>
      </c>
      <c r="H148" s="146">
        <f t="shared" si="260"/>
        <v>789.50999999999999</v>
      </c>
      <c r="I148" s="207">
        <v>825.70000000000005</v>
      </c>
      <c r="J148" s="208">
        <f t="shared" si="261"/>
        <v>651898.41000000003</v>
      </c>
      <c r="K148" s="209">
        <f t="shared" si="262"/>
        <v>0</v>
      </c>
      <c r="L148" s="210">
        <f t="shared" si="263"/>
        <v>0</v>
      </c>
      <c r="M148" s="209">
        <f t="shared" si="264"/>
        <v>0</v>
      </c>
      <c r="N148" s="209">
        <f t="shared" si="265"/>
        <v>651898.41000000003</v>
      </c>
      <c r="O148" s="151" t="str">
        <f t="shared" si="257"/>
        <v xml:space="preserve"> </v>
      </c>
      <c r="P148" s="151">
        <f t="shared" si="258"/>
        <v>100</v>
      </c>
    </row>
    <row r="149" ht="45.600000000000001" customHeight="1">
      <c r="A149" s="141" t="s">
        <v>297</v>
      </c>
      <c r="B149" s="141" t="s">
        <v>298</v>
      </c>
      <c r="C149" s="142" t="s">
        <v>59</v>
      </c>
      <c r="D149" s="143">
        <v>494.5</v>
      </c>
      <c r="E149" s="144"/>
      <c r="F149" s="153"/>
      <c r="G149" s="144">
        <f t="shared" si="259"/>
        <v>0</v>
      </c>
      <c r="H149" s="146">
        <f t="shared" si="260"/>
        <v>494.5</v>
      </c>
      <c r="I149" s="207">
        <v>33.600000000000001</v>
      </c>
      <c r="J149" s="208">
        <f t="shared" si="261"/>
        <v>16615.200000000001</v>
      </c>
      <c r="K149" s="209">
        <f t="shared" si="262"/>
        <v>0</v>
      </c>
      <c r="L149" s="210">
        <f t="shared" si="263"/>
        <v>0</v>
      </c>
      <c r="M149" s="209">
        <f t="shared" si="264"/>
        <v>0</v>
      </c>
      <c r="N149" s="209">
        <f t="shared" si="265"/>
        <v>16615.200000000001</v>
      </c>
      <c r="O149" s="151" t="str">
        <f t="shared" si="257"/>
        <v xml:space="preserve"> </v>
      </c>
      <c r="P149" s="151">
        <f t="shared" si="258"/>
        <v>100</v>
      </c>
    </row>
    <row r="150" ht="35.399999999999999" customHeight="1">
      <c r="A150" s="141" t="s">
        <v>299</v>
      </c>
      <c r="B150" s="141" t="s">
        <v>300</v>
      </c>
      <c r="C150" s="142" t="s">
        <v>83</v>
      </c>
      <c r="D150" s="143">
        <v>450</v>
      </c>
      <c r="E150" s="144"/>
      <c r="F150" s="153"/>
      <c r="G150" s="144">
        <f t="shared" si="259"/>
        <v>0</v>
      </c>
      <c r="H150" s="146">
        <f t="shared" si="260"/>
        <v>450</v>
      </c>
      <c r="I150" s="207">
        <v>48.799999999999997</v>
      </c>
      <c r="J150" s="208">
        <f t="shared" si="261"/>
        <v>21960</v>
      </c>
      <c r="K150" s="209">
        <f t="shared" si="262"/>
        <v>0</v>
      </c>
      <c r="L150" s="210">
        <f t="shared" si="263"/>
        <v>0</v>
      </c>
      <c r="M150" s="209">
        <f t="shared" si="264"/>
        <v>0</v>
      </c>
      <c r="N150" s="209">
        <f t="shared" si="265"/>
        <v>21960</v>
      </c>
      <c r="O150" s="151" t="str">
        <f t="shared" si="257"/>
        <v xml:space="preserve"> </v>
      </c>
      <c r="P150" s="151">
        <f t="shared" si="258"/>
        <v>100</v>
      </c>
    </row>
    <row r="151" ht="28.949999999999999" customHeight="1">
      <c r="A151" s="141" t="s">
        <v>301</v>
      </c>
      <c r="B151" s="141" t="s">
        <v>302</v>
      </c>
      <c r="C151" s="142" t="s">
        <v>59</v>
      </c>
      <c r="D151" s="143">
        <v>997.27999999999997</v>
      </c>
      <c r="E151" s="144"/>
      <c r="F151" s="153"/>
      <c r="G151" s="144">
        <f t="shared" si="259"/>
        <v>0</v>
      </c>
      <c r="H151" s="146">
        <f t="shared" si="260"/>
        <v>997.27999999999997</v>
      </c>
      <c r="I151" s="207">
        <v>90.510000000000005</v>
      </c>
      <c r="J151" s="208">
        <f t="shared" si="261"/>
        <v>90263.809999999998</v>
      </c>
      <c r="K151" s="209">
        <f t="shared" si="262"/>
        <v>0</v>
      </c>
      <c r="L151" s="210">
        <f t="shared" si="263"/>
        <v>0</v>
      </c>
      <c r="M151" s="209">
        <f t="shared" si="264"/>
        <v>0</v>
      </c>
      <c r="N151" s="209">
        <f t="shared" si="265"/>
        <v>90263.809999999998</v>
      </c>
      <c r="O151" s="151" t="str">
        <f t="shared" si="257"/>
        <v xml:space="preserve"> </v>
      </c>
      <c r="P151" s="151">
        <f t="shared" si="258"/>
        <v>100</v>
      </c>
    </row>
    <row r="152" ht="28.949999999999999" customHeight="1">
      <c r="A152" s="141" t="s">
        <v>303</v>
      </c>
      <c r="B152" s="141" t="s">
        <v>304</v>
      </c>
      <c r="C152" s="142" t="s">
        <v>83</v>
      </c>
      <c r="D152" s="143">
        <v>664.85000000000002</v>
      </c>
      <c r="E152" s="144"/>
      <c r="F152" s="153"/>
      <c r="G152" s="144">
        <f t="shared" si="259"/>
        <v>0</v>
      </c>
      <c r="H152" s="146">
        <f t="shared" si="260"/>
        <v>664.85000000000002</v>
      </c>
      <c r="I152" s="207">
        <v>83.349999999999994</v>
      </c>
      <c r="J152" s="208">
        <f t="shared" si="261"/>
        <v>55415.25</v>
      </c>
      <c r="K152" s="209">
        <f t="shared" si="262"/>
        <v>0</v>
      </c>
      <c r="L152" s="210">
        <f t="shared" si="263"/>
        <v>0</v>
      </c>
      <c r="M152" s="209">
        <f t="shared" si="264"/>
        <v>0</v>
      </c>
      <c r="N152" s="209">
        <f t="shared" si="265"/>
        <v>55415.25</v>
      </c>
      <c r="O152" s="151" t="str">
        <f t="shared" si="257"/>
        <v xml:space="preserve"> </v>
      </c>
      <c r="P152" s="151">
        <f t="shared" si="258"/>
        <v>100</v>
      </c>
    </row>
    <row r="153" ht="28.949999999999999" customHeight="1">
      <c r="A153" s="141" t="s">
        <v>305</v>
      </c>
      <c r="B153" s="141" t="s">
        <v>306</v>
      </c>
      <c r="C153" s="142" t="s">
        <v>59</v>
      </c>
      <c r="D153" s="143">
        <v>3526</v>
      </c>
      <c r="E153" s="144"/>
      <c r="F153" s="153"/>
      <c r="G153" s="144">
        <f t="shared" si="259"/>
        <v>0</v>
      </c>
      <c r="H153" s="146">
        <f t="shared" si="260"/>
        <v>3526</v>
      </c>
      <c r="I153" s="207">
        <v>24.600000000000001</v>
      </c>
      <c r="J153" s="208">
        <f t="shared" si="261"/>
        <v>86739.600000000006</v>
      </c>
      <c r="K153" s="209">
        <f t="shared" si="262"/>
        <v>0</v>
      </c>
      <c r="L153" s="210">
        <f t="shared" si="263"/>
        <v>0</v>
      </c>
      <c r="M153" s="209">
        <f t="shared" si="264"/>
        <v>0</v>
      </c>
      <c r="N153" s="209">
        <f t="shared" si="265"/>
        <v>86739.600000000006</v>
      </c>
      <c r="O153" s="151" t="str">
        <f t="shared" si="257"/>
        <v xml:space="preserve"> </v>
      </c>
      <c r="P153" s="151">
        <f t="shared" si="258"/>
        <v>100</v>
      </c>
    </row>
    <row r="154" ht="13.199999999999999">
      <c r="A154" s="125">
        <v>3</v>
      </c>
      <c r="B154" s="125" t="s">
        <v>307</v>
      </c>
      <c r="C154" s="126"/>
      <c r="D154" s="134"/>
      <c r="E154" s="135"/>
      <c r="F154" s="136"/>
      <c r="G154" s="135"/>
      <c r="H154" s="137"/>
      <c r="I154" s="211"/>
      <c r="J154" s="204">
        <f>J155+J165+J173+J175+J181+J190+J196+J201+J234+J252+J274+J281</f>
        <v>5755864.3024890004</v>
      </c>
      <c r="K154" s="204">
        <f t="shared" ref="K154:N154" si="266">K155+K165+K173+K175+K181+K190+K196+K201+K234+K252+K274+K281</f>
        <v>0</v>
      </c>
      <c r="L154" s="204">
        <f t="shared" si="266"/>
        <v>0</v>
      </c>
      <c r="M154" s="204">
        <f t="shared" si="266"/>
        <v>0</v>
      </c>
      <c r="N154" s="204">
        <f t="shared" si="266"/>
        <v>5755864.3024890004</v>
      </c>
      <c r="O154" s="133" t="str">
        <f t="shared" si="257"/>
        <v xml:space="preserve"> </v>
      </c>
      <c r="P154" s="133">
        <f t="shared" si="258"/>
        <v>100</v>
      </c>
    </row>
    <row r="155" ht="13.199999999999999">
      <c r="A155" s="125" t="s">
        <v>308</v>
      </c>
      <c r="B155" s="125" t="s">
        <v>309</v>
      </c>
      <c r="C155" s="126"/>
      <c r="D155" s="134"/>
      <c r="E155" s="135"/>
      <c r="F155" s="136"/>
      <c r="G155" s="135"/>
      <c r="H155" s="137"/>
      <c r="I155" s="211"/>
      <c r="J155" s="204">
        <f>SUM(J156:J164)</f>
        <v>856325.99000000011</v>
      </c>
      <c r="K155" s="204">
        <f t="shared" ref="K155:N155" si="267">SUM(K156:K164)</f>
        <v>0</v>
      </c>
      <c r="L155" s="204">
        <f t="shared" si="267"/>
        <v>0</v>
      </c>
      <c r="M155" s="204">
        <f t="shared" si="267"/>
        <v>0</v>
      </c>
      <c r="N155" s="204">
        <f t="shared" si="267"/>
        <v>856325.99000000011</v>
      </c>
      <c r="O155" s="133" t="str">
        <f t="shared" si="257"/>
        <v xml:space="preserve"> </v>
      </c>
      <c r="P155" s="133">
        <f t="shared" si="258"/>
        <v>100</v>
      </c>
    </row>
    <row r="156" ht="28.949999999999999" customHeight="1">
      <c r="A156" s="141" t="s">
        <v>310</v>
      </c>
      <c r="B156" s="141" t="s">
        <v>311</v>
      </c>
      <c r="C156" s="142" t="s">
        <v>143</v>
      </c>
      <c r="D156" s="143">
        <v>91.760000000000005</v>
      </c>
      <c r="E156" s="144"/>
      <c r="F156" s="153"/>
      <c r="G156" s="144">
        <f t="shared" si="259"/>
        <v>0</v>
      </c>
      <c r="H156" s="146">
        <f t="shared" si="260"/>
        <v>91.760000000000005</v>
      </c>
      <c r="I156" s="207">
        <v>63.289999999999999</v>
      </c>
      <c r="J156" s="208">
        <f t="shared" si="261"/>
        <v>5807.4899999999998</v>
      </c>
      <c r="K156" s="209">
        <f t="shared" si="262"/>
        <v>0</v>
      </c>
      <c r="L156" s="210">
        <f t="shared" si="263"/>
        <v>0</v>
      </c>
      <c r="M156" s="209">
        <f t="shared" si="264"/>
        <v>0</v>
      </c>
      <c r="N156" s="209">
        <f t="shared" si="265"/>
        <v>5807.4899999999998</v>
      </c>
      <c r="O156" s="151" t="str">
        <f t="shared" si="257"/>
        <v xml:space="preserve"> </v>
      </c>
      <c r="P156" s="151">
        <f t="shared" si="258"/>
        <v>100</v>
      </c>
    </row>
    <row r="157" ht="31.199999999999999" customHeight="1">
      <c r="A157" s="141" t="s">
        <v>312</v>
      </c>
      <c r="B157" s="141" t="s">
        <v>313</v>
      </c>
      <c r="C157" s="142" t="s">
        <v>59</v>
      </c>
      <c r="D157" s="143">
        <v>5037.9200000000001</v>
      </c>
      <c r="E157" s="144"/>
      <c r="F157" s="153"/>
      <c r="G157" s="144">
        <f t="shared" si="259"/>
        <v>0</v>
      </c>
      <c r="H157" s="146">
        <f t="shared" si="260"/>
        <v>5037.9200000000001</v>
      </c>
      <c r="I157" s="207">
        <v>7.2699999999999996</v>
      </c>
      <c r="J157" s="208">
        <f t="shared" si="261"/>
        <v>36625.68</v>
      </c>
      <c r="K157" s="209">
        <f t="shared" si="262"/>
        <v>0</v>
      </c>
      <c r="L157" s="210">
        <f t="shared" si="263"/>
        <v>0</v>
      </c>
      <c r="M157" s="209">
        <f t="shared" si="264"/>
        <v>0</v>
      </c>
      <c r="N157" s="209">
        <f t="shared" si="265"/>
        <v>36625.68</v>
      </c>
      <c r="O157" s="151" t="str">
        <f t="shared" si="257"/>
        <v xml:space="preserve"> </v>
      </c>
      <c r="P157" s="151">
        <f t="shared" si="258"/>
        <v>100</v>
      </c>
    </row>
    <row r="158" ht="49.200000000000003" customHeight="1">
      <c r="A158" s="141" t="s">
        <v>314</v>
      </c>
      <c r="B158" s="141" t="s">
        <v>315</v>
      </c>
      <c r="C158" s="142" t="s">
        <v>143</v>
      </c>
      <c r="D158" s="143">
        <v>512.82000000000005</v>
      </c>
      <c r="E158" s="144"/>
      <c r="F158" s="153"/>
      <c r="G158" s="144">
        <f t="shared" si="259"/>
        <v>0</v>
      </c>
      <c r="H158" s="146">
        <f t="shared" si="260"/>
        <v>512.82000000000005</v>
      </c>
      <c r="I158" s="207">
        <v>675.96000000000004</v>
      </c>
      <c r="J158" s="208">
        <f t="shared" si="261"/>
        <v>346645.81</v>
      </c>
      <c r="K158" s="209">
        <f t="shared" si="262"/>
        <v>0</v>
      </c>
      <c r="L158" s="210">
        <f t="shared" si="263"/>
        <v>0</v>
      </c>
      <c r="M158" s="209">
        <f t="shared" si="264"/>
        <v>0</v>
      </c>
      <c r="N158" s="209">
        <f t="shared" si="265"/>
        <v>346645.81</v>
      </c>
      <c r="O158" s="151" t="str">
        <f t="shared" si="257"/>
        <v xml:space="preserve"> </v>
      </c>
      <c r="P158" s="151">
        <f t="shared" si="258"/>
        <v>100</v>
      </c>
    </row>
    <row r="159" ht="42.600000000000001" customHeight="1">
      <c r="A159" s="141" t="s">
        <v>316</v>
      </c>
      <c r="B159" s="141" t="s">
        <v>317</v>
      </c>
      <c r="C159" s="142" t="s">
        <v>83</v>
      </c>
      <c r="D159" s="143">
        <v>2542.6399999999999</v>
      </c>
      <c r="E159" s="144"/>
      <c r="F159" s="153"/>
      <c r="G159" s="144">
        <f t="shared" si="259"/>
        <v>0</v>
      </c>
      <c r="H159" s="146">
        <f t="shared" si="260"/>
        <v>2542.6399999999999</v>
      </c>
      <c r="I159" s="207">
        <v>71.120000000000005</v>
      </c>
      <c r="J159" s="208">
        <f t="shared" si="261"/>
        <v>180832.56</v>
      </c>
      <c r="K159" s="209">
        <f t="shared" si="262"/>
        <v>0</v>
      </c>
      <c r="L159" s="210">
        <f t="shared" si="263"/>
        <v>0</v>
      </c>
      <c r="M159" s="209">
        <f t="shared" si="264"/>
        <v>0</v>
      </c>
      <c r="N159" s="209">
        <f t="shared" si="265"/>
        <v>180832.56</v>
      </c>
      <c r="O159" s="151" t="str">
        <f t="shared" si="257"/>
        <v xml:space="preserve"> </v>
      </c>
      <c r="P159" s="151">
        <f t="shared" si="258"/>
        <v>100</v>
      </c>
    </row>
    <row r="160" ht="46.200000000000003" customHeight="1">
      <c r="A160" s="141" t="s">
        <v>318</v>
      </c>
      <c r="B160" s="141" t="s">
        <v>319</v>
      </c>
      <c r="C160" s="142" t="s">
        <v>320</v>
      </c>
      <c r="D160" s="143">
        <v>654.89999999999998</v>
      </c>
      <c r="E160" s="144"/>
      <c r="F160" s="153"/>
      <c r="G160" s="144">
        <f t="shared" si="259"/>
        <v>0</v>
      </c>
      <c r="H160" s="146">
        <f t="shared" si="260"/>
        <v>654.89999999999998</v>
      </c>
      <c r="I160" s="207">
        <v>15.51</v>
      </c>
      <c r="J160" s="208">
        <f t="shared" si="261"/>
        <v>10157.5</v>
      </c>
      <c r="K160" s="209">
        <f t="shared" si="262"/>
        <v>0</v>
      </c>
      <c r="L160" s="210">
        <f t="shared" si="263"/>
        <v>0</v>
      </c>
      <c r="M160" s="209">
        <f t="shared" si="264"/>
        <v>0</v>
      </c>
      <c r="N160" s="209">
        <f t="shared" si="265"/>
        <v>10157.5</v>
      </c>
      <c r="O160" s="151" t="str">
        <f t="shared" si="257"/>
        <v xml:space="preserve"> </v>
      </c>
      <c r="P160" s="151">
        <f t="shared" si="258"/>
        <v>100</v>
      </c>
    </row>
    <row r="161" ht="43.200000000000003" customHeight="1">
      <c r="A161" s="141" t="s">
        <v>321</v>
      </c>
      <c r="B161" s="141" t="s">
        <v>322</v>
      </c>
      <c r="C161" s="142" t="s">
        <v>59</v>
      </c>
      <c r="D161" s="143">
        <v>6620.04</v>
      </c>
      <c r="E161" s="144"/>
      <c r="F161" s="153"/>
      <c r="G161" s="144">
        <f t="shared" si="259"/>
        <v>0</v>
      </c>
      <c r="H161" s="146">
        <f t="shared" si="260"/>
        <v>6620.04</v>
      </c>
      <c r="I161" s="207">
        <v>33</v>
      </c>
      <c r="J161" s="208">
        <f t="shared" si="261"/>
        <v>218461.32000000001</v>
      </c>
      <c r="K161" s="209">
        <f t="shared" si="262"/>
        <v>0</v>
      </c>
      <c r="L161" s="210">
        <f t="shared" si="263"/>
        <v>0</v>
      </c>
      <c r="M161" s="209">
        <f t="shared" si="264"/>
        <v>0</v>
      </c>
      <c r="N161" s="209">
        <f t="shared" si="265"/>
        <v>218461.32000000001</v>
      </c>
      <c r="O161" s="151" t="str">
        <f t="shared" si="257"/>
        <v xml:space="preserve"> </v>
      </c>
      <c r="P161" s="151">
        <f t="shared" si="258"/>
        <v>100</v>
      </c>
    </row>
    <row r="162" ht="28.949999999999999" customHeight="1">
      <c r="A162" s="141" t="s">
        <v>323</v>
      </c>
      <c r="B162" s="141" t="s">
        <v>324</v>
      </c>
      <c r="C162" s="142" t="s">
        <v>59</v>
      </c>
      <c r="D162" s="143">
        <v>254.56</v>
      </c>
      <c r="E162" s="144"/>
      <c r="F162" s="153"/>
      <c r="G162" s="144">
        <f t="shared" si="259"/>
        <v>0</v>
      </c>
      <c r="H162" s="146">
        <f t="shared" si="260"/>
        <v>254.56</v>
      </c>
      <c r="I162" s="207">
        <v>98.849999999999994</v>
      </c>
      <c r="J162" s="208">
        <f t="shared" si="261"/>
        <v>25163.259999999998</v>
      </c>
      <c r="K162" s="209">
        <f t="shared" si="262"/>
        <v>0</v>
      </c>
      <c r="L162" s="210">
        <f t="shared" si="263"/>
        <v>0</v>
      </c>
      <c r="M162" s="209">
        <f t="shared" si="264"/>
        <v>0</v>
      </c>
      <c r="N162" s="209">
        <f t="shared" si="265"/>
        <v>25163.259999999998</v>
      </c>
      <c r="O162" s="151" t="str">
        <f t="shared" si="257"/>
        <v xml:space="preserve"> </v>
      </c>
      <c r="P162" s="151">
        <f t="shared" si="258"/>
        <v>100</v>
      </c>
    </row>
    <row r="163" ht="28.949999999999999" customHeight="1">
      <c r="A163" s="141" t="s">
        <v>325</v>
      </c>
      <c r="B163" s="141" t="s">
        <v>326</v>
      </c>
      <c r="C163" s="142" t="s">
        <v>59</v>
      </c>
      <c r="D163" s="143">
        <v>5037.9200000000001</v>
      </c>
      <c r="E163" s="144"/>
      <c r="F163" s="153"/>
      <c r="G163" s="144">
        <f t="shared" si="259"/>
        <v>0</v>
      </c>
      <c r="H163" s="146">
        <f t="shared" si="260"/>
        <v>5037.9200000000001</v>
      </c>
      <c r="I163" s="207">
        <v>4.0999999999999996</v>
      </c>
      <c r="J163" s="208">
        <f t="shared" si="261"/>
        <v>20655.470000000001</v>
      </c>
      <c r="K163" s="209">
        <f t="shared" si="262"/>
        <v>0</v>
      </c>
      <c r="L163" s="210">
        <f t="shared" si="263"/>
        <v>0</v>
      </c>
      <c r="M163" s="209">
        <f t="shared" si="264"/>
        <v>0</v>
      </c>
      <c r="N163" s="209">
        <f t="shared" si="265"/>
        <v>20655.470000000001</v>
      </c>
      <c r="O163" s="151" t="str">
        <f t="shared" si="257"/>
        <v xml:space="preserve"> </v>
      </c>
      <c r="P163" s="151">
        <f t="shared" si="258"/>
        <v>100</v>
      </c>
    </row>
    <row r="164" ht="28.949999999999999" customHeight="1">
      <c r="A164" s="141" t="s">
        <v>327</v>
      </c>
      <c r="B164" s="141" t="s">
        <v>328</v>
      </c>
      <c r="C164" s="142" t="s">
        <v>320</v>
      </c>
      <c r="D164" s="143">
        <v>370</v>
      </c>
      <c r="E164" s="144"/>
      <c r="F164" s="153"/>
      <c r="G164" s="144">
        <f t="shared" si="259"/>
        <v>0</v>
      </c>
      <c r="H164" s="146">
        <f t="shared" si="260"/>
        <v>370</v>
      </c>
      <c r="I164" s="207">
        <v>32.369999999999997</v>
      </c>
      <c r="J164" s="208">
        <f t="shared" si="261"/>
        <v>11976.9</v>
      </c>
      <c r="K164" s="209">
        <f t="shared" si="262"/>
        <v>0</v>
      </c>
      <c r="L164" s="210">
        <f t="shared" si="263"/>
        <v>0</v>
      </c>
      <c r="M164" s="209">
        <f t="shared" si="264"/>
        <v>0</v>
      </c>
      <c r="N164" s="209">
        <f t="shared" si="265"/>
        <v>11976.9</v>
      </c>
      <c r="O164" s="151" t="str">
        <f t="shared" si="257"/>
        <v xml:space="preserve"> </v>
      </c>
      <c r="P164" s="151">
        <f t="shared" si="258"/>
        <v>100</v>
      </c>
    </row>
    <row r="165" ht="13.199999999999999">
      <c r="A165" s="125" t="s">
        <v>329</v>
      </c>
      <c r="B165" s="125" t="s">
        <v>330</v>
      </c>
      <c r="C165" s="126"/>
      <c r="D165" s="134"/>
      <c r="E165" s="135"/>
      <c r="F165" s="136"/>
      <c r="G165" s="135"/>
      <c r="H165" s="137"/>
      <c r="I165" s="211"/>
      <c r="J165" s="204">
        <f>SUM(J166:J172)</f>
        <v>1056647.7139999999</v>
      </c>
      <c r="K165" s="204">
        <f t="shared" ref="K165:N165" si="268">SUM(K166:K172)</f>
        <v>0</v>
      </c>
      <c r="L165" s="204">
        <f t="shared" si="268"/>
        <v>0</v>
      </c>
      <c r="M165" s="204">
        <f t="shared" si="268"/>
        <v>0</v>
      </c>
      <c r="N165" s="204">
        <f t="shared" si="268"/>
        <v>1056647.7139999999</v>
      </c>
      <c r="O165" s="133" t="str">
        <f t="shared" si="257"/>
        <v xml:space="preserve"> </v>
      </c>
      <c r="P165" s="133">
        <f t="shared" si="258"/>
        <v>100</v>
      </c>
    </row>
    <row r="166" ht="28.949999999999999" customHeight="1">
      <c r="A166" s="141" t="s">
        <v>331</v>
      </c>
      <c r="B166" s="141" t="s">
        <v>332</v>
      </c>
      <c r="C166" s="142" t="s">
        <v>83</v>
      </c>
      <c r="D166" s="143">
        <v>370</v>
      </c>
      <c r="E166" s="144"/>
      <c r="F166" s="153"/>
      <c r="G166" s="144">
        <f t="shared" si="259"/>
        <v>0</v>
      </c>
      <c r="H166" s="146">
        <f t="shared" si="260"/>
        <v>370</v>
      </c>
      <c r="I166" s="207">
        <v>111.04000000000001</v>
      </c>
      <c r="J166" s="208">
        <f>ROUND(D166*I166,2)-0.006</f>
        <v>41084.794000000002</v>
      </c>
      <c r="K166" s="209">
        <f t="shared" si="262"/>
        <v>0</v>
      </c>
      <c r="L166" s="210">
        <f t="shared" si="263"/>
        <v>0</v>
      </c>
      <c r="M166" s="209">
        <f t="shared" si="264"/>
        <v>0</v>
      </c>
      <c r="N166" s="209">
        <f t="shared" si="265"/>
        <v>41084.794000000002</v>
      </c>
      <c r="O166" s="151" t="str">
        <f t="shared" si="257"/>
        <v xml:space="preserve"> </v>
      </c>
      <c r="P166" s="151">
        <f t="shared" si="258"/>
        <v>100</v>
      </c>
    </row>
    <row r="167" ht="28.949999999999999" customHeight="1">
      <c r="A167" s="141" t="s">
        <v>333</v>
      </c>
      <c r="B167" s="141" t="s">
        <v>334</v>
      </c>
      <c r="C167" s="142" t="s">
        <v>41</v>
      </c>
      <c r="D167" s="143">
        <v>74</v>
      </c>
      <c r="E167" s="144"/>
      <c r="F167" s="153"/>
      <c r="G167" s="144">
        <f t="shared" si="259"/>
        <v>0</v>
      </c>
      <c r="H167" s="146">
        <f t="shared" si="260"/>
        <v>74</v>
      </c>
      <c r="I167" s="207">
        <v>1827.8399999999999</v>
      </c>
      <c r="J167" s="208">
        <f t="shared" si="261"/>
        <v>135260.16</v>
      </c>
      <c r="K167" s="209">
        <f t="shared" si="262"/>
        <v>0</v>
      </c>
      <c r="L167" s="210">
        <f t="shared" si="263"/>
        <v>0</v>
      </c>
      <c r="M167" s="209">
        <f t="shared" si="264"/>
        <v>0</v>
      </c>
      <c r="N167" s="209">
        <f t="shared" si="265"/>
        <v>135260.16</v>
      </c>
      <c r="O167" s="151" t="str">
        <f t="shared" si="257"/>
        <v xml:space="preserve"> </v>
      </c>
      <c r="P167" s="151">
        <f t="shared" si="258"/>
        <v>100</v>
      </c>
    </row>
    <row r="168" ht="40.200000000000003" customHeight="1">
      <c r="A168" s="141" t="s">
        <v>335</v>
      </c>
      <c r="B168" s="141" t="s">
        <v>319</v>
      </c>
      <c r="C168" s="142" t="s">
        <v>320</v>
      </c>
      <c r="D168" s="143">
        <v>5588.4799999999996</v>
      </c>
      <c r="E168" s="144"/>
      <c r="F168" s="153"/>
      <c r="G168" s="144">
        <f t="shared" si="259"/>
        <v>0</v>
      </c>
      <c r="H168" s="146">
        <f t="shared" si="260"/>
        <v>5588.4799999999996</v>
      </c>
      <c r="I168" s="207">
        <v>15.51</v>
      </c>
      <c r="J168" s="208">
        <f t="shared" si="261"/>
        <v>86677.320000000007</v>
      </c>
      <c r="K168" s="209">
        <f t="shared" si="262"/>
        <v>0</v>
      </c>
      <c r="L168" s="210">
        <f t="shared" si="263"/>
        <v>0</v>
      </c>
      <c r="M168" s="209">
        <f t="shared" si="264"/>
        <v>0</v>
      </c>
      <c r="N168" s="209">
        <f t="shared" si="265"/>
        <v>86677.320000000007</v>
      </c>
      <c r="O168" s="151" t="str">
        <f t="shared" si="257"/>
        <v xml:space="preserve"> </v>
      </c>
      <c r="P168" s="151">
        <f t="shared" si="258"/>
        <v>100</v>
      </c>
    </row>
    <row r="169" ht="28.949999999999999" customHeight="1">
      <c r="A169" s="141" t="s">
        <v>336</v>
      </c>
      <c r="B169" s="141" t="s">
        <v>337</v>
      </c>
      <c r="C169" s="142" t="s">
        <v>41</v>
      </c>
      <c r="D169" s="143">
        <v>22200</v>
      </c>
      <c r="E169" s="144"/>
      <c r="F169" s="153"/>
      <c r="G169" s="144">
        <f t="shared" si="259"/>
        <v>0</v>
      </c>
      <c r="H169" s="146">
        <f t="shared" si="260"/>
        <v>22200</v>
      </c>
      <c r="I169" s="207">
        <v>1.29</v>
      </c>
      <c r="J169" s="208">
        <f t="shared" si="261"/>
        <v>28638</v>
      </c>
      <c r="K169" s="209">
        <f t="shared" si="262"/>
        <v>0</v>
      </c>
      <c r="L169" s="210">
        <f t="shared" si="263"/>
        <v>0</v>
      </c>
      <c r="M169" s="209">
        <f t="shared" si="264"/>
        <v>0</v>
      </c>
      <c r="N169" s="209">
        <f t="shared" si="265"/>
        <v>28638</v>
      </c>
      <c r="O169" s="151" t="str">
        <f t="shared" si="257"/>
        <v xml:space="preserve"> </v>
      </c>
      <c r="P169" s="151">
        <f t="shared" si="258"/>
        <v>100</v>
      </c>
    </row>
    <row r="170" ht="36.600000000000001" customHeight="1">
      <c r="A170" s="141" t="s">
        <v>338</v>
      </c>
      <c r="B170" s="141" t="s">
        <v>339</v>
      </c>
      <c r="C170" s="142" t="s">
        <v>320</v>
      </c>
      <c r="D170" s="143">
        <v>11829.639999999999</v>
      </c>
      <c r="E170" s="144"/>
      <c r="F170" s="153"/>
      <c r="G170" s="144">
        <f t="shared" si="259"/>
        <v>0</v>
      </c>
      <c r="H170" s="146">
        <f t="shared" si="260"/>
        <v>11829.639999999999</v>
      </c>
      <c r="I170" s="207">
        <v>12.140000000000001</v>
      </c>
      <c r="J170" s="208">
        <f t="shared" si="261"/>
        <v>143611.82999999999</v>
      </c>
      <c r="K170" s="209">
        <f t="shared" si="262"/>
        <v>0</v>
      </c>
      <c r="L170" s="210">
        <f t="shared" si="263"/>
        <v>0</v>
      </c>
      <c r="M170" s="209">
        <f t="shared" si="264"/>
        <v>0</v>
      </c>
      <c r="N170" s="209">
        <f t="shared" si="265"/>
        <v>143611.82999999999</v>
      </c>
      <c r="O170" s="151" t="str">
        <f t="shared" si="257"/>
        <v xml:space="preserve"> </v>
      </c>
      <c r="P170" s="151">
        <f t="shared" si="258"/>
        <v>100</v>
      </c>
    </row>
    <row r="171" ht="66">
      <c r="A171" s="141" t="s">
        <v>340</v>
      </c>
      <c r="B171" s="141" t="s">
        <v>341</v>
      </c>
      <c r="C171" s="142" t="s">
        <v>143</v>
      </c>
      <c r="D171" s="143">
        <v>906.5</v>
      </c>
      <c r="E171" s="144"/>
      <c r="F171" s="153"/>
      <c r="G171" s="144">
        <f t="shared" si="259"/>
        <v>0</v>
      </c>
      <c r="H171" s="146">
        <f t="shared" si="260"/>
        <v>906.5</v>
      </c>
      <c r="I171" s="207">
        <v>670.23000000000002</v>
      </c>
      <c r="J171" s="208">
        <f t="shared" si="261"/>
        <v>607563.5</v>
      </c>
      <c r="K171" s="209">
        <f t="shared" si="262"/>
        <v>0</v>
      </c>
      <c r="L171" s="210">
        <f t="shared" si="263"/>
        <v>0</v>
      </c>
      <c r="M171" s="209">
        <f t="shared" si="264"/>
        <v>0</v>
      </c>
      <c r="N171" s="209">
        <f t="shared" si="265"/>
        <v>607563.5</v>
      </c>
      <c r="O171" s="151" t="str">
        <f t="shared" si="257"/>
        <v xml:space="preserve"> </v>
      </c>
      <c r="P171" s="151">
        <f t="shared" si="258"/>
        <v>100</v>
      </c>
    </row>
    <row r="172" ht="37.200000000000003" customHeight="1">
      <c r="A172" s="141" t="s">
        <v>342</v>
      </c>
      <c r="B172" s="141" t="s">
        <v>343</v>
      </c>
      <c r="C172" s="142" t="s">
        <v>320</v>
      </c>
      <c r="D172" s="143">
        <v>1240.98</v>
      </c>
      <c r="E172" s="144"/>
      <c r="F172" s="153"/>
      <c r="G172" s="144">
        <f t="shared" si="259"/>
        <v>0</v>
      </c>
      <c r="H172" s="146">
        <f t="shared" si="260"/>
        <v>1240.98</v>
      </c>
      <c r="I172" s="207">
        <v>11.130000000000001</v>
      </c>
      <c r="J172" s="208">
        <f t="shared" si="261"/>
        <v>13812.110000000001</v>
      </c>
      <c r="K172" s="209">
        <f t="shared" si="262"/>
        <v>0</v>
      </c>
      <c r="L172" s="210">
        <f t="shared" si="263"/>
        <v>0</v>
      </c>
      <c r="M172" s="209">
        <f t="shared" si="264"/>
        <v>0</v>
      </c>
      <c r="N172" s="209">
        <f t="shared" si="265"/>
        <v>13812.110000000001</v>
      </c>
      <c r="O172" s="151" t="str">
        <f t="shared" si="257"/>
        <v xml:space="preserve"> </v>
      </c>
      <c r="P172" s="151">
        <f t="shared" si="258"/>
        <v>100</v>
      </c>
    </row>
    <row r="173" ht="13.199999999999999">
      <c r="A173" s="125" t="s">
        <v>344</v>
      </c>
      <c r="B173" s="125" t="s">
        <v>345</v>
      </c>
      <c r="C173" s="126"/>
      <c r="D173" s="134"/>
      <c r="E173" s="135"/>
      <c r="F173" s="136"/>
      <c r="G173" s="135">
        <f t="shared" si="259"/>
        <v>0</v>
      </c>
      <c r="H173" s="137"/>
      <c r="I173" s="211"/>
      <c r="J173" s="204">
        <f>J174</f>
        <v>81641.919999999998</v>
      </c>
      <c r="K173" s="204">
        <f t="shared" ref="K173:N173" si="269">K174</f>
        <v>0</v>
      </c>
      <c r="L173" s="204">
        <f t="shared" si="269"/>
        <v>0</v>
      </c>
      <c r="M173" s="204">
        <f t="shared" si="269"/>
        <v>0</v>
      </c>
      <c r="N173" s="204">
        <f t="shared" si="269"/>
        <v>81641.919999999998</v>
      </c>
      <c r="O173" s="133" t="str">
        <f t="shared" si="257"/>
        <v xml:space="preserve"> </v>
      </c>
      <c r="P173" s="133">
        <f t="shared" si="258"/>
        <v>100</v>
      </c>
    </row>
    <row r="174" ht="42" customHeight="1">
      <c r="A174" s="141" t="s">
        <v>346</v>
      </c>
      <c r="B174" s="141" t="s">
        <v>347</v>
      </c>
      <c r="C174" s="142" t="s">
        <v>59</v>
      </c>
      <c r="D174" s="143">
        <v>2333.96</v>
      </c>
      <c r="E174" s="144"/>
      <c r="F174" s="153"/>
      <c r="G174" s="144">
        <f t="shared" si="259"/>
        <v>0</v>
      </c>
      <c r="H174" s="146">
        <f t="shared" si="260"/>
        <v>2333.96</v>
      </c>
      <c r="I174" s="207">
        <v>34.979999999999997</v>
      </c>
      <c r="J174" s="208">
        <f t="shared" si="261"/>
        <v>81641.919999999998</v>
      </c>
      <c r="K174" s="209">
        <f t="shared" si="262"/>
        <v>0</v>
      </c>
      <c r="L174" s="210">
        <f t="shared" si="263"/>
        <v>0</v>
      </c>
      <c r="M174" s="209">
        <f t="shared" si="264"/>
        <v>0</v>
      </c>
      <c r="N174" s="209">
        <f t="shared" si="265"/>
        <v>81641.919999999998</v>
      </c>
      <c r="O174" s="151" t="str">
        <f t="shared" si="257"/>
        <v xml:space="preserve"> </v>
      </c>
      <c r="P174" s="151">
        <f t="shared" si="258"/>
        <v>100</v>
      </c>
    </row>
    <row r="175" ht="13.199999999999999">
      <c r="A175" s="125" t="s">
        <v>348</v>
      </c>
      <c r="B175" s="125" t="s">
        <v>349</v>
      </c>
      <c r="C175" s="126"/>
      <c r="D175" s="134"/>
      <c r="E175" s="135"/>
      <c r="F175" s="136"/>
      <c r="G175" s="135">
        <f t="shared" si="259"/>
        <v>0</v>
      </c>
      <c r="H175" s="137"/>
      <c r="I175" s="211"/>
      <c r="J175" s="204">
        <f>SUM(J176:J180)</f>
        <v>787756.79000000004</v>
      </c>
      <c r="K175" s="204">
        <f t="shared" ref="K175:N175" si="270">SUM(K176:K180)</f>
        <v>0</v>
      </c>
      <c r="L175" s="204">
        <f t="shared" si="270"/>
        <v>0</v>
      </c>
      <c r="M175" s="204">
        <f t="shared" si="270"/>
        <v>0</v>
      </c>
      <c r="N175" s="204">
        <f t="shared" si="270"/>
        <v>787756.79000000004</v>
      </c>
      <c r="O175" s="133" t="str">
        <f t="shared" si="257"/>
        <v xml:space="preserve"> </v>
      </c>
      <c r="P175" s="133">
        <f t="shared" si="258"/>
        <v>100</v>
      </c>
    </row>
    <row r="176" ht="28.949999999999999" customHeight="1">
      <c r="A176" s="141" t="s">
        <v>350</v>
      </c>
      <c r="B176" s="141" t="s">
        <v>351</v>
      </c>
      <c r="C176" s="142" t="s">
        <v>59</v>
      </c>
      <c r="D176" s="143">
        <v>5137.0799999999999</v>
      </c>
      <c r="E176" s="144"/>
      <c r="F176" s="153"/>
      <c r="G176" s="144">
        <f t="shared" si="259"/>
        <v>0</v>
      </c>
      <c r="H176" s="146">
        <f t="shared" si="260"/>
        <v>5137.0799999999999</v>
      </c>
      <c r="I176" s="207">
        <v>44.43</v>
      </c>
      <c r="J176" s="208">
        <f t="shared" si="261"/>
        <v>228240.45999999999</v>
      </c>
      <c r="K176" s="209">
        <f t="shared" si="262"/>
        <v>0</v>
      </c>
      <c r="L176" s="210">
        <f t="shared" si="263"/>
        <v>0</v>
      </c>
      <c r="M176" s="209">
        <f t="shared" si="264"/>
        <v>0</v>
      </c>
      <c r="N176" s="209">
        <f t="shared" si="265"/>
        <v>228240.45999999999</v>
      </c>
      <c r="O176" s="151" t="str">
        <f t="shared" si="257"/>
        <v xml:space="preserve"> </v>
      </c>
      <c r="P176" s="151">
        <f t="shared" si="258"/>
        <v>100</v>
      </c>
    </row>
    <row r="177" ht="39.600000000000001">
      <c r="A177" s="141" t="s">
        <v>352</v>
      </c>
      <c r="B177" s="141" t="s">
        <v>353</v>
      </c>
      <c r="C177" s="142" t="s">
        <v>59</v>
      </c>
      <c r="D177" s="143">
        <v>5137.0799999999999</v>
      </c>
      <c r="E177" s="144"/>
      <c r="F177" s="153"/>
      <c r="G177" s="144">
        <f t="shared" si="259"/>
        <v>0</v>
      </c>
      <c r="H177" s="146">
        <f t="shared" si="260"/>
        <v>5137.0799999999999</v>
      </c>
      <c r="I177" s="207">
        <v>87.969999999999999</v>
      </c>
      <c r="J177" s="208">
        <f t="shared" si="261"/>
        <v>451908.92999999999</v>
      </c>
      <c r="K177" s="209">
        <f t="shared" si="262"/>
        <v>0</v>
      </c>
      <c r="L177" s="210">
        <f t="shared" si="263"/>
        <v>0</v>
      </c>
      <c r="M177" s="209">
        <f t="shared" si="264"/>
        <v>0</v>
      </c>
      <c r="N177" s="209">
        <f t="shared" si="265"/>
        <v>451908.92999999999</v>
      </c>
      <c r="O177" s="151" t="str">
        <f t="shared" si="257"/>
        <v xml:space="preserve"> </v>
      </c>
      <c r="P177" s="151">
        <f t="shared" si="258"/>
        <v>100</v>
      </c>
    </row>
    <row r="178" ht="50.399999999999999" customHeight="1">
      <c r="A178" s="141" t="s">
        <v>354</v>
      </c>
      <c r="B178" s="141" t="s">
        <v>355</v>
      </c>
      <c r="C178" s="142" t="s">
        <v>59</v>
      </c>
      <c r="D178" s="143">
        <v>222</v>
      </c>
      <c r="E178" s="144"/>
      <c r="F178" s="153"/>
      <c r="G178" s="144">
        <f t="shared" si="259"/>
        <v>0</v>
      </c>
      <c r="H178" s="146">
        <f t="shared" si="260"/>
        <v>222</v>
      </c>
      <c r="I178" s="207">
        <v>84.239999999999995</v>
      </c>
      <c r="J178" s="208">
        <f t="shared" si="261"/>
        <v>18701.279999999999</v>
      </c>
      <c r="K178" s="209">
        <f t="shared" si="262"/>
        <v>0</v>
      </c>
      <c r="L178" s="210">
        <f t="shared" si="263"/>
        <v>0</v>
      </c>
      <c r="M178" s="209">
        <f t="shared" si="264"/>
        <v>0</v>
      </c>
      <c r="N178" s="209">
        <f t="shared" si="265"/>
        <v>18701.279999999999</v>
      </c>
      <c r="O178" s="151" t="str">
        <f t="shared" si="257"/>
        <v xml:space="preserve"> </v>
      </c>
      <c r="P178" s="151">
        <f t="shared" si="258"/>
        <v>100</v>
      </c>
    </row>
    <row r="179" ht="13.199999999999999">
      <c r="A179" s="141" t="s">
        <v>356</v>
      </c>
      <c r="B179" s="141" t="s">
        <v>357</v>
      </c>
      <c r="C179" s="142" t="s">
        <v>83</v>
      </c>
      <c r="D179" s="143">
        <v>856.91999999999996</v>
      </c>
      <c r="E179" s="144"/>
      <c r="F179" s="153"/>
      <c r="G179" s="144">
        <f t="shared" si="259"/>
        <v>0</v>
      </c>
      <c r="H179" s="146">
        <f t="shared" si="260"/>
        <v>856.91999999999996</v>
      </c>
      <c r="I179" s="207">
        <v>89.299999999999997</v>
      </c>
      <c r="J179" s="208">
        <f t="shared" si="261"/>
        <v>76522.960000000006</v>
      </c>
      <c r="K179" s="209">
        <f t="shared" si="262"/>
        <v>0</v>
      </c>
      <c r="L179" s="210">
        <f t="shared" si="263"/>
        <v>0</v>
      </c>
      <c r="M179" s="209">
        <f t="shared" si="264"/>
        <v>0</v>
      </c>
      <c r="N179" s="209">
        <f t="shared" si="265"/>
        <v>76522.960000000006</v>
      </c>
      <c r="O179" s="151" t="str">
        <f t="shared" si="257"/>
        <v xml:space="preserve"> </v>
      </c>
      <c r="P179" s="151">
        <f t="shared" si="258"/>
        <v>100</v>
      </c>
    </row>
    <row r="180" ht="51.600000000000001" customHeight="1">
      <c r="A180" s="141" t="s">
        <v>358</v>
      </c>
      <c r="B180" s="141" t="s">
        <v>359</v>
      </c>
      <c r="C180" s="142" t="s">
        <v>83</v>
      </c>
      <c r="D180" s="143">
        <v>444</v>
      </c>
      <c r="E180" s="144"/>
      <c r="F180" s="153"/>
      <c r="G180" s="144">
        <f t="shared" si="259"/>
        <v>0</v>
      </c>
      <c r="H180" s="146">
        <f t="shared" si="260"/>
        <v>444</v>
      </c>
      <c r="I180" s="207">
        <v>27.890000000000001</v>
      </c>
      <c r="J180" s="208">
        <f t="shared" si="261"/>
        <v>12383.16</v>
      </c>
      <c r="K180" s="209">
        <f t="shared" si="262"/>
        <v>0</v>
      </c>
      <c r="L180" s="210">
        <f t="shared" si="263"/>
        <v>0</v>
      </c>
      <c r="M180" s="209">
        <f t="shared" si="264"/>
        <v>0</v>
      </c>
      <c r="N180" s="209">
        <f t="shared" si="265"/>
        <v>12383.16</v>
      </c>
      <c r="O180" s="151" t="str">
        <f t="shared" si="257"/>
        <v xml:space="preserve"> </v>
      </c>
      <c r="P180" s="151">
        <f t="shared" si="258"/>
        <v>100</v>
      </c>
    </row>
    <row r="181" ht="13.199999999999999">
      <c r="A181" s="125" t="s">
        <v>360</v>
      </c>
      <c r="B181" s="125" t="s">
        <v>361</v>
      </c>
      <c r="C181" s="126"/>
      <c r="D181" s="134"/>
      <c r="E181" s="135"/>
      <c r="F181" s="136"/>
      <c r="G181" s="135"/>
      <c r="H181" s="137"/>
      <c r="I181" s="211"/>
      <c r="J181" s="204">
        <f>SUM(J182:J189)</f>
        <v>407705.85000000009</v>
      </c>
      <c r="K181" s="204">
        <f t="shared" ref="K181:N181" si="271">SUM(K182:K189)</f>
        <v>0</v>
      </c>
      <c r="L181" s="204">
        <f t="shared" si="271"/>
        <v>0</v>
      </c>
      <c r="M181" s="204">
        <f t="shared" si="271"/>
        <v>0</v>
      </c>
      <c r="N181" s="204">
        <f t="shared" si="271"/>
        <v>407705.85000000009</v>
      </c>
      <c r="O181" s="133" t="str">
        <f t="shared" si="257"/>
        <v xml:space="preserve"> </v>
      </c>
      <c r="P181" s="133">
        <f t="shared" si="258"/>
        <v>100</v>
      </c>
    </row>
    <row r="182" ht="60" customHeight="1">
      <c r="A182" s="141" t="s">
        <v>362</v>
      </c>
      <c r="B182" s="141" t="s">
        <v>363</v>
      </c>
      <c r="C182" s="142" t="s">
        <v>59</v>
      </c>
      <c r="D182" s="143">
        <v>9001.3600000000006</v>
      </c>
      <c r="E182" s="144"/>
      <c r="F182" s="153"/>
      <c r="G182" s="144">
        <f t="shared" si="259"/>
        <v>0</v>
      </c>
      <c r="H182" s="146">
        <f t="shared" si="260"/>
        <v>9001.3600000000006</v>
      </c>
      <c r="I182" s="207">
        <v>2.6699999999999999</v>
      </c>
      <c r="J182" s="208">
        <f t="shared" si="261"/>
        <v>24033.630000000001</v>
      </c>
      <c r="K182" s="209">
        <f t="shared" si="262"/>
        <v>0</v>
      </c>
      <c r="L182" s="210">
        <f t="shared" si="263"/>
        <v>0</v>
      </c>
      <c r="M182" s="209">
        <f t="shared" si="264"/>
        <v>0</v>
      </c>
      <c r="N182" s="209">
        <f t="shared" si="265"/>
        <v>24033.630000000001</v>
      </c>
      <c r="O182" s="151" t="str">
        <f t="shared" si="257"/>
        <v xml:space="preserve"> </v>
      </c>
      <c r="P182" s="151">
        <f t="shared" si="258"/>
        <v>100</v>
      </c>
    </row>
    <row r="183" ht="65.400000000000006" customHeight="1">
      <c r="A183" s="141" t="s">
        <v>364</v>
      </c>
      <c r="B183" s="141" t="s">
        <v>365</v>
      </c>
      <c r="C183" s="142" t="s">
        <v>59</v>
      </c>
      <c r="D183" s="143">
        <v>274.54000000000002</v>
      </c>
      <c r="E183" s="144"/>
      <c r="F183" s="153"/>
      <c r="G183" s="144">
        <f t="shared" si="259"/>
        <v>0</v>
      </c>
      <c r="H183" s="146">
        <f t="shared" si="260"/>
        <v>274.54000000000002</v>
      </c>
      <c r="I183" s="207">
        <v>69.599999999999994</v>
      </c>
      <c r="J183" s="208">
        <f t="shared" si="261"/>
        <v>19107.98</v>
      </c>
      <c r="K183" s="209">
        <f t="shared" si="262"/>
        <v>0</v>
      </c>
      <c r="L183" s="210">
        <f t="shared" si="263"/>
        <v>0</v>
      </c>
      <c r="M183" s="209">
        <f t="shared" si="264"/>
        <v>0</v>
      </c>
      <c r="N183" s="209">
        <f t="shared" si="265"/>
        <v>19107.98</v>
      </c>
      <c r="O183" s="151" t="str">
        <f t="shared" si="257"/>
        <v xml:space="preserve"> </v>
      </c>
      <c r="P183" s="151">
        <f t="shared" si="258"/>
        <v>100</v>
      </c>
    </row>
    <row r="184" ht="50.399999999999999" customHeight="1">
      <c r="A184" s="141" t="s">
        <v>366</v>
      </c>
      <c r="B184" s="141" t="s">
        <v>367</v>
      </c>
      <c r="C184" s="142" t="s">
        <v>143</v>
      </c>
      <c r="D184" s="143">
        <v>100.64</v>
      </c>
      <c r="E184" s="144"/>
      <c r="F184" s="153"/>
      <c r="G184" s="144">
        <f t="shared" si="259"/>
        <v>0</v>
      </c>
      <c r="H184" s="146">
        <f t="shared" si="260"/>
        <v>100.64</v>
      </c>
      <c r="I184" s="207">
        <v>834.96000000000004</v>
      </c>
      <c r="J184" s="208">
        <f t="shared" si="261"/>
        <v>84030.369999999995</v>
      </c>
      <c r="K184" s="209">
        <f t="shared" si="262"/>
        <v>0</v>
      </c>
      <c r="L184" s="210">
        <f t="shared" si="263"/>
        <v>0</v>
      </c>
      <c r="M184" s="209">
        <f t="shared" si="264"/>
        <v>0</v>
      </c>
      <c r="N184" s="209">
        <f t="shared" si="265"/>
        <v>84030.369999999995</v>
      </c>
      <c r="O184" s="151" t="str">
        <f t="shared" si="257"/>
        <v xml:space="preserve"> </v>
      </c>
      <c r="P184" s="151">
        <f t="shared" si="258"/>
        <v>100</v>
      </c>
    </row>
    <row r="185" ht="28.949999999999999" customHeight="1">
      <c r="A185" s="141" t="s">
        <v>368</v>
      </c>
      <c r="B185" s="141" t="s">
        <v>369</v>
      </c>
      <c r="C185" s="142" t="s">
        <v>59</v>
      </c>
      <c r="D185" s="143">
        <v>87.319999999999993</v>
      </c>
      <c r="E185" s="144"/>
      <c r="F185" s="153"/>
      <c r="G185" s="144">
        <f t="shared" si="259"/>
        <v>0</v>
      </c>
      <c r="H185" s="146">
        <f t="shared" si="260"/>
        <v>87.319999999999993</v>
      </c>
      <c r="I185" s="207">
        <v>193.31</v>
      </c>
      <c r="J185" s="208">
        <f t="shared" si="261"/>
        <v>16879.830000000002</v>
      </c>
      <c r="K185" s="209">
        <f t="shared" si="262"/>
        <v>0</v>
      </c>
      <c r="L185" s="210">
        <f t="shared" si="263"/>
        <v>0</v>
      </c>
      <c r="M185" s="209">
        <f t="shared" si="264"/>
        <v>0</v>
      </c>
      <c r="N185" s="209">
        <f t="shared" si="265"/>
        <v>16879.830000000002</v>
      </c>
      <c r="O185" s="151" t="str">
        <f t="shared" si="257"/>
        <v xml:space="preserve"> </v>
      </c>
      <c r="P185" s="151">
        <f t="shared" si="258"/>
        <v>100</v>
      </c>
    </row>
    <row r="186" ht="59.399999999999999" customHeight="1">
      <c r="A186" s="141" t="s">
        <v>370</v>
      </c>
      <c r="B186" s="141" t="s">
        <v>371</v>
      </c>
      <c r="C186" s="142" t="s">
        <v>59</v>
      </c>
      <c r="D186" s="143">
        <v>3512.04</v>
      </c>
      <c r="E186" s="144"/>
      <c r="F186" s="153"/>
      <c r="G186" s="144">
        <f t="shared" si="259"/>
        <v>0</v>
      </c>
      <c r="H186" s="146">
        <f t="shared" si="260"/>
        <v>3512.04</v>
      </c>
      <c r="I186" s="207">
        <v>62.82</v>
      </c>
      <c r="J186" s="208">
        <f t="shared" si="261"/>
        <v>220626.35000000001</v>
      </c>
      <c r="K186" s="209">
        <f t="shared" si="262"/>
        <v>0</v>
      </c>
      <c r="L186" s="210">
        <f t="shared" si="263"/>
        <v>0</v>
      </c>
      <c r="M186" s="209">
        <f t="shared" si="264"/>
        <v>0</v>
      </c>
      <c r="N186" s="209">
        <f t="shared" si="265"/>
        <v>220626.35000000001</v>
      </c>
      <c r="O186" s="151" t="str">
        <f t="shared" si="257"/>
        <v xml:space="preserve"> </v>
      </c>
      <c r="P186" s="151">
        <f t="shared" si="258"/>
        <v>100</v>
      </c>
    </row>
    <row r="187" ht="47.399999999999999" customHeight="1">
      <c r="A187" s="141" t="s">
        <v>372</v>
      </c>
      <c r="B187" s="141" t="s">
        <v>373</v>
      </c>
      <c r="C187" s="142" t="s">
        <v>143</v>
      </c>
      <c r="D187" s="143">
        <v>26.640000000000001</v>
      </c>
      <c r="E187" s="144"/>
      <c r="F187" s="153"/>
      <c r="G187" s="144">
        <f t="shared" si="259"/>
        <v>0</v>
      </c>
      <c r="H187" s="146">
        <f t="shared" si="260"/>
        <v>26.640000000000001</v>
      </c>
      <c r="I187" s="207">
        <v>959.91999999999996</v>
      </c>
      <c r="J187" s="208">
        <f t="shared" si="261"/>
        <v>25572.27</v>
      </c>
      <c r="K187" s="209">
        <f t="shared" si="262"/>
        <v>0</v>
      </c>
      <c r="L187" s="210">
        <f t="shared" si="263"/>
        <v>0</v>
      </c>
      <c r="M187" s="209">
        <f t="shared" si="264"/>
        <v>0</v>
      </c>
      <c r="N187" s="209">
        <f t="shared" si="265"/>
        <v>25572.27</v>
      </c>
      <c r="O187" s="151" t="str">
        <f t="shared" si="257"/>
        <v xml:space="preserve"> </v>
      </c>
      <c r="P187" s="151">
        <f t="shared" si="258"/>
        <v>100</v>
      </c>
    </row>
    <row r="188" ht="28.949999999999999" customHeight="1">
      <c r="A188" s="141" t="s">
        <v>374</v>
      </c>
      <c r="B188" s="141" t="s">
        <v>375</v>
      </c>
      <c r="C188" s="142" t="s">
        <v>83</v>
      </c>
      <c r="D188" s="143">
        <v>333</v>
      </c>
      <c r="E188" s="144"/>
      <c r="F188" s="153"/>
      <c r="G188" s="144">
        <f t="shared" si="259"/>
        <v>0</v>
      </c>
      <c r="H188" s="146">
        <f t="shared" si="260"/>
        <v>333</v>
      </c>
      <c r="I188" s="207">
        <v>18.440000000000001</v>
      </c>
      <c r="J188" s="208">
        <f t="shared" si="261"/>
        <v>6140.5200000000004</v>
      </c>
      <c r="K188" s="209">
        <f t="shared" si="262"/>
        <v>0</v>
      </c>
      <c r="L188" s="210">
        <f t="shared" si="263"/>
        <v>0</v>
      </c>
      <c r="M188" s="209">
        <f t="shared" si="264"/>
        <v>0</v>
      </c>
      <c r="N188" s="209">
        <f t="shared" si="265"/>
        <v>6140.5200000000004</v>
      </c>
      <c r="O188" s="151" t="str">
        <f t="shared" si="257"/>
        <v xml:space="preserve"> </v>
      </c>
      <c r="P188" s="151">
        <f t="shared" si="258"/>
        <v>100</v>
      </c>
    </row>
    <row r="189" ht="28.949999999999999" customHeight="1">
      <c r="A189" s="141" t="s">
        <v>376</v>
      </c>
      <c r="B189" s="141" t="s">
        <v>377</v>
      </c>
      <c r="C189" s="142" t="s">
        <v>83</v>
      </c>
      <c r="D189" s="143">
        <v>340.39999999999998</v>
      </c>
      <c r="E189" s="144"/>
      <c r="F189" s="153"/>
      <c r="G189" s="144">
        <f t="shared" si="259"/>
        <v>0</v>
      </c>
      <c r="H189" s="146">
        <f t="shared" si="260"/>
        <v>340.39999999999998</v>
      </c>
      <c r="I189" s="207">
        <v>33.240000000000002</v>
      </c>
      <c r="J189" s="208">
        <f t="shared" si="261"/>
        <v>11314.9</v>
      </c>
      <c r="K189" s="209">
        <f t="shared" si="262"/>
        <v>0</v>
      </c>
      <c r="L189" s="210">
        <f t="shared" si="263"/>
        <v>0</v>
      </c>
      <c r="M189" s="209">
        <f t="shared" si="264"/>
        <v>0</v>
      </c>
      <c r="N189" s="209">
        <f t="shared" si="265"/>
        <v>11314.9</v>
      </c>
      <c r="O189" s="151" t="str">
        <f t="shared" si="257"/>
        <v xml:space="preserve"> </v>
      </c>
      <c r="P189" s="151">
        <f t="shared" si="258"/>
        <v>100</v>
      </c>
    </row>
    <row r="190" ht="13.199999999999999">
      <c r="A190" s="125" t="s">
        <v>378</v>
      </c>
      <c r="B190" s="125" t="s">
        <v>379</v>
      </c>
      <c r="C190" s="126"/>
      <c r="D190" s="134"/>
      <c r="E190" s="135"/>
      <c r="F190" s="136"/>
      <c r="G190" s="135"/>
      <c r="H190" s="137"/>
      <c r="I190" s="211"/>
      <c r="J190" s="204">
        <f>SUM(J191:J195)</f>
        <v>581204.70000000007</v>
      </c>
      <c r="K190" s="204">
        <f t="shared" ref="K190:N190" si="272">SUM(K191:K195)</f>
        <v>0</v>
      </c>
      <c r="L190" s="204">
        <f t="shared" si="272"/>
        <v>0</v>
      </c>
      <c r="M190" s="204">
        <f t="shared" si="272"/>
        <v>0</v>
      </c>
      <c r="N190" s="204">
        <f t="shared" si="272"/>
        <v>581204.70000000007</v>
      </c>
      <c r="O190" s="133" t="str">
        <f t="shared" si="257"/>
        <v xml:space="preserve"> </v>
      </c>
      <c r="P190" s="133">
        <f t="shared" si="258"/>
        <v>100</v>
      </c>
    </row>
    <row r="191" ht="28.949999999999999" customHeight="1">
      <c r="A191" s="141" t="s">
        <v>380</v>
      </c>
      <c r="B191" s="141" t="s">
        <v>381</v>
      </c>
      <c r="C191" s="142" t="s">
        <v>41</v>
      </c>
      <c r="D191" s="143">
        <v>222</v>
      </c>
      <c r="E191" s="144"/>
      <c r="F191" s="153"/>
      <c r="G191" s="144">
        <f t="shared" si="259"/>
        <v>0</v>
      </c>
      <c r="H191" s="146">
        <f t="shared" si="260"/>
        <v>222</v>
      </c>
      <c r="I191" s="207">
        <v>822.38</v>
      </c>
      <c r="J191" s="208">
        <f t="shared" si="261"/>
        <v>182568.35999999999</v>
      </c>
      <c r="K191" s="209">
        <f t="shared" si="262"/>
        <v>0</v>
      </c>
      <c r="L191" s="210">
        <f t="shared" si="263"/>
        <v>0</v>
      </c>
      <c r="M191" s="209">
        <f t="shared" si="264"/>
        <v>0</v>
      </c>
      <c r="N191" s="209">
        <f t="shared" si="265"/>
        <v>182568.35999999999</v>
      </c>
      <c r="O191" s="151" t="str">
        <f t="shared" si="257"/>
        <v xml:space="preserve"> </v>
      </c>
      <c r="P191" s="151">
        <f t="shared" si="258"/>
        <v>100</v>
      </c>
    </row>
    <row r="192" ht="28.949999999999999" customHeight="1">
      <c r="A192" s="141" t="s">
        <v>382</v>
      </c>
      <c r="B192" s="141" t="s">
        <v>383</v>
      </c>
      <c r="C192" s="142" t="s">
        <v>41</v>
      </c>
      <c r="D192" s="143">
        <v>148</v>
      </c>
      <c r="E192" s="144"/>
      <c r="F192" s="153"/>
      <c r="G192" s="144">
        <f t="shared" si="259"/>
        <v>0</v>
      </c>
      <c r="H192" s="146">
        <f t="shared" si="260"/>
        <v>148</v>
      </c>
      <c r="I192" s="207">
        <v>1307.25</v>
      </c>
      <c r="J192" s="208">
        <f t="shared" si="261"/>
        <v>193473</v>
      </c>
      <c r="K192" s="209">
        <f t="shared" si="262"/>
        <v>0</v>
      </c>
      <c r="L192" s="210">
        <f t="shared" si="263"/>
        <v>0</v>
      </c>
      <c r="M192" s="209">
        <f t="shared" si="264"/>
        <v>0</v>
      </c>
      <c r="N192" s="209">
        <f t="shared" si="265"/>
        <v>193473</v>
      </c>
      <c r="O192" s="151" t="str">
        <f t="shared" si="257"/>
        <v xml:space="preserve"> </v>
      </c>
      <c r="P192" s="151">
        <f t="shared" si="258"/>
        <v>100</v>
      </c>
    </row>
    <row r="193" ht="28.949999999999999" customHeight="1">
      <c r="A193" s="141" t="s">
        <v>384</v>
      </c>
      <c r="B193" s="141" t="s">
        <v>385</v>
      </c>
      <c r="C193" s="142" t="s">
        <v>41</v>
      </c>
      <c r="D193" s="143">
        <v>740</v>
      </c>
      <c r="E193" s="144"/>
      <c r="F193" s="153"/>
      <c r="G193" s="144">
        <f t="shared" si="259"/>
        <v>0</v>
      </c>
      <c r="H193" s="146">
        <f t="shared" si="260"/>
        <v>740</v>
      </c>
      <c r="I193" s="207">
        <v>53.369999999999997</v>
      </c>
      <c r="J193" s="208">
        <f t="shared" si="261"/>
        <v>39493.800000000003</v>
      </c>
      <c r="K193" s="209">
        <f t="shared" si="262"/>
        <v>0</v>
      </c>
      <c r="L193" s="210">
        <f t="shared" si="263"/>
        <v>0</v>
      </c>
      <c r="M193" s="209">
        <f t="shared" si="264"/>
        <v>0</v>
      </c>
      <c r="N193" s="209">
        <f t="shared" si="265"/>
        <v>39493.800000000003</v>
      </c>
      <c r="O193" s="151" t="str">
        <f t="shared" si="257"/>
        <v xml:space="preserve"> </v>
      </c>
      <c r="P193" s="151">
        <f t="shared" si="258"/>
        <v>100</v>
      </c>
    </row>
    <row r="194" ht="49.200000000000003" customHeight="1">
      <c r="A194" s="141" t="s">
        <v>386</v>
      </c>
      <c r="B194" s="141" t="s">
        <v>387</v>
      </c>
      <c r="C194" s="142" t="s">
        <v>59</v>
      </c>
      <c r="D194" s="143">
        <v>371.48000000000002</v>
      </c>
      <c r="E194" s="144"/>
      <c r="F194" s="153"/>
      <c r="G194" s="144">
        <f t="shared" si="259"/>
        <v>0</v>
      </c>
      <c r="H194" s="146">
        <f t="shared" si="260"/>
        <v>371.48000000000002</v>
      </c>
      <c r="I194" s="207">
        <v>411.54000000000002</v>
      </c>
      <c r="J194" s="208">
        <f t="shared" si="261"/>
        <v>152878.88</v>
      </c>
      <c r="K194" s="209">
        <f t="shared" si="262"/>
        <v>0</v>
      </c>
      <c r="L194" s="210">
        <f t="shared" si="263"/>
        <v>0</v>
      </c>
      <c r="M194" s="209">
        <f t="shared" si="264"/>
        <v>0</v>
      </c>
      <c r="N194" s="209">
        <f t="shared" si="265"/>
        <v>152878.88</v>
      </c>
      <c r="O194" s="151" t="str">
        <f t="shared" si="257"/>
        <v xml:space="preserve"> </v>
      </c>
      <c r="P194" s="151">
        <f t="shared" si="258"/>
        <v>100</v>
      </c>
    </row>
    <row r="195" ht="48.600000000000001" customHeight="1">
      <c r="A195" s="141" t="s">
        <v>388</v>
      </c>
      <c r="B195" s="141" t="s">
        <v>389</v>
      </c>
      <c r="C195" s="142" t="s">
        <v>59</v>
      </c>
      <c r="D195" s="143">
        <v>31.079999999999998</v>
      </c>
      <c r="E195" s="144"/>
      <c r="F195" s="153"/>
      <c r="G195" s="144">
        <f t="shared" si="259"/>
        <v>0</v>
      </c>
      <c r="H195" s="146">
        <f t="shared" si="260"/>
        <v>31.079999999999998</v>
      </c>
      <c r="I195" s="207">
        <v>411.54000000000002</v>
      </c>
      <c r="J195" s="208">
        <f t="shared" si="261"/>
        <v>12790.66</v>
      </c>
      <c r="K195" s="209">
        <f t="shared" si="262"/>
        <v>0</v>
      </c>
      <c r="L195" s="210">
        <f t="shared" si="263"/>
        <v>0</v>
      </c>
      <c r="M195" s="209">
        <f t="shared" si="264"/>
        <v>0</v>
      </c>
      <c r="N195" s="209">
        <f t="shared" si="265"/>
        <v>12790.66</v>
      </c>
      <c r="O195" s="151" t="str">
        <f t="shared" si="257"/>
        <v xml:space="preserve"> </v>
      </c>
      <c r="P195" s="151">
        <f t="shared" si="258"/>
        <v>100</v>
      </c>
    </row>
    <row r="196" ht="13.199999999999999">
      <c r="A196" s="125" t="s">
        <v>390</v>
      </c>
      <c r="B196" s="125" t="s">
        <v>391</v>
      </c>
      <c r="C196" s="126"/>
      <c r="D196" s="134"/>
      <c r="E196" s="135"/>
      <c r="F196" s="136"/>
      <c r="G196" s="135">
        <f t="shared" si="259"/>
        <v>0</v>
      </c>
      <c r="H196" s="137"/>
      <c r="I196" s="211"/>
      <c r="J196" s="204">
        <f>SUM(J197:J200)</f>
        <v>619224.01000000001</v>
      </c>
      <c r="K196" s="204">
        <f t="shared" ref="K196:N196" si="273">SUM(K197:K200)</f>
        <v>0</v>
      </c>
      <c r="L196" s="204">
        <f t="shared" si="273"/>
        <v>0</v>
      </c>
      <c r="M196" s="204">
        <f t="shared" si="273"/>
        <v>0</v>
      </c>
      <c r="N196" s="204">
        <f t="shared" si="273"/>
        <v>619224.01000000001</v>
      </c>
      <c r="O196" s="133" t="str">
        <f t="shared" si="257"/>
        <v xml:space="preserve"> </v>
      </c>
      <c r="P196" s="133">
        <f t="shared" si="258"/>
        <v>100</v>
      </c>
    </row>
    <row r="197" ht="39.600000000000001">
      <c r="A197" s="141" t="s">
        <v>392</v>
      </c>
      <c r="B197" s="141" t="s">
        <v>393</v>
      </c>
      <c r="C197" s="142" t="s">
        <v>59</v>
      </c>
      <c r="D197" s="143">
        <v>2575.1999999999998</v>
      </c>
      <c r="E197" s="144"/>
      <c r="F197" s="153"/>
      <c r="G197" s="144">
        <f t="shared" si="259"/>
        <v>0</v>
      </c>
      <c r="H197" s="146">
        <f t="shared" si="260"/>
        <v>2575.1999999999998</v>
      </c>
      <c r="I197" s="207">
        <v>65.620000000000005</v>
      </c>
      <c r="J197" s="208">
        <f t="shared" si="261"/>
        <v>168984.62</v>
      </c>
      <c r="K197" s="209">
        <f t="shared" si="262"/>
        <v>0</v>
      </c>
      <c r="L197" s="210">
        <f t="shared" si="263"/>
        <v>0</v>
      </c>
      <c r="M197" s="209">
        <f t="shared" si="264"/>
        <v>0</v>
      </c>
      <c r="N197" s="209">
        <f t="shared" si="265"/>
        <v>168984.62</v>
      </c>
      <c r="O197" s="151" t="str">
        <f t="shared" si="257"/>
        <v xml:space="preserve"> </v>
      </c>
      <c r="P197" s="151">
        <f t="shared" si="258"/>
        <v>100</v>
      </c>
    </row>
    <row r="198" ht="26.399999999999999">
      <c r="A198" s="141" t="s">
        <v>394</v>
      </c>
      <c r="B198" s="141" t="s">
        <v>395</v>
      </c>
      <c r="C198" s="142" t="s">
        <v>59</v>
      </c>
      <c r="D198" s="143">
        <v>18002.720000000001</v>
      </c>
      <c r="E198" s="144"/>
      <c r="F198" s="153"/>
      <c r="G198" s="144">
        <f t="shared" si="259"/>
        <v>0</v>
      </c>
      <c r="H198" s="146">
        <f t="shared" si="260"/>
        <v>18002.720000000001</v>
      </c>
      <c r="I198" s="207">
        <v>4.1799999999999997</v>
      </c>
      <c r="J198" s="208">
        <f t="shared" si="261"/>
        <v>75251.369999999995</v>
      </c>
      <c r="K198" s="209">
        <f t="shared" si="262"/>
        <v>0</v>
      </c>
      <c r="L198" s="210">
        <f t="shared" si="263"/>
        <v>0</v>
      </c>
      <c r="M198" s="209">
        <f t="shared" si="264"/>
        <v>0</v>
      </c>
      <c r="N198" s="209">
        <f t="shared" si="265"/>
        <v>75251.369999999995</v>
      </c>
      <c r="O198" s="151" t="str">
        <f t="shared" si="257"/>
        <v xml:space="preserve"> </v>
      </c>
      <c r="P198" s="151">
        <f t="shared" si="258"/>
        <v>100</v>
      </c>
    </row>
    <row r="199" ht="28.949999999999999" customHeight="1">
      <c r="A199" s="141" t="s">
        <v>396</v>
      </c>
      <c r="B199" s="141" t="s">
        <v>397</v>
      </c>
      <c r="C199" s="142" t="s">
        <v>59</v>
      </c>
      <c r="D199" s="143">
        <v>18002.720000000001</v>
      </c>
      <c r="E199" s="144"/>
      <c r="F199" s="153"/>
      <c r="G199" s="144">
        <f t="shared" si="259"/>
        <v>0</v>
      </c>
      <c r="H199" s="146">
        <f t="shared" si="260"/>
        <v>18002.720000000001</v>
      </c>
      <c r="I199" s="207">
        <v>12.15</v>
      </c>
      <c r="J199" s="208">
        <f t="shared" si="261"/>
        <v>218733.04999999999</v>
      </c>
      <c r="K199" s="209">
        <f t="shared" si="262"/>
        <v>0</v>
      </c>
      <c r="L199" s="210">
        <f t="shared" si="263"/>
        <v>0</v>
      </c>
      <c r="M199" s="209">
        <f t="shared" si="264"/>
        <v>0</v>
      </c>
      <c r="N199" s="209">
        <f t="shared" si="265"/>
        <v>218733.04999999999</v>
      </c>
      <c r="O199" s="151" t="str">
        <f t="shared" si="257"/>
        <v xml:space="preserve"> </v>
      </c>
      <c r="P199" s="151">
        <f t="shared" si="258"/>
        <v>100</v>
      </c>
    </row>
    <row r="200" ht="28.949999999999999" customHeight="1">
      <c r="A200" s="141" t="s">
        <v>398</v>
      </c>
      <c r="B200" s="141" t="s">
        <v>399</v>
      </c>
      <c r="C200" s="142" t="s">
        <v>59</v>
      </c>
      <c r="D200" s="143">
        <v>7704.8800000000001</v>
      </c>
      <c r="E200" s="144"/>
      <c r="F200" s="153"/>
      <c r="G200" s="144">
        <f t="shared" si="259"/>
        <v>0</v>
      </c>
      <c r="H200" s="146">
        <f t="shared" si="260"/>
        <v>7704.8800000000001</v>
      </c>
      <c r="I200" s="207">
        <v>20.280000000000001</v>
      </c>
      <c r="J200" s="208">
        <f t="shared" si="261"/>
        <v>156254.97</v>
      </c>
      <c r="K200" s="209">
        <f t="shared" si="262"/>
        <v>0</v>
      </c>
      <c r="L200" s="210">
        <f t="shared" si="263"/>
        <v>0</v>
      </c>
      <c r="M200" s="209">
        <f t="shared" si="264"/>
        <v>0</v>
      </c>
      <c r="N200" s="209">
        <f t="shared" si="265"/>
        <v>156254.97</v>
      </c>
      <c r="O200" s="151" t="str">
        <f t="shared" si="257"/>
        <v xml:space="preserve"> </v>
      </c>
      <c r="P200" s="151">
        <f t="shared" si="258"/>
        <v>100</v>
      </c>
    </row>
    <row r="201" ht="13.199999999999999">
      <c r="A201" s="125" t="s">
        <v>400</v>
      </c>
      <c r="B201" s="125" t="s">
        <v>401</v>
      </c>
      <c r="C201" s="126"/>
      <c r="D201" s="134"/>
      <c r="E201" s="135"/>
      <c r="F201" s="136"/>
      <c r="G201" s="135">
        <f t="shared" si="259"/>
        <v>0</v>
      </c>
      <c r="H201" s="137"/>
      <c r="I201" s="211"/>
      <c r="J201" s="204">
        <f>SUM(J202:J233)</f>
        <v>498560.09000000003</v>
      </c>
      <c r="K201" s="204">
        <f t="shared" ref="K201:N201" si="274">SUM(K202:K233)</f>
        <v>0</v>
      </c>
      <c r="L201" s="204">
        <f t="shared" si="274"/>
        <v>0</v>
      </c>
      <c r="M201" s="204">
        <f t="shared" si="274"/>
        <v>0</v>
      </c>
      <c r="N201" s="204">
        <f t="shared" si="274"/>
        <v>498560.09000000003</v>
      </c>
      <c r="O201" s="133" t="str">
        <f t="shared" si="257"/>
        <v xml:space="preserve"> </v>
      </c>
      <c r="P201" s="133">
        <f t="shared" si="258"/>
        <v>100</v>
      </c>
    </row>
    <row r="202" ht="39.600000000000001">
      <c r="A202" s="141" t="s">
        <v>402</v>
      </c>
      <c r="B202" s="141" t="s">
        <v>403</v>
      </c>
      <c r="C202" s="142" t="s">
        <v>41</v>
      </c>
      <c r="D202" s="143">
        <v>370</v>
      </c>
      <c r="E202" s="144"/>
      <c r="F202" s="153"/>
      <c r="G202" s="144">
        <f t="shared" si="259"/>
        <v>0</v>
      </c>
      <c r="H202" s="146">
        <f t="shared" si="260"/>
        <v>370</v>
      </c>
      <c r="I202" s="207">
        <v>12.26</v>
      </c>
      <c r="J202" s="208">
        <f t="shared" si="261"/>
        <v>4536.1999999999998</v>
      </c>
      <c r="K202" s="209">
        <f t="shared" si="262"/>
        <v>0</v>
      </c>
      <c r="L202" s="210">
        <f t="shared" si="263"/>
        <v>0</v>
      </c>
      <c r="M202" s="209">
        <f t="shared" si="264"/>
        <v>0</v>
      </c>
      <c r="N202" s="209">
        <f t="shared" si="265"/>
        <v>4536.1999999999998</v>
      </c>
      <c r="O202" s="151" t="str">
        <f t="shared" si="257"/>
        <v xml:space="preserve"> </v>
      </c>
      <c r="P202" s="151">
        <f t="shared" si="258"/>
        <v>100</v>
      </c>
    </row>
    <row r="203" ht="39.600000000000001">
      <c r="A203" s="141" t="s">
        <v>404</v>
      </c>
      <c r="B203" s="141" t="s">
        <v>405</v>
      </c>
      <c r="C203" s="142" t="s">
        <v>41</v>
      </c>
      <c r="D203" s="143">
        <v>1406</v>
      </c>
      <c r="E203" s="144"/>
      <c r="F203" s="153"/>
      <c r="G203" s="144">
        <f t="shared" si="259"/>
        <v>0</v>
      </c>
      <c r="H203" s="146">
        <f t="shared" si="260"/>
        <v>1406</v>
      </c>
      <c r="I203" s="207">
        <v>19.559999999999999</v>
      </c>
      <c r="J203" s="208">
        <f t="shared" si="261"/>
        <v>27501.360000000001</v>
      </c>
      <c r="K203" s="209">
        <f t="shared" si="262"/>
        <v>0</v>
      </c>
      <c r="L203" s="210">
        <f t="shared" si="263"/>
        <v>0</v>
      </c>
      <c r="M203" s="209">
        <f t="shared" si="264"/>
        <v>0</v>
      </c>
      <c r="N203" s="209">
        <f t="shared" si="265"/>
        <v>27501.360000000001</v>
      </c>
      <c r="O203" s="151" t="str">
        <f t="shared" si="257"/>
        <v xml:space="preserve"> </v>
      </c>
      <c r="P203" s="151">
        <f t="shared" si="258"/>
        <v>100</v>
      </c>
    </row>
    <row r="204" ht="39.600000000000001">
      <c r="A204" s="141" t="s">
        <v>406</v>
      </c>
      <c r="B204" s="141" t="s">
        <v>407</v>
      </c>
      <c r="C204" s="142" t="s">
        <v>41</v>
      </c>
      <c r="D204" s="143">
        <v>74</v>
      </c>
      <c r="E204" s="144"/>
      <c r="F204" s="153"/>
      <c r="G204" s="144">
        <f t="shared" si="259"/>
        <v>0</v>
      </c>
      <c r="H204" s="146">
        <f t="shared" si="260"/>
        <v>74</v>
      </c>
      <c r="I204" s="207">
        <v>34.390000000000001</v>
      </c>
      <c r="J204" s="208">
        <f t="shared" si="261"/>
        <v>2544.8600000000001</v>
      </c>
      <c r="K204" s="209">
        <f t="shared" si="262"/>
        <v>0</v>
      </c>
      <c r="L204" s="210">
        <f t="shared" si="263"/>
        <v>0</v>
      </c>
      <c r="M204" s="209">
        <f t="shared" si="264"/>
        <v>0</v>
      </c>
      <c r="N204" s="209">
        <f t="shared" si="265"/>
        <v>2544.8600000000001</v>
      </c>
      <c r="O204" s="151" t="str">
        <f t="shared" si="257"/>
        <v xml:space="preserve"> </v>
      </c>
      <c r="P204" s="151">
        <f t="shared" si="258"/>
        <v>100</v>
      </c>
    </row>
    <row r="205" ht="28.949999999999999" customHeight="1">
      <c r="A205" s="141" t="s">
        <v>408</v>
      </c>
      <c r="B205" s="141" t="s">
        <v>409</v>
      </c>
      <c r="C205" s="142" t="s">
        <v>41</v>
      </c>
      <c r="D205" s="143">
        <v>74</v>
      </c>
      <c r="E205" s="144"/>
      <c r="F205" s="153"/>
      <c r="G205" s="144">
        <f t="shared" si="259"/>
        <v>0</v>
      </c>
      <c r="H205" s="146">
        <f t="shared" si="260"/>
        <v>74</v>
      </c>
      <c r="I205" s="207">
        <v>21.91</v>
      </c>
      <c r="J205" s="208">
        <f t="shared" si="261"/>
        <v>1621.3399999999999</v>
      </c>
      <c r="K205" s="209">
        <f t="shared" si="262"/>
        <v>0</v>
      </c>
      <c r="L205" s="210">
        <f t="shared" si="263"/>
        <v>0</v>
      </c>
      <c r="M205" s="209">
        <f t="shared" si="264"/>
        <v>0</v>
      </c>
      <c r="N205" s="209">
        <f t="shared" si="265"/>
        <v>1621.3399999999999</v>
      </c>
      <c r="O205" s="151" t="str">
        <f t="shared" si="257"/>
        <v xml:space="preserve"> </v>
      </c>
      <c r="P205" s="151">
        <f t="shared" si="258"/>
        <v>100</v>
      </c>
    </row>
    <row r="206" ht="28.949999999999999" customHeight="1">
      <c r="A206" s="141" t="s">
        <v>410</v>
      </c>
      <c r="B206" s="141" t="s">
        <v>411</v>
      </c>
      <c r="C206" s="142" t="s">
        <v>41</v>
      </c>
      <c r="D206" s="143">
        <v>296</v>
      </c>
      <c r="E206" s="144"/>
      <c r="F206" s="153"/>
      <c r="G206" s="144">
        <f t="shared" si="259"/>
        <v>0</v>
      </c>
      <c r="H206" s="146">
        <f t="shared" si="260"/>
        <v>296</v>
      </c>
      <c r="I206" s="207">
        <v>49.590000000000003</v>
      </c>
      <c r="J206" s="208">
        <f t="shared" si="261"/>
        <v>14678.639999999999</v>
      </c>
      <c r="K206" s="209">
        <f t="shared" si="262"/>
        <v>0</v>
      </c>
      <c r="L206" s="210">
        <f t="shared" si="263"/>
        <v>0</v>
      </c>
      <c r="M206" s="209">
        <f t="shared" si="264"/>
        <v>0</v>
      </c>
      <c r="N206" s="209">
        <f t="shared" si="265"/>
        <v>14678.639999999999</v>
      </c>
      <c r="O206" s="151" t="str">
        <f t="shared" ref="O206:O269" si="275">IF((M206/J206)=0," ",(M206/J206)*100)</f>
        <v xml:space="preserve"> </v>
      </c>
      <c r="P206" s="151">
        <f t="shared" ref="P206:P269" si="276">IF((N206/J206)=0," ",(N206/J206)*100)</f>
        <v>100</v>
      </c>
    </row>
    <row r="207" ht="28.949999999999999" customHeight="1">
      <c r="A207" s="141" t="s">
        <v>412</v>
      </c>
      <c r="B207" s="141" t="s">
        <v>413</v>
      </c>
      <c r="C207" s="142" t="s">
        <v>41</v>
      </c>
      <c r="D207" s="143">
        <v>74</v>
      </c>
      <c r="E207" s="144"/>
      <c r="F207" s="153"/>
      <c r="G207" s="144">
        <f t="shared" ref="G207:G270" si="277">E207+F207</f>
        <v>0</v>
      </c>
      <c r="H207" s="146">
        <f t="shared" ref="H207:H270" si="278">D207-G207</f>
        <v>74</v>
      </c>
      <c r="I207" s="207">
        <v>50.18</v>
      </c>
      <c r="J207" s="208">
        <f t="shared" ref="J207:J270" si="279">ROUND(D207*I207,2)</f>
        <v>3713.3200000000002</v>
      </c>
      <c r="K207" s="209">
        <f t="shared" ref="K207:K270" si="280">ROUND(E207*I207,2)</f>
        <v>0</v>
      </c>
      <c r="L207" s="210">
        <f t="shared" ref="L207:L270" si="281">ROUND(F207*I207,2)</f>
        <v>0</v>
      </c>
      <c r="M207" s="209">
        <f t="shared" ref="M207:M270" si="282">K207+L207</f>
        <v>0</v>
      </c>
      <c r="N207" s="209">
        <f t="shared" ref="N207:N270" si="283">J207-M207</f>
        <v>3713.3200000000002</v>
      </c>
      <c r="O207" s="151" t="str">
        <f t="shared" si="275"/>
        <v xml:space="preserve"> </v>
      </c>
      <c r="P207" s="151">
        <f t="shared" si="276"/>
        <v>100</v>
      </c>
    </row>
    <row r="208" ht="39.600000000000001">
      <c r="A208" s="141" t="s">
        <v>414</v>
      </c>
      <c r="B208" s="141" t="s">
        <v>415</v>
      </c>
      <c r="C208" s="142" t="s">
        <v>41</v>
      </c>
      <c r="D208" s="143">
        <v>74</v>
      </c>
      <c r="E208" s="144"/>
      <c r="F208" s="153"/>
      <c r="G208" s="144">
        <f t="shared" si="277"/>
        <v>0</v>
      </c>
      <c r="H208" s="146">
        <f t="shared" si="278"/>
        <v>74</v>
      </c>
      <c r="I208" s="207">
        <v>19.68</v>
      </c>
      <c r="J208" s="208">
        <f t="shared" si="279"/>
        <v>1456.3199999999999</v>
      </c>
      <c r="K208" s="209">
        <f t="shared" si="280"/>
        <v>0</v>
      </c>
      <c r="L208" s="210">
        <f t="shared" si="281"/>
        <v>0</v>
      </c>
      <c r="M208" s="209">
        <f t="shared" si="282"/>
        <v>0</v>
      </c>
      <c r="N208" s="209">
        <f t="shared" si="283"/>
        <v>1456.3199999999999</v>
      </c>
      <c r="O208" s="151" t="str">
        <f t="shared" si="275"/>
        <v xml:space="preserve"> </v>
      </c>
      <c r="P208" s="151">
        <f t="shared" si="276"/>
        <v>100</v>
      </c>
    </row>
    <row r="209" ht="28.949999999999999" customHeight="1">
      <c r="A209" s="141" t="s">
        <v>416</v>
      </c>
      <c r="B209" s="141" t="s">
        <v>417</v>
      </c>
      <c r="C209" s="142" t="s">
        <v>41</v>
      </c>
      <c r="D209" s="143">
        <v>74</v>
      </c>
      <c r="E209" s="144"/>
      <c r="F209" s="153"/>
      <c r="G209" s="144">
        <f t="shared" si="277"/>
        <v>0</v>
      </c>
      <c r="H209" s="146">
        <f t="shared" si="278"/>
        <v>74</v>
      </c>
      <c r="I209" s="207">
        <v>7.3799999999999999</v>
      </c>
      <c r="J209" s="208">
        <f t="shared" si="279"/>
        <v>546.12</v>
      </c>
      <c r="K209" s="209">
        <f t="shared" si="280"/>
        <v>0</v>
      </c>
      <c r="L209" s="210">
        <f t="shared" si="281"/>
        <v>0</v>
      </c>
      <c r="M209" s="209">
        <f t="shared" si="282"/>
        <v>0</v>
      </c>
      <c r="N209" s="209">
        <f t="shared" si="283"/>
        <v>546.12</v>
      </c>
      <c r="O209" s="151" t="str">
        <f t="shared" si="275"/>
        <v xml:space="preserve"> </v>
      </c>
      <c r="P209" s="151">
        <f t="shared" si="276"/>
        <v>100</v>
      </c>
    </row>
    <row r="210" ht="28.949999999999999" customHeight="1">
      <c r="A210" s="141" t="s">
        <v>418</v>
      </c>
      <c r="B210" s="141" t="s">
        <v>419</v>
      </c>
      <c r="C210" s="142" t="s">
        <v>420</v>
      </c>
      <c r="D210" s="143">
        <v>222</v>
      </c>
      <c r="E210" s="144"/>
      <c r="F210" s="153"/>
      <c r="G210" s="144">
        <f t="shared" si="277"/>
        <v>0</v>
      </c>
      <c r="H210" s="146">
        <f t="shared" si="278"/>
        <v>222</v>
      </c>
      <c r="I210" s="207">
        <v>12.52</v>
      </c>
      <c r="J210" s="208">
        <f t="shared" si="279"/>
        <v>2779.4400000000001</v>
      </c>
      <c r="K210" s="209">
        <f t="shared" si="280"/>
        <v>0</v>
      </c>
      <c r="L210" s="210">
        <f t="shared" si="281"/>
        <v>0</v>
      </c>
      <c r="M210" s="209">
        <f t="shared" si="282"/>
        <v>0</v>
      </c>
      <c r="N210" s="209">
        <f t="shared" si="283"/>
        <v>2779.4400000000001</v>
      </c>
      <c r="O210" s="151" t="str">
        <f t="shared" si="275"/>
        <v xml:space="preserve"> </v>
      </c>
      <c r="P210" s="151">
        <f t="shared" si="276"/>
        <v>100</v>
      </c>
    </row>
    <row r="211" ht="44.399999999999999" customHeight="1">
      <c r="A211" s="141" t="s">
        <v>421</v>
      </c>
      <c r="B211" s="141" t="s">
        <v>422</v>
      </c>
      <c r="C211" s="142" t="s">
        <v>83</v>
      </c>
      <c r="D211" s="143">
        <v>4764.1199999999999</v>
      </c>
      <c r="E211" s="144"/>
      <c r="F211" s="153"/>
      <c r="G211" s="144">
        <f t="shared" si="277"/>
        <v>0</v>
      </c>
      <c r="H211" s="146">
        <f t="shared" si="278"/>
        <v>4764.1199999999999</v>
      </c>
      <c r="I211" s="207">
        <v>10.529999999999999</v>
      </c>
      <c r="J211" s="208">
        <f t="shared" si="279"/>
        <v>50166.18</v>
      </c>
      <c r="K211" s="209">
        <f t="shared" si="280"/>
        <v>0</v>
      </c>
      <c r="L211" s="210">
        <f t="shared" si="281"/>
        <v>0</v>
      </c>
      <c r="M211" s="209">
        <f t="shared" si="282"/>
        <v>0</v>
      </c>
      <c r="N211" s="209">
        <f t="shared" si="283"/>
        <v>50166.18</v>
      </c>
      <c r="O211" s="151" t="str">
        <f t="shared" si="275"/>
        <v xml:space="preserve"> </v>
      </c>
      <c r="P211" s="151">
        <f t="shared" si="276"/>
        <v>100</v>
      </c>
    </row>
    <row r="212" ht="28.949999999999999" customHeight="1">
      <c r="A212" s="141" t="s">
        <v>423</v>
      </c>
      <c r="B212" s="141" t="s">
        <v>424</v>
      </c>
      <c r="C212" s="142" t="s">
        <v>41</v>
      </c>
      <c r="D212" s="143">
        <v>1480</v>
      </c>
      <c r="E212" s="144"/>
      <c r="F212" s="153"/>
      <c r="G212" s="144">
        <f t="shared" si="277"/>
        <v>0</v>
      </c>
      <c r="H212" s="146">
        <f t="shared" si="278"/>
        <v>1480</v>
      </c>
      <c r="I212" s="207">
        <v>7.3200000000000003</v>
      </c>
      <c r="J212" s="208">
        <f t="shared" si="279"/>
        <v>10833.6</v>
      </c>
      <c r="K212" s="209">
        <f t="shared" si="280"/>
        <v>0</v>
      </c>
      <c r="L212" s="210">
        <f t="shared" si="281"/>
        <v>0</v>
      </c>
      <c r="M212" s="209">
        <f t="shared" si="282"/>
        <v>0</v>
      </c>
      <c r="N212" s="209">
        <f t="shared" si="283"/>
        <v>10833.6</v>
      </c>
      <c r="O212" s="151" t="str">
        <f t="shared" si="275"/>
        <v xml:space="preserve"> </v>
      </c>
      <c r="P212" s="151">
        <f t="shared" si="276"/>
        <v>100</v>
      </c>
    </row>
    <row r="213" ht="28.949999999999999" customHeight="1">
      <c r="A213" s="141" t="s">
        <v>425</v>
      </c>
      <c r="B213" s="141" t="s">
        <v>426</v>
      </c>
      <c r="C213" s="142" t="s">
        <v>83</v>
      </c>
      <c r="D213" s="143">
        <v>1110</v>
      </c>
      <c r="E213" s="144"/>
      <c r="F213" s="153"/>
      <c r="G213" s="144">
        <f t="shared" si="277"/>
        <v>0</v>
      </c>
      <c r="H213" s="146">
        <f t="shared" si="278"/>
        <v>1110</v>
      </c>
      <c r="I213" s="207">
        <v>24.260000000000002</v>
      </c>
      <c r="J213" s="208">
        <f t="shared" si="279"/>
        <v>26928.599999999999</v>
      </c>
      <c r="K213" s="209">
        <f t="shared" si="280"/>
        <v>0</v>
      </c>
      <c r="L213" s="210">
        <f t="shared" si="281"/>
        <v>0</v>
      </c>
      <c r="M213" s="209">
        <f t="shared" si="282"/>
        <v>0</v>
      </c>
      <c r="N213" s="209">
        <f t="shared" si="283"/>
        <v>26928.599999999999</v>
      </c>
      <c r="O213" s="151" t="str">
        <f t="shared" si="275"/>
        <v xml:space="preserve"> </v>
      </c>
      <c r="P213" s="151">
        <f t="shared" si="276"/>
        <v>100</v>
      </c>
    </row>
    <row r="214" ht="36" customHeight="1">
      <c r="A214" s="141" t="s">
        <v>427</v>
      </c>
      <c r="B214" s="141" t="s">
        <v>428</v>
      </c>
      <c r="C214" s="142" t="s">
        <v>41</v>
      </c>
      <c r="D214" s="143">
        <v>74</v>
      </c>
      <c r="E214" s="144"/>
      <c r="F214" s="153"/>
      <c r="G214" s="144">
        <f t="shared" si="277"/>
        <v>0</v>
      </c>
      <c r="H214" s="146">
        <f t="shared" si="278"/>
        <v>74</v>
      </c>
      <c r="I214" s="207">
        <v>596.17999999999995</v>
      </c>
      <c r="J214" s="208">
        <f t="shared" si="279"/>
        <v>44117.32</v>
      </c>
      <c r="K214" s="209">
        <f t="shared" si="280"/>
        <v>0</v>
      </c>
      <c r="L214" s="210">
        <f t="shared" si="281"/>
        <v>0</v>
      </c>
      <c r="M214" s="209">
        <f t="shared" si="282"/>
        <v>0</v>
      </c>
      <c r="N214" s="209">
        <f t="shared" si="283"/>
        <v>44117.32</v>
      </c>
      <c r="O214" s="151" t="str">
        <f t="shared" si="275"/>
        <v xml:space="preserve"> </v>
      </c>
      <c r="P214" s="151">
        <f t="shared" si="276"/>
        <v>100</v>
      </c>
    </row>
    <row r="215" ht="48.600000000000001" customHeight="1">
      <c r="A215" s="141" t="s">
        <v>429</v>
      </c>
      <c r="B215" s="141" t="s">
        <v>430</v>
      </c>
      <c r="C215" s="142" t="s">
        <v>83</v>
      </c>
      <c r="D215" s="143">
        <v>2880.8200000000002</v>
      </c>
      <c r="E215" s="144"/>
      <c r="F215" s="153"/>
      <c r="G215" s="144">
        <f t="shared" si="277"/>
        <v>0</v>
      </c>
      <c r="H215" s="146">
        <f t="shared" si="278"/>
        <v>2880.8200000000002</v>
      </c>
      <c r="I215" s="207">
        <v>6.8399999999999999</v>
      </c>
      <c r="J215" s="208">
        <f t="shared" si="279"/>
        <v>19704.810000000001</v>
      </c>
      <c r="K215" s="209">
        <f t="shared" si="280"/>
        <v>0</v>
      </c>
      <c r="L215" s="210">
        <f t="shared" si="281"/>
        <v>0</v>
      </c>
      <c r="M215" s="209">
        <f t="shared" si="282"/>
        <v>0</v>
      </c>
      <c r="N215" s="209">
        <f t="shared" si="283"/>
        <v>19704.810000000001</v>
      </c>
      <c r="O215" s="151" t="str">
        <f t="shared" si="275"/>
        <v xml:space="preserve"> </v>
      </c>
      <c r="P215" s="151">
        <f t="shared" si="276"/>
        <v>100</v>
      </c>
    </row>
    <row r="216" ht="49.950000000000003" customHeight="1">
      <c r="A216" s="141" t="s">
        <v>431</v>
      </c>
      <c r="B216" s="141" t="s">
        <v>432</v>
      </c>
      <c r="C216" s="142" t="s">
        <v>83</v>
      </c>
      <c r="D216" s="143">
        <v>11073.360000000001</v>
      </c>
      <c r="E216" s="144"/>
      <c r="F216" s="153"/>
      <c r="G216" s="144">
        <f t="shared" si="277"/>
        <v>0</v>
      </c>
      <c r="H216" s="146">
        <f t="shared" si="278"/>
        <v>11073.360000000001</v>
      </c>
      <c r="I216" s="207">
        <v>4.4500000000000002</v>
      </c>
      <c r="J216" s="208">
        <f t="shared" si="279"/>
        <v>49276.449999999997</v>
      </c>
      <c r="K216" s="209">
        <f t="shared" si="280"/>
        <v>0</v>
      </c>
      <c r="L216" s="210">
        <f t="shared" si="281"/>
        <v>0</v>
      </c>
      <c r="M216" s="209">
        <f t="shared" si="282"/>
        <v>0</v>
      </c>
      <c r="N216" s="209">
        <f t="shared" si="283"/>
        <v>49276.449999999997</v>
      </c>
      <c r="O216" s="151" t="str">
        <f t="shared" si="275"/>
        <v xml:space="preserve"> </v>
      </c>
      <c r="P216" s="151">
        <f t="shared" si="276"/>
        <v>100</v>
      </c>
    </row>
    <row r="217" ht="47.399999999999999" customHeight="1">
      <c r="A217" s="141" t="s">
        <v>433</v>
      </c>
      <c r="B217" s="141" t="s">
        <v>434</v>
      </c>
      <c r="C217" s="142" t="s">
        <v>83</v>
      </c>
      <c r="D217" s="143">
        <v>7234.2399999999998</v>
      </c>
      <c r="E217" s="144"/>
      <c r="F217" s="153"/>
      <c r="G217" s="144">
        <f t="shared" si="277"/>
        <v>0</v>
      </c>
      <c r="H217" s="146">
        <f t="shared" si="278"/>
        <v>7234.2399999999998</v>
      </c>
      <c r="I217" s="207">
        <v>3.0899999999999999</v>
      </c>
      <c r="J217" s="208">
        <f t="shared" si="279"/>
        <v>22353.799999999999</v>
      </c>
      <c r="K217" s="209">
        <f t="shared" si="280"/>
        <v>0</v>
      </c>
      <c r="L217" s="210">
        <f t="shared" si="281"/>
        <v>0</v>
      </c>
      <c r="M217" s="209">
        <f t="shared" si="282"/>
        <v>0</v>
      </c>
      <c r="N217" s="209">
        <f t="shared" si="283"/>
        <v>22353.799999999999</v>
      </c>
      <c r="O217" s="151" t="str">
        <f t="shared" si="275"/>
        <v xml:space="preserve"> </v>
      </c>
      <c r="P217" s="151">
        <f t="shared" si="276"/>
        <v>100</v>
      </c>
    </row>
    <row r="218" ht="51.600000000000001" customHeight="1">
      <c r="A218" s="141" t="s">
        <v>435</v>
      </c>
      <c r="B218" s="141" t="s">
        <v>436</v>
      </c>
      <c r="C218" s="142" t="s">
        <v>83</v>
      </c>
      <c r="D218" s="143">
        <v>2439.04</v>
      </c>
      <c r="E218" s="144"/>
      <c r="F218" s="153"/>
      <c r="G218" s="144">
        <f t="shared" si="277"/>
        <v>0</v>
      </c>
      <c r="H218" s="146">
        <f t="shared" si="278"/>
        <v>2439.04</v>
      </c>
      <c r="I218" s="207">
        <v>9.5099999999999998</v>
      </c>
      <c r="J218" s="208">
        <f t="shared" si="279"/>
        <v>23195.27</v>
      </c>
      <c r="K218" s="209">
        <f t="shared" si="280"/>
        <v>0</v>
      </c>
      <c r="L218" s="210">
        <f t="shared" si="281"/>
        <v>0</v>
      </c>
      <c r="M218" s="209">
        <f t="shared" si="282"/>
        <v>0</v>
      </c>
      <c r="N218" s="209">
        <f t="shared" si="283"/>
        <v>23195.27</v>
      </c>
      <c r="O218" s="151" t="str">
        <f t="shared" si="275"/>
        <v xml:space="preserve"> </v>
      </c>
      <c r="P218" s="151">
        <f t="shared" si="276"/>
        <v>100</v>
      </c>
    </row>
    <row r="219" ht="49.200000000000003" customHeight="1">
      <c r="A219" s="141" t="s">
        <v>437</v>
      </c>
      <c r="B219" s="141" t="s">
        <v>438</v>
      </c>
      <c r="C219" s="142" t="s">
        <v>41</v>
      </c>
      <c r="D219" s="143">
        <v>74</v>
      </c>
      <c r="E219" s="144"/>
      <c r="F219" s="153"/>
      <c r="G219" s="144">
        <f t="shared" si="277"/>
        <v>0</v>
      </c>
      <c r="H219" s="146">
        <f t="shared" si="278"/>
        <v>74</v>
      </c>
      <c r="I219" s="207">
        <v>132.41</v>
      </c>
      <c r="J219" s="208">
        <f t="shared" si="279"/>
        <v>9798.3400000000001</v>
      </c>
      <c r="K219" s="209">
        <f t="shared" si="280"/>
        <v>0</v>
      </c>
      <c r="L219" s="210">
        <f t="shared" si="281"/>
        <v>0</v>
      </c>
      <c r="M219" s="209">
        <f t="shared" si="282"/>
        <v>0</v>
      </c>
      <c r="N219" s="209">
        <f t="shared" si="283"/>
        <v>9798.3400000000001</v>
      </c>
      <c r="O219" s="151" t="str">
        <f t="shared" si="275"/>
        <v xml:space="preserve"> </v>
      </c>
      <c r="P219" s="151">
        <f t="shared" si="276"/>
        <v>100</v>
      </c>
    </row>
    <row r="220" ht="28.949999999999999" customHeight="1">
      <c r="A220" s="141" t="s">
        <v>439</v>
      </c>
      <c r="B220" s="141" t="s">
        <v>440</v>
      </c>
      <c r="C220" s="142" t="s">
        <v>41</v>
      </c>
      <c r="D220" s="143">
        <v>222</v>
      </c>
      <c r="E220" s="144"/>
      <c r="F220" s="153"/>
      <c r="G220" s="144">
        <f t="shared" si="277"/>
        <v>0</v>
      </c>
      <c r="H220" s="146">
        <f t="shared" si="278"/>
        <v>222</v>
      </c>
      <c r="I220" s="207">
        <v>5.7400000000000002</v>
      </c>
      <c r="J220" s="208">
        <f t="shared" si="279"/>
        <v>1274.28</v>
      </c>
      <c r="K220" s="209">
        <f t="shared" si="280"/>
        <v>0</v>
      </c>
      <c r="L220" s="210">
        <f t="shared" si="281"/>
        <v>0</v>
      </c>
      <c r="M220" s="209">
        <f t="shared" si="282"/>
        <v>0</v>
      </c>
      <c r="N220" s="209">
        <f t="shared" si="283"/>
        <v>1274.28</v>
      </c>
      <c r="O220" s="151" t="str">
        <f t="shared" si="275"/>
        <v xml:space="preserve"> </v>
      </c>
      <c r="P220" s="151">
        <f t="shared" si="276"/>
        <v>100</v>
      </c>
    </row>
    <row r="221" ht="28.949999999999999" customHeight="1">
      <c r="A221" s="141" t="s">
        <v>441</v>
      </c>
      <c r="B221" s="141" t="s">
        <v>442</v>
      </c>
      <c r="C221" s="142" t="s">
        <v>41</v>
      </c>
      <c r="D221" s="143">
        <v>444</v>
      </c>
      <c r="E221" s="144"/>
      <c r="F221" s="153"/>
      <c r="G221" s="144">
        <f t="shared" si="277"/>
        <v>0</v>
      </c>
      <c r="H221" s="146">
        <f t="shared" si="278"/>
        <v>444</v>
      </c>
      <c r="I221" s="207">
        <v>6.5</v>
      </c>
      <c r="J221" s="208">
        <f t="shared" si="279"/>
        <v>2886</v>
      </c>
      <c r="K221" s="209">
        <f t="shared" si="280"/>
        <v>0</v>
      </c>
      <c r="L221" s="210">
        <f t="shared" si="281"/>
        <v>0</v>
      </c>
      <c r="M221" s="209">
        <f t="shared" si="282"/>
        <v>0</v>
      </c>
      <c r="N221" s="209">
        <f t="shared" si="283"/>
        <v>2886</v>
      </c>
      <c r="O221" s="151" t="str">
        <f t="shared" si="275"/>
        <v xml:space="preserve"> </v>
      </c>
      <c r="P221" s="151">
        <f t="shared" si="276"/>
        <v>100</v>
      </c>
    </row>
    <row r="222" ht="28.949999999999999" customHeight="1">
      <c r="A222" s="141" t="s">
        <v>443</v>
      </c>
      <c r="B222" s="141" t="s">
        <v>444</v>
      </c>
      <c r="C222" s="142" t="s">
        <v>83</v>
      </c>
      <c r="D222" s="143">
        <v>1184</v>
      </c>
      <c r="E222" s="144"/>
      <c r="F222" s="153"/>
      <c r="G222" s="144">
        <f t="shared" si="277"/>
        <v>0</v>
      </c>
      <c r="H222" s="146">
        <f t="shared" si="278"/>
        <v>1184</v>
      </c>
      <c r="I222" s="207">
        <v>40.109999999999999</v>
      </c>
      <c r="J222" s="208">
        <f t="shared" si="279"/>
        <v>47490.239999999998</v>
      </c>
      <c r="K222" s="209">
        <f t="shared" si="280"/>
        <v>0</v>
      </c>
      <c r="L222" s="210">
        <f t="shared" si="281"/>
        <v>0</v>
      </c>
      <c r="M222" s="209">
        <f t="shared" si="282"/>
        <v>0</v>
      </c>
      <c r="N222" s="209">
        <f t="shared" si="283"/>
        <v>47490.239999999998</v>
      </c>
      <c r="O222" s="151" t="str">
        <f t="shared" si="275"/>
        <v xml:space="preserve"> </v>
      </c>
      <c r="P222" s="151">
        <f t="shared" si="276"/>
        <v>100</v>
      </c>
    </row>
    <row r="223" ht="33.600000000000001" customHeight="1">
      <c r="A223" s="141" t="s">
        <v>445</v>
      </c>
      <c r="B223" s="141" t="s">
        <v>446</v>
      </c>
      <c r="C223" s="142" t="s">
        <v>41</v>
      </c>
      <c r="D223" s="143">
        <v>148</v>
      </c>
      <c r="E223" s="144"/>
      <c r="F223" s="153"/>
      <c r="G223" s="144">
        <f t="shared" si="277"/>
        <v>0</v>
      </c>
      <c r="H223" s="146">
        <f t="shared" si="278"/>
        <v>148</v>
      </c>
      <c r="I223" s="207">
        <v>46.990000000000002</v>
      </c>
      <c r="J223" s="208">
        <f t="shared" si="279"/>
        <v>6954.5200000000004</v>
      </c>
      <c r="K223" s="209">
        <f t="shared" si="280"/>
        <v>0</v>
      </c>
      <c r="L223" s="210">
        <f t="shared" si="281"/>
        <v>0</v>
      </c>
      <c r="M223" s="209">
        <f t="shared" si="282"/>
        <v>0</v>
      </c>
      <c r="N223" s="209">
        <f t="shared" si="283"/>
        <v>6954.5200000000004</v>
      </c>
      <c r="O223" s="151" t="str">
        <f t="shared" si="275"/>
        <v xml:space="preserve"> </v>
      </c>
      <c r="P223" s="151">
        <f t="shared" si="276"/>
        <v>100</v>
      </c>
    </row>
    <row r="224" ht="36" customHeight="1">
      <c r="A224" s="141" t="s">
        <v>447</v>
      </c>
      <c r="B224" s="141" t="s">
        <v>448</v>
      </c>
      <c r="C224" s="142" t="s">
        <v>41</v>
      </c>
      <c r="D224" s="143">
        <v>222</v>
      </c>
      <c r="E224" s="144"/>
      <c r="F224" s="153"/>
      <c r="G224" s="144">
        <f t="shared" si="277"/>
        <v>0</v>
      </c>
      <c r="H224" s="146">
        <f t="shared" si="278"/>
        <v>222</v>
      </c>
      <c r="I224" s="207">
        <v>30.960000000000001</v>
      </c>
      <c r="J224" s="208">
        <f t="shared" si="279"/>
        <v>6873.1199999999999</v>
      </c>
      <c r="K224" s="209">
        <f t="shared" si="280"/>
        <v>0</v>
      </c>
      <c r="L224" s="210">
        <f t="shared" si="281"/>
        <v>0</v>
      </c>
      <c r="M224" s="209">
        <f t="shared" si="282"/>
        <v>0</v>
      </c>
      <c r="N224" s="209">
        <f t="shared" si="283"/>
        <v>6873.1199999999999</v>
      </c>
      <c r="O224" s="151" t="str">
        <f t="shared" si="275"/>
        <v xml:space="preserve"> </v>
      </c>
      <c r="P224" s="151">
        <f t="shared" si="276"/>
        <v>100</v>
      </c>
    </row>
    <row r="225" ht="39.600000000000001">
      <c r="A225" s="141" t="s">
        <v>449</v>
      </c>
      <c r="B225" s="141" t="s">
        <v>450</v>
      </c>
      <c r="C225" s="142" t="s">
        <v>41</v>
      </c>
      <c r="D225" s="143">
        <v>74</v>
      </c>
      <c r="E225" s="144"/>
      <c r="F225" s="153"/>
      <c r="G225" s="144">
        <f t="shared" si="277"/>
        <v>0</v>
      </c>
      <c r="H225" s="146">
        <f t="shared" si="278"/>
        <v>74</v>
      </c>
      <c r="I225" s="207">
        <v>482.31999999999999</v>
      </c>
      <c r="J225" s="208">
        <f t="shared" si="279"/>
        <v>35691.68</v>
      </c>
      <c r="K225" s="209">
        <f t="shared" si="280"/>
        <v>0</v>
      </c>
      <c r="L225" s="210">
        <f t="shared" si="281"/>
        <v>0</v>
      </c>
      <c r="M225" s="209">
        <f t="shared" si="282"/>
        <v>0</v>
      </c>
      <c r="N225" s="209">
        <f t="shared" si="283"/>
        <v>35691.68</v>
      </c>
      <c r="O225" s="151" t="str">
        <f t="shared" si="275"/>
        <v xml:space="preserve"> </v>
      </c>
      <c r="P225" s="151">
        <f t="shared" si="276"/>
        <v>100</v>
      </c>
    </row>
    <row r="226" ht="45" customHeight="1">
      <c r="A226" s="141" t="s">
        <v>451</v>
      </c>
      <c r="B226" s="141" t="s">
        <v>452</v>
      </c>
      <c r="C226" s="142" t="s">
        <v>41</v>
      </c>
      <c r="D226" s="143">
        <v>888</v>
      </c>
      <c r="E226" s="144"/>
      <c r="F226" s="153"/>
      <c r="G226" s="144">
        <f t="shared" si="277"/>
        <v>0</v>
      </c>
      <c r="H226" s="146">
        <f t="shared" si="278"/>
        <v>888</v>
      </c>
      <c r="I226" s="207">
        <v>36.729999999999997</v>
      </c>
      <c r="J226" s="208">
        <f t="shared" si="279"/>
        <v>32616.240000000002</v>
      </c>
      <c r="K226" s="209">
        <f t="shared" si="280"/>
        <v>0</v>
      </c>
      <c r="L226" s="210">
        <f t="shared" si="281"/>
        <v>0</v>
      </c>
      <c r="M226" s="209">
        <f t="shared" si="282"/>
        <v>0</v>
      </c>
      <c r="N226" s="209">
        <f t="shared" si="283"/>
        <v>32616.240000000002</v>
      </c>
      <c r="O226" s="151" t="str">
        <f t="shared" si="275"/>
        <v xml:space="preserve"> </v>
      </c>
      <c r="P226" s="151">
        <f t="shared" si="276"/>
        <v>100</v>
      </c>
    </row>
    <row r="227" ht="28.949999999999999" customHeight="1">
      <c r="A227" s="141" t="s">
        <v>453</v>
      </c>
      <c r="B227" s="141" t="s">
        <v>454</v>
      </c>
      <c r="C227" s="142" t="s">
        <v>41</v>
      </c>
      <c r="D227" s="143">
        <v>296</v>
      </c>
      <c r="E227" s="144"/>
      <c r="F227" s="153"/>
      <c r="G227" s="144">
        <f t="shared" si="277"/>
        <v>0</v>
      </c>
      <c r="H227" s="146">
        <f t="shared" si="278"/>
        <v>296</v>
      </c>
      <c r="I227" s="207">
        <v>32.420000000000002</v>
      </c>
      <c r="J227" s="208">
        <f t="shared" si="279"/>
        <v>9596.3199999999997</v>
      </c>
      <c r="K227" s="209">
        <f t="shared" si="280"/>
        <v>0</v>
      </c>
      <c r="L227" s="210">
        <f t="shared" si="281"/>
        <v>0</v>
      </c>
      <c r="M227" s="209">
        <f t="shared" si="282"/>
        <v>0</v>
      </c>
      <c r="N227" s="209">
        <f t="shared" si="283"/>
        <v>9596.3199999999997</v>
      </c>
      <c r="O227" s="151" t="str">
        <f t="shared" si="275"/>
        <v xml:space="preserve"> </v>
      </c>
      <c r="P227" s="151">
        <f t="shared" si="276"/>
        <v>100</v>
      </c>
    </row>
    <row r="228" ht="28.949999999999999" customHeight="1">
      <c r="A228" s="141" t="s">
        <v>455</v>
      </c>
      <c r="B228" s="141" t="s">
        <v>456</v>
      </c>
      <c r="C228" s="142" t="s">
        <v>41</v>
      </c>
      <c r="D228" s="143">
        <v>74</v>
      </c>
      <c r="E228" s="144"/>
      <c r="F228" s="153"/>
      <c r="G228" s="144">
        <f t="shared" si="277"/>
        <v>0</v>
      </c>
      <c r="H228" s="146">
        <f t="shared" si="278"/>
        <v>74</v>
      </c>
      <c r="I228" s="207">
        <v>15.01</v>
      </c>
      <c r="J228" s="208">
        <f t="shared" si="279"/>
        <v>1110.74</v>
      </c>
      <c r="K228" s="209">
        <f t="shared" si="280"/>
        <v>0</v>
      </c>
      <c r="L228" s="210">
        <f t="shared" si="281"/>
        <v>0</v>
      </c>
      <c r="M228" s="209">
        <f t="shared" si="282"/>
        <v>0</v>
      </c>
      <c r="N228" s="209">
        <f t="shared" si="283"/>
        <v>1110.74</v>
      </c>
      <c r="O228" s="151" t="str">
        <f t="shared" si="275"/>
        <v xml:space="preserve"> </v>
      </c>
      <c r="P228" s="151">
        <f t="shared" si="276"/>
        <v>100</v>
      </c>
    </row>
    <row r="229" ht="28.949999999999999" customHeight="1">
      <c r="A229" s="141" t="s">
        <v>457</v>
      </c>
      <c r="B229" s="141" t="s">
        <v>458</v>
      </c>
      <c r="C229" s="142" t="s">
        <v>41</v>
      </c>
      <c r="D229" s="143">
        <v>74</v>
      </c>
      <c r="E229" s="144"/>
      <c r="F229" s="153"/>
      <c r="G229" s="144">
        <f t="shared" si="277"/>
        <v>0</v>
      </c>
      <c r="H229" s="146">
        <f t="shared" si="278"/>
        <v>74</v>
      </c>
      <c r="I229" s="207">
        <v>95.370000000000005</v>
      </c>
      <c r="J229" s="208">
        <f t="shared" si="279"/>
        <v>7057.3800000000001</v>
      </c>
      <c r="K229" s="209">
        <f t="shared" si="280"/>
        <v>0</v>
      </c>
      <c r="L229" s="210">
        <f t="shared" si="281"/>
        <v>0</v>
      </c>
      <c r="M229" s="209">
        <f t="shared" si="282"/>
        <v>0</v>
      </c>
      <c r="N229" s="209">
        <f t="shared" si="283"/>
        <v>7057.3800000000001</v>
      </c>
      <c r="O229" s="151" t="str">
        <f t="shared" si="275"/>
        <v xml:space="preserve"> </v>
      </c>
      <c r="P229" s="151">
        <f t="shared" si="276"/>
        <v>100</v>
      </c>
    </row>
    <row r="230" ht="28.949999999999999" customHeight="1">
      <c r="A230" s="141" t="s">
        <v>459</v>
      </c>
      <c r="B230" s="141" t="s">
        <v>460</v>
      </c>
      <c r="C230" s="142" t="s">
        <v>41</v>
      </c>
      <c r="D230" s="143">
        <v>74</v>
      </c>
      <c r="E230" s="144"/>
      <c r="F230" s="153"/>
      <c r="G230" s="144">
        <f t="shared" si="277"/>
        <v>0</v>
      </c>
      <c r="H230" s="146">
        <f t="shared" si="278"/>
        <v>74</v>
      </c>
      <c r="I230" s="207">
        <v>12.859999999999999</v>
      </c>
      <c r="J230" s="208">
        <f t="shared" si="279"/>
        <v>951.63999999999999</v>
      </c>
      <c r="K230" s="209">
        <f t="shared" si="280"/>
        <v>0</v>
      </c>
      <c r="L230" s="210">
        <f t="shared" si="281"/>
        <v>0</v>
      </c>
      <c r="M230" s="209">
        <f t="shared" si="282"/>
        <v>0</v>
      </c>
      <c r="N230" s="209">
        <f t="shared" si="283"/>
        <v>951.63999999999999</v>
      </c>
      <c r="O230" s="151" t="str">
        <f t="shared" si="275"/>
        <v xml:space="preserve"> </v>
      </c>
      <c r="P230" s="151">
        <f t="shared" si="276"/>
        <v>100</v>
      </c>
    </row>
    <row r="231" ht="28.949999999999999" customHeight="1">
      <c r="A231" s="141" t="s">
        <v>461</v>
      </c>
      <c r="B231" s="141" t="s">
        <v>462</v>
      </c>
      <c r="C231" s="142" t="s">
        <v>41</v>
      </c>
      <c r="D231" s="143">
        <v>74</v>
      </c>
      <c r="E231" s="144"/>
      <c r="F231" s="153"/>
      <c r="G231" s="144">
        <f t="shared" si="277"/>
        <v>0</v>
      </c>
      <c r="H231" s="146">
        <f t="shared" si="278"/>
        <v>74</v>
      </c>
      <c r="I231" s="207">
        <v>16.690000000000001</v>
      </c>
      <c r="J231" s="208">
        <f t="shared" si="279"/>
        <v>1235.0599999999999</v>
      </c>
      <c r="K231" s="209">
        <f t="shared" si="280"/>
        <v>0</v>
      </c>
      <c r="L231" s="210">
        <f t="shared" si="281"/>
        <v>0</v>
      </c>
      <c r="M231" s="209">
        <f t="shared" si="282"/>
        <v>0</v>
      </c>
      <c r="N231" s="209">
        <f t="shared" si="283"/>
        <v>1235.0599999999999</v>
      </c>
      <c r="O231" s="151" t="str">
        <f t="shared" si="275"/>
        <v xml:space="preserve"> </v>
      </c>
      <c r="P231" s="151">
        <f t="shared" si="276"/>
        <v>100</v>
      </c>
    </row>
    <row r="232" ht="28.949999999999999" customHeight="1">
      <c r="A232" s="141" t="s">
        <v>463</v>
      </c>
      <c r="B232" s="141" t="s">
        <v>464</v>
      </c>
      <c r="C232" s="142" t="s">
        <v>41</v>
      </c>
      <c r="D232" s="143">
        <v>74</v>
      </c>
      <c r="E232" s="144"/>
      <c r="F232" s="153"/>
      <c r="G232" s="144">
        <f t="shared" si="277"/>
        <v>0</v>
      </c>
      <c r="H232" s="146">
        <f t="shared" si="278"/>
        <v>74</v>
      </c>
      <c r="I232" s="207">
        <v>315.56999999999999</v>
      </c>
      <c r="J232" s="208">
        <f t="shared" si="279"/>
        <v>23352.18</v>
      </c>
      <c r="K232" s="209">
        <f t="shared" si="280"/>
        <v>0</v>
      </c>
      <c r="L232" s="210">
        <f t="shared" si="281"/>
        <v>0</v>
      </c>
      <c r="M232" s="209">
        <f t="shared" si="282"/>
        <v>0</v>
      </c>
      <c r="N232" s="209">
        <f t="shared" si="283"/>
        <v>23352.18</v>
      </c>
      <c r="O232" s="151" t="str">
        <f t="shared" si="275"/>
        <v xml:space="preserve"> </v>
      </c>
      <c r="P232" s="151">
        <f t="shared" si="276"/>
        <v>100</v>
      </c>
    </row>
    <row r="233" ht="28.949999999999999" customHeight="1">
      <c r="A233" s="141" t="s">
        <v>465</v>
      </c>
      <c r="B233" s="141" t="s">
        <v>466</v>
      </c>
      <c r="C233" s="142" t="s">
        <v>41</v>
      </c>
      <c r="D233" s="143">
        <v>444</v>
      </c>
      <c r="E233" s="144"/>
      <c r="F233" s="153"/>
      <c r="G233" s="144">
        <f t="shared" si="277"/>
        <v>0</v>
      </c>
      <c r="H233" s="146">
        <f t="shared" si="278"/>
        <v>444</v>
      </c>
      <c r="I233" s="207">
        <v>12.880000000000001</v>
      </c>
      <c r="J233" s="208">
        <f t="shared" si="279"/>
        <v>5718.7200000000003</v>
      </c>
      <c r="K233" s="209">
        <f t="shared" si="280"/>
        <v>0</v>
      </c>
      <c r="L233" s="210">
        <f t="shared" si="281"/>
        <v>0</v>
      </c>
      <c r="M233" s="209">
        <f t="shared" si="282"/>
        <v>0</v>
      </c>
      <c r="N233" s="209">
        <f t="shared" si="283"/>
        <v>5718.7200000000003</v>
      </c>
      <c r="O233" s="151" t="str">
        <f t="shared" si="275"/>
        <v xml:space="preserve"> </v>
      </c>
      <c r="P233" s="151">
        <f t="shared" si="276"/>
        <v>100</v>
      </c>
    </row>
    <row r="234" ht="13.199999999999999">
      <c r="A234" s="125" t="s">
        <v>467</v>
      </c>
      <c r="B234" s="125" t="s">
        <v>468</v>
      </c>
      <c r="C234" s="126"/>
      <c r="D234" s="134"/>
      <c r="E234" s="135"/>
      <c r="F234" s="136"/>
      <c r="G234" s="135"/>
      <c r="H234" s="137"/>
      <c r="I234" s="211"/>
      <c r="J234" s="204">
        <f>SUM(J235:J251)</f>
        <v>527613.38000000012</v>
      </c>
      <c r="K234" s="204">
        <f t="shared" ref="K234:N234" si="284">SUM(K235:K251)</f>
        <v>0</v>
      </c>
      <c r="L234" s="204">
        <f t="shared" si="284"/>
        <v>0</v>
      </c>
      <c r="M234" s="204">
        <f t="shared" si="284"/>
        <v>0</v>
      </c>
      <c r="N234" s="204">
        <f t="shared" si="284"/>
        <v>527613.38000000012</v>
      </c>
      <c r="O234" s="133" t="str">
        <f t="shared" si="275"/>
        <v xml:space="preserve"> </v>
      </c>
      <c r="P234" s="133">
        <f t="shared" si="276"/>
        <v>100</v>
      </c>
    </row>
    <row r="235" ht="28.949999999999999" customHeight="1">
      <c r="A235" s="141" t="s">
        <v>469</v>
      </c>
      <c r="B235" s="141" t="s">
        <v>470</v>
      </c>
      <c r="C235" s="142" t="s">
        <v>41</v>
      </c>
      <c r="D235" s="143">
        <v>296</v>
      </c>
      <c r="E235" s="144"/>
      <c r="F235" s="153"/>
      <c r="G235" s="144">
        <f t="shared" si="277"/>
        <v>0</v>
      </c>
      <c r="H235" s="146">
        <f t="shared" si="278"/>
        <v>296</v>
      </c>
      <c r="I235" s="207">
        <v>529.94000000000005</v>
      </c>
      <c r="J235" s="208">
        <f t="shared" si="279"/>
        <v>156862.23999999999</v>
      </c>
      <c r="K235" s="209">
        <f t="shared" si="280"/>
        <v>0</v>
      </c>
      <c r="L235" s="210">
        <f t="shared" si="281"/>
        <v>0</v>
      </c>
      <c r="M235" s="209">
        <f t="shared" si="282"/>
        <v>0</v>
      </c>
      <c r="N235" s="209">
        <f t="shared" si="283"/>
        <v>156862.23999999999</v>
      </c>
      <c r="O235" s="151" t="str">
        <f t="shared" si="275"/>
        <v xml:space="preserve"> </v>
      </c>
      <c r="P235" s="151">
        <f t="shared" si="276"/>
        <v>100</v>
      </c>
    </row>
    <row r="236" ht="28.949999999999999" customHeight="1">
      <c r="A236" s="141" t="s">
        <v>471</v>
      </c>
      <c r="B236" s="141" t="s">
        <v>472</v>
      </c>
      <c r="C236" s="142" t="s">
        <v>41</v>
      </c>
      <c r="D236" s="143">
        <v>74</v>
      </c>
      <c r="E236" s="144"/>
      <c r="F236" s="153"/>
      <c r="G236" s="144">
        <f t="shared" si="277"/>
        <v>0</v>
      </c>
      <c r="H236" s="146">
        <f t="shared" si="278"/>
        <v>74</v>
      </c>
      <c r="I236" s="207">
        <v>514.19000000000005</v>
      </c>
      <c r="J236" s="208">
        <f t="shared" si="279"/>
        <v>38050.059999999998</v>
      </c>
      <c r="K236" s="209">
        <f t="shared" si="280"/>
        <v>0</v>
      </c>
      <c r="L236" s="210">
        <f t="shared" si="281"/>
        <v>0</v>
      </c>
      <c r="M236" s="209">
        <f t="shared" si="282"/>
        <v>0</v>
      </c>
      <c r="N236" s="209">
        <f t="shared" si="283"/>
        <v>38050.059999999998</v>
      </c>
      <c r="O236" s="151" t="str">
        <f t="shared" si="275"/>
        <v xml:space="preserve"> </v>
      </c>
      <c r="P236" s="151">
        <f t="shared" si="276"/>
        <v>100</v>
      </c>
    </row>
    <row r="237" ht="28.949999999999999" customHeight="1">
      <c r="A237" s="141" t="s">
        <v>473</v>
      </c>
      <c r="B237" s="141" t="s">
        <v>474</v>
      </c>
      <c r="C237" s="142" t="s">
        <v>41</v>
      </c>
      <c r="D237" s="143">
        <v>74</v>
      </c>
      <c r="E237" s="144"/>
      <c r="F237" s="153"/>
      <c r="G237" s="144">
        <f t="shared" si="277"/>
        <v>0</v>
      </c>
      <c r="H237" s="146">
        <f t="shared" si="278"/>
        <v>74</v>
      </c>
      <c r="I237" s="207">
        <v>863.34000000000003</v>
      </c>
      <c r="J237" s="208">
        <f t="shared" si="279"/>
        <v>63887.160000000003</v>
      </c>
      <c r="K237" s="209">
        <f t="shared" si="280"/>
        <v>0</v>
      </c>
      <c r="L237" s="210">
        <f t="shared" si="281"/>
        <v>0</v>
      </c>
      <c r="M237" s="209">
        <f t="shared" si="282"/>
        <v>0</v>
      </c>
      <c r="N237" s="209">
        <f t="shared" si="283"/>
        <v>63887.160000000003</v>
      </c>
      <c r="O237" s="151" t="str">
        <f t="shared" si="275"/>
        <v xml:space="preserve"> </v>
      </c>
      <c r="P237" s="151">
        <f t="shared" si="276"/>
        <v>100</v>
      </c>
    </row>
    <row r="238" ht="57" customHeight="1">
      <c r="A238" s="141" t="s">
        <v>475</v>
      </c>
      <c r="B238" s="141" t="s">
        <v>476</v>
      </c>
      <c r="C238" s="142" t="s">
        <v>41</v>
      </c>
      <c r="D238" s="143">
        <v>74</v>
      </c>
      <c r="E238" s="144"/>
      <c r="F238" s="153"/>
      <c r="G238" s="144">
        <f t="shared" si="277"/>
        <v>0</v>
      </c>
      <c r="H238" s="146">
        <f t="shared" si="278"/>
        <v>74</v>
      </c>
      <c r="I238" s="207">
        <v>2174.6599999999999</v>
      </c>
      <c r="J238" s="208">
        <f t="shared" si="279"/>
        <v>160924.84</v>
      </c>
      <c r="K238" s="209">
        <f t="shared" si="280"/>
        <v>0</v>
      </c>
      <c r="L238" s="210">
        <f t="shared" si="281"/>
        <v>0</v>
      </c>
      <c r="M238" s="209">
        <f t="shared" si="282"/>
        <v>0</v>
      </c>
      <c r="N238" s="209">
        <f t="shared" si="283"/>
        <v>160924.84</v>
      </c>
      <c r="O238" s="151" t="str">
        <f t="shared" si="275"/>
        <v xml:space="preserve"> </v>
      </c>
      <c r="P238" s="151">
        <f t="shared" si="276"/>
        <v>100</v>
      </c>
    </row>
    <row r="239" ht="52.950000000000003" customHeight="1">
      <c r="A239" s="141" t="s">
        <v>477</v>
      </c>
      <c r="B239" s="141" t="s">
        <v>478</v>
      </c>
      <c r="C239" s="142" t="s">
        <v>41</v>
      </c>
      <c r="D239" s="143">
        <v>74</v>
      </c>
      <c r="E239" s="144"/>
      <c r="F239" s="153"/>
      <c r="G239" s="144">
        <f t="shared" si="277"/>
        <v>0</v>
      </c>
      <c r="H239" s="146">
        <f t="shared" si="278"/>
        <v>74</v>
      </c>
      <c r="I239" s="207">
        <v>20.18</v>
      </c>
      <c r="J239" s="208">
        <f t="shared" si="279"/>
        <v>1493.3199999999999</v>
      </c>
      <c r="K239" s="209">
        <f t="shared" si="280"/>
        <v>0</v>
      </c>
      <c r="L239" s="210">
        <f t="shared" si="281"/>
        <v>0</v>
      </c>
      <c r="M239" s="209">
        <f t="shared" si="282"/>
        <v>0</v>
      </c>
      <c r="N239" s="209">
        <f t="shared" si="283"/>
        <v>1493.3199999999999</v>
      </c>
      <c r="O239" s="151" t="str">
        <f t="shared" si="275"/>
        <v xml:space="preserve"> </v>
      </c>
      <c r="P239" s="151">
        <f t="shared" si="276"/>
        <v>100</v>
      </c>
    </row>
    <row r="240" ht="60" customHeight="1">
      <c r="A240" s="141" t="s">
        <v>479</v>
      </c>
      <c r="B240" s="141" t="s">
        <v>480</v>
      </c>
      <c r="C240" s="142" t="s">
        <v>41</v>
      </c>
      <c r="D240" s="143">
        <v>74</v>
      </c>
      <c r="E240" s="144"/>
      <c r="F240" s="153"/>
      <c r="G240" s="144">
        <f t="shared" si="277"/>
        <v>0</v>
      </c>
      <c r="H240" s="146">
        <f t="shared" si="278"/>
        <v>74</v>
      </c>
      <c r="I240" s="207">
        <v>11.6</v>
      </c>
      <c r="J240" s="208">
        <f t="shared" si="279"/>
        <v>858.39999999999998</v>
      </c>
      <c r="K240" s="209">
        <f t="shared" si="280"/>
        <v>0</v>
      </c>
      <c r="L240" s="210">
        <f t="shared" si="281"/>
        <v>0</v>
      </c>
      <c r="M240" s="209">
        <f t="shared" si="282"/>
        <v>0</v>
      </c>
      <c r="N240" s="209">
        <f t="shared" si="283"/>
        <v>858.39999999999998</v>
      </c>
      <c r="O240" s="151" t="str">
        <f t="shared" si="275"/>
        <v xml:space="preserve"> </v>
      </c>
      <c r="P240" s="151">
        <f t="shared" si="276"/>
        <v>100</v>
      </c>
    </row>
    <row r="241" ht="51.600000000000001" customHeight="1">
      <c r="A241" s="141" t="s">
        <v>481</v>
      </c>
      <c r="B241" s="141" t="s">
        <v>482</v>
      </c>
      <c r="C241" s="142" t="s">
        <v>41</v>
      </c>
      <c r="D241" s="143">
        <v>148</v>
      </c>
      <c r="E241" s="144"/>
      <c r="F241" s="153"/>
      <c r="G241" s="144">
        <f t="shared" si="277"/>
        <v>0</v>
      </c>
      <c r="H241" s="146">
        <f t="shared" si="278"/>
        <v>148</v>
      </c>
      <c r="I241" s="207">
        <v>39.530000000000001</v>
      </c>
      <c r="J241" s="208">
        <f t="shared" si="279"/>
        <v>5850.4399999999996</v>
      </c>
      <c r="K241" s="209">
        <f t="shared" si="280"/>
        <v>0</v>
      </c>
      <c r="L241" s="210">
        <f t="shared" si="281"/>
        <v>0</v>
      </c>
      <c r="M241" s="209">
        <f t="shared" si="282"/>
        <v>0</v>
      </c>
      <c r="N241" s="209">
        <f t="shared" si="283"/>
        <v>5850.4399999999996</v>
      </c>
      <c r="O241" s="151" t="str">
        <f t="shared" si="275"/>
        <v xml:space="preserve"> </v>
      </c>
      <c r="P241" s="151">
        <f t="shared" si="276"/>
        <v>100</v>
      </c>
    </row>
    <row r="242" ht="28.949999999999999" customHeight="1">
      <c r="A242" s="141" t="s">
        <v>483</v>
      </c>
      <c r="B242" s="141" t="s">
        <v>484</v>
      </c>
      <c r="C242" s="142" t="s">
        <v>41</v>
      </c>
      <c r="D242" s="143">
        <v>740</v>
      </c>
      <c r="E242" s="144"/>
      <c r="F242" s="153"/>
      <c r="G242" s="144">
        <f t="shared" si="277"/>
        <v>0</v>
      </c>
      <c r="H242" s="146">
        <f t="shared" si="278"/>
        <v>740</v>
      </c>
      <c r="I242" s="207">
        <v>12.76</v>
      </c>
      <c r="J242" s="208">
        <f t="shared" si="279"/>
        <v>9442.3999999999996</v>
      </c>
      <c r="K242" s="209">
        <f t="shared" si="280"/>
        <v>0</v>
      </c>
      <c r="L242" s="210">
        <f t="shared" si="281"/>
        <v>0</v>
      </c>
      <c r="M242" s="209">
        <f t="shared" si="282"/>
        <v>0</v>
      </c>
      <c r="N242" s="209">
        <f t="shared" si="283"/>
        <v>9442.3999999999996</v>
      </c>
      <c r="O242" s="151" t="str">
        <f t="shared" si="275"/>
        <v xml:space="preserve"> </v>
      </c>
      <c r="P242" s="151">
        <f t="shared" si="276"/>
        <v>100</v>
      </c>
    </row>
    <row r="243" ht="28.949999999999999" customHeight="1">
      <c r="A243" s="141" t="s">
        <v>485</v>
      </c>
      <c r="B243" s="141" t="s">
        <v>486</v>
      </c>
      <c r="C243" s="142" t="s">
        <v>41</v>
      </c>
      <c r="D243" s="143">
        <v>74</v>
      </c>
      <c r="E243" s="144"/>
      <c r="F243" s="153"/>
      <c r="G243" s="144">
        <f t="shared" si="277"/>
        <v>0</v>
      </c>
      <c r="H243" s="146">
        <f t="shared" si="278"/>
        <v>74</v>
      </c>
      <c r="I243" s="207">
        <v>29.809999999999999</v>
      </c>
      <c r="J243" s="208">
        <f t="shared" si="279"/>
        <v>2205.9400000000001</v>
      </c>
      <c r="K243" s="209">
        <f t="shared" si="280"/>
        <v>0</v>
      </c>
      <c r="L243" s="210">
        <f t="shared" si="281"/>
        <v>0</v>
      </c>
      <c r="M243" s="209">
        <f t="shared" si="282"/>
        <v>0</v>
      </c>
      <c r="N243" s="209">
        <f t="shared" si="283"/>
        <v>2205.9400000000001</v>
      </c>
      <c r="O243" s="151" t="str">
        <f t="shared" si="275"/>
        <v xml:space="preserve"> </v>
      </c>
      <c r="P243" s="151">
        <f t="shared" si="276"/>
        <v>100</v>
      </c>
    </row>
    <row r="244" ht="25.949999999999999" customHeight="1">
      <c r="A244" s="141" t="s">
        <v>487</v>
      </c>
      <c r="B244" s="141" t="s">
        <v>488</v>
      </c>
      <c r="C244" s="142" t="s">
        <v>41</v>
      </c>
      <c r="D244" s="143">
        <v>296</v>
      </c>
      <c r="E244" s="144"/>
      <c r="F244" s="153"/>
      <c r="G244" s="144">
        <f t="shared" si="277"/>
        <v>0</v>
      </c>
      <c r="H244" s="146">
        <f t="shared" si="278"/>
        <v>296</v>
      </c>
      <c r="I244" s="207">
        <v>13.44</v>
      </c>
      <c r="J244" s="208">
        <f t="shared" si="279"/>
        <v>3978.2399999999998</v>
      </c>
      <c r="K244" s="209">
        <f t="shared" si="280"/>
        <v>0</v>
      </c>
      <c r="L244" s="210">
        <f t="shared" si="281"/>
        <v>0</v>
      </c>
      <c r="M244" s="209">
        <f t="shared" si="282"/>
        <v>0</v>
      </c>
      <c r="N244" s="209">
        <f t="shared" si="283"/>
        <v>3978.2399999999998</v>
      </c>
      <c r="O244" s="151" t="str">
        <f t="shared" si="275"/>
        <v xml:space="preserve"> </v>
      </c>
      <c r="P244" s="151">
        <f t="shared" si="276"/>
        <v>100</v>
      </c>
    </row>
    <row r="245" ht="49.200000000000003" customHeight="1">
      <c r="A245" s="141" t="s">
        <v>489</v>
      </c>
      <c r="B245" s="141" t="s">
        <v>490</v>
      </c>
      <c r="C245" s="142" t="s">
        <v>41</v>
      </c>
      <c r="D245" s="143">
        <v>148</v>
      </c>
      <c r="E245" s="144"/>
      <c r="F245" s="153"/>
      <c r="G245" s="144">
        <f t="shared" si="277"/>
        <v>0</v>
      </c>
      <c r="H245" s="146">
        <f t="shared" si="278"/>
        <v>148</v>
      </c>
      <c r="I245" s="207">
        <v>25.899999999999999</v>
      </c>
      <c r="J245" s="208">
        <f t="shared" si="279"/>
        <v>3833.1999999999998</v>
      </c>
      <c r="K245" s="209">
        <f t="shared" si="280"/>
        <v>0</v>
      </c>
      <c r="L245" s="210">
        <f t="shared" si="281"/>
        <v>0</v>
      </c>
      <c r="M245" s="209">
        <f t="shared" si="282"/>
        <v>0</v>
      </c>
      <c r="N245" s="209">
        <f t="shared" si="283"/>
        <v>3833.1999999999998</v>
      </c>
      <c r="O245" s="151" t="str">
        <f t="shared" si="275"/>
        <v xml:space="preserve"> </v>
      </c>
      <c r="P245" s="151">
        <f t="shared" si="276"/>
        <v>100</v>
      </c>
    </row>
    <row r="246" ht="49.200000000000003" customHeight="1">
      <c r="A246" s="141" t="s">
        <v>491</v>
      </c>
      <c r="B246" s="141" t="s">
        <v>492</v>
      </c>
      <c r="C246" s="142" t="s">
        <v>41</v>
      </c>
      <c r="D246" s="143">
        <v>1184</v>
      </c>
      <c r="E246" s="144"/>
      <c r="F246" s="153"/>
      <c r="G246" s="144">
        <f t="shared" si="277"/>
        <v>0</v>
      </c>
      <c r="H246" s="146">
        <f t="shared" si="278"/>
        <v>1184</v>
      </c>
      <c r="I246" s="207">
        <v>9.6799999999999997</v>
      </c>
      <c r="J246" s="208">
        <f t="shared" si="279"/>
        <v>11461.120000000001</v>
      </c>
      <c r="K246" s="209">
        <f t="shared" si="280"/>
        <v>0</v>
      </c>
      <c r="L246" s="210">
        <f t="shared" si="281"/>
        <v>0</v>
      </c>
      <c r="M246" s="209">
        <f t="shared" si="282"/>
        <v>0</v>
      </c>
      <c r="N246" s="209">
        <f t="shared" si="283"/>
        <v>11461.120000000001</v>
      </c>
      <c r="O246" s="151" t="str">
        <f t="shared" si="275"/>
        <v xml:space="preserve"> </v>
      </c>
      <c r="P246" s="151">
        <f t="shared" si="276"/>
        <v>100</v>
      </c>
    </row>
    <row r="247" ht="48.600000000000001" customHeight="1">
      <c r="A247" s="141" t="s">
        <v>493</v>
      </c>
      <c r="B247" s="141" t="s">
        <v>494</v>
      </c>
      <c r="C247" s="142" t="s">
        <v>41</v>
      </c>
      <c r="D247" s="143">
        <v>148</v>
      </c>
      <c r="E247" s="144"/>
      <c r="F247" s="153"/>
      <c r="G247" s="144">
        <f t="shared" si="277"/>
        <v>0</v>
      </c>
      <c r="H247" s="146">
        <f t="shared" si="278"/>
        <v>148</v>
      </c>
      <c r="I247" s="207">
        <v>21.309999999999999</v>
      </c>
      <c r="J247" s="208">
        <f t="shared" si="279"/>
        <v>3153.8800000000001</v>
      </c>
      <c r="K247" s="209">
        <f t="shared" si="280"/>
        <v>0</v>
      </c>
      <c r="L247" s="210">
        <f t="shared" si="281"/>
        <v>0</v>
      </c>
      <c r="M247" s="209">
        <f t="shared" si="282"/>
        <v>0</v>
      </c>
      <c r="N247" s="209">
        <f t="shared" si="283"/>
        <v>3153.8800000000001</v>
      </c>
      <c r="O247" s="151" t="str">
        <f t="shared" si="275"/>
        <v xml:space="preserve"> </v>
      </c>
      <c r="P247" s="151">
        <f t="shared" si="276"/>
        <v>100</v>
      </c>
    </row>
    <row r="248" ht="34.950000000000003" customHeight="1">
      <c r="A248" s="141" t="s">
        <v>495</v>
      </c>
      <c r="B248" s="141" t="s">
        <v>496</v>
      </c>
      <c r="C248" s="142" t="s">
        <v>41</v>
      </c>
      <c r="D248" s="143">
        <v>74</v>
      </c>
      <c r="E248" s="144"/>
      <c r="F248" s="153"/>
      <c r="G248" s="144">
        <f t="shared" si="277"/>
        <v>0</v>
      </c>
      <c r="H248" s="146">
        <f t="shared" si="278"/>
        <v>74</v>
      </c>
      <c r="I248" s="207">
        <v>14.789999999999999</v>
      </c>
      <c r="J248" s="208">
        <f t="shared" si="279"/>
        <v>1094.46</v>
      </c>
      <c r="K248" s="209">
        <f t="shared" si="280"/>
        <v>0</v>
      </c>
      <c r="L248" s="210">
        <f t="shared" si="281"/>
        <v>0</v>
      </c>
      <c r="M248" s="209">
        <f t="shared" si="282"/>
        <v>0</v>
      </c>
      <c r="N248" s="209">
        <f t="shared" si="283"/>
        <v>1094.46</v>
      </c>
      <c r="O248" s="151" t="str">
        <f t="shared" si="275"/>
        <v xml:space="preserve"> </v>
      </c>
      <c r="P248" s="151">
        <f t="shared" si="276"/>
        <v>100</v>
      </c>
    </row>
    <row r="249" ht="49.950000000000003" customHeight="1">
      <c r="A249" s="141" t="s">
        <v>497</v>
      </c>
      <c r="B249" s="141" t="s">
        <v>498</v>
      </c>
      <c r="C249" s="142" t="s">
        <v>83</v>
      </c>
      <c r="D249" s="143">
        <v>819.17999999999995</v>
      </c>
      <c r="E249" s="144"/>
      <c r="F249" s="153"/>
      <c r="G249" s="144">
        <f t="shared" si="277"/>
        <v>0</v>
      </c>
      <c r="H249" s="146">
        <f t="shared" si="278"/>
        <v>819.17999999999995</v>
      </c>
      <c r="I249" s="207">
        <v>39.049999999999997</v>
      </c>
      <c r="J249" s="208">
        <f t="shared" si="279"/>
        <v>31988.98</v>
      </c>
      <c r="K249" s="209">
        <f t="shared" si="280"/>
        <v>0</v>
      </c>
      <c r="L249" s="210">
        <f t="shared" si="281"/>
        <v>0</v>
      </c>
      <c r="M249" s="209">
        <f t="shared" si="282"/>
        <v>0</v>
      </c>
      <c r="N249" s="209">
        <f t="shared" si="283"/>
        <v>31988.98</v>
      </c>
      <c r="O249" s="151" t="str">
        <f t="shared" si="275"/>
        <v xml:space="preserve"> </v>
      </c>
      <c r="P249" s="151">
        <f t="shared" si="276"/>
        <v>100</v>
      </c>
    </row>
    <row r="250" ht="55.200000000000003" customHeight="1">
      <c r="A250" s="141" t="s">
        <v>499</v>
      </c>
      <c r="B250" s="141" t="s">
        <v>500</v>
      </c>
      <c r="C250" s="142" t="s">
        <v>83</v>
      </c>
      <c r="D250" s="143">
        <v>2266.6199999999999</v>
      </c>
      <c r="E250" s="144"/>
      <c r="F250" s="153"/>
      <c r="G250" s="144">
        <f t="shared" si="277"/>
        <v>0</v>
      </c>
      <c r="H250" s="146">
        <f t="shared" si="278"/>
        <v>2266.6199999999999</v>
      </c>
      <c r="I250" s="207">
        <v>12.9</v>
      </c>
      <c r="J250" s="208">
        <f t="shared" si="279"/>
        <v>29239.400000000001</v>
      </c>
      <c r="K250" s="209">
        <f t="shared" si="280"/>
        <v>0</v>
      </c>
      <c r="L250" s="210">
        <f t="shared" si="281"/>
        <v>0</v>
      </c>
      <c r="M250" s="209">
        <f t="shared" si="282"/>
        <v>0</v>
      </c>
      <c r="N250" s="209">
        <f t="shared" si="283"/>
        <v>29239.400000000001</v>
      </c>
      <c r="O250" s="151" t="str">
        <f t="shared" si="275"/>
        <v xml:space="preserve"> </v>
      </c>
      <c r="P250" s="151">
        <f t="shared" si="276"/>
        <v>100</v>
      </c>
    </row>
    <row r="251" ht="60.600000000000001" customHeight="1">
      <c r="A251" s="141" t="s">
        <v>501</v>
      </c>
      <c r="B251" s="141" t="s">
        <v>502</v>
      </c>
      <c r="C251" s="142" t="s">
        <v>41</v>
      </c>
      <c r="D251" s="143">
        <v>74</v>
      </c>
      <c r="E251" s="144"/>
      <c r="F251" s="153"/>
      <c r="G251" s="144">
        <f t="shared" si="277"/>
        <v>0</v>
      </c>
      <c r="H251" s="146">
        <f t="shared" si="278"/>
        <v>74</v>
      </c>
      <c r="I251" s="207">
        <v>44.450000000000003</v>
      </c>
      <c r="J251" s="208">
        <f t="shared" si="279"/>
        <v>3289.3000000000002</v>
      </c>
      <c r="K251" s="209">
        <f t="shared" si="280"/>
        <v>0</v>
      </c>
      <c r="L251" s="210">
        <f t="shared" si="281"/>
        <v>0</v>
      </c>
      <c r="M251" s="209">
        <f t="shared" si="282"/>
        <v>0</v>
      </c>
      <c r="N251" s="209">
        <f t="shared" si="283"/>
        <v>3289.3000000000002</v>
      </c>
      <c r="O251" s="151" t="str">
        <f t="shared" si="275"/>
        <v xml:space="preserve"> </v>
      </c>
      <c r="P251" s="151">
        <f t="shared" si="276"/>
        <v>100</v>
      </c>
    </row>
    <row r="252" ht="13.199999999999999">
      <c r="A252" s="125" t="s">
        <v>503</v>
      </c>
      <c r="B252" s="125" t="s">
        <v>504</v>
      </c>
      <c r="C252" s="126"/>
      <c r="D252" s="134"/>
      <c r="E252" s="135"/>
      <c r="F252" s="136"/>
      <c r="G252" s="135"/>
      <c r="H252" s="137"/>
      <c r="I252" s="211"/>
      <c r="J252" s="204">
        <f>SUM(J253:J273)</f>
        <v>197189.03999999998</v>
      </c>
      <c r="K252" s="204">
        <f t="shared" ref="K252:N252" si="285">SUM(K253:K273)</f>
        <v>0</v>
      </c>
      <c r="L252" s="204">
        <f t="shared" si="285"/>
        <v>0</v>
      </c>
      <c r="M252" s="204">
        <f t="shared" si="285"/>
        <v>0</v>
      </c>
      <c r="N252" s="204">
        <f t="shared" si="285"/>
        <v>197189.03999999998</v>
      </c>
      <c r="O252" s="133" t="str">
        <f t="shared" si="275"/>
        <v xml:space="preserve"> </v>
      </c>
      <c r="P252" s="133">
        <f t="shared" si="276"/>
        <v>100</v>
      </c>
    </row>
    <row r="253" ht="44.399999999999999" customHeight="1">
      <c r="A253" s="141" t="s">
        <v>505</v>
      </c>
      <c r="B253" s="141" t="s">
        <v>506</v>
      </c>
      <c r="C253" s="142" t="s">
        <v>41</v>
      </c>
      <c r="D253" s="143">
        <v>74</v>
      </c>
      <c r="E253" s="144"/>
      <c r="F253" s="153"/>
      <c r="G253" s="144">
        <f t="shared" si="277"/>
        <v>0</v>
      </c>
      <c r="H253" s="146">
        <f t="shared" si="278"/>
        <v>74</v>
      </c>
      <c r="I253" s="207">
        <v>112.16</v>
      </c>
      <c r="J253" s="208">
        <f t="shared" si="279"/>
        <v>8299.8400000000001</v>
      </c>
      <c r="K253" s="209">
        <f t="shared" si="280"/>
        <v>0</v>
      </c>
      <c r="L253" s="210">
        <f t="shared" si="281"/>
        <v>0</v>
      </c>
      <c r="M253" s="209">
        <f t="shared" si="282"/>
        <v>0</v>
      </c>
      <c r="N253" s="209">
        <f t="shared" si="283"/>
        <v>8299.8400000000001</v>
      </c>
      <c r="O253" s="151" t="str">
        <f t="shared" si="275"/>
        <v xml:space="preserve"> </v>
      </c>
      <c r="P253" s="151">
        <f t="shared" si="276"/>
        <v>100</v>
      </c>
    </row>
    <row r="254" ht="39.600000000000001">
      <c r="A254" s="141" t="s">
        <v>507</v>
      </c>
      <c r="B254" s="141" t="s">
        <v>508</v>
      </c>
      <c r="C254" s="142" t="s">
        <v>41</v>
      </c>
      <c r="D254" s="143">
        <v>148</v>
      </c>
      <c r="E254" s="144"/>
      <c r="F254" s="153"/>
      <c r="G254" s="144">
        <f t="shared" si="277"/>
        <v>0</v>
      </c>
      <c r="H254" s="146">
        <f t="shared" si="278"/>
        <v>148</v>
      </c>
      <c r="I254" s="207">
        <v>118.17</v>
      </c>
      <c r="J254" s="208">
        <f t="shared" si="279"/>
        <v>17489.16</v>
      </c>
      <c r="K254" s="209">
        <f t="shared" si="280"/>
        <v>0</v>
      </c>
      <c r="L254" s="210">
        <f t="shared" si="281"/>
        <v>0</v>
      </c>
      <c r="M254" s="209">
        <f t="shared" si="282"/>
        <v>0</v>
      </c>
      <c r="N254" s="209">
        <f t="shared" si="283"/>
        <v>17489.16</v>
      </c>
      <c r="O254" s="151" t="str">
        <f t="shared" si="275"/>
        <v xml:space="preserve"> </v>
      </c>
      <c r="P254" s="151">
        <f t="shared" si="276"/>
        <v>100</v>
      </c>
    </row>
    <row r="255" ht="39.600000000000001">
      <c r="A255" s="141" t="s">
        <v>509</v>
      </c>
      <c r="B255" s="141" t="s">
        <v>510</v>
      </c>
      <c r="C255" s="142" t="s">
        <v>41</v>
      </c>
      <c r="D255" s="143">
        <v>296</v>
      </c>
      <c r="E255" s="144"/>
      <c r="F255" s="153"/>
      <c r="G255" s="144">
        <f t="shared" si="277"/>
        <v>0</v>
      </c>
      <c r="H255" s="146">
        <f t="shared" si="278"/>
        <v>296</v>
      </c>
      <c r="I255" s="207">
        <v>7.1600000000000001</v>
      </c>
      <c r="J255" s="208">
        <f t="shared" si="279"/>
        <v>2119.3600000000001</v>
      </c>
      <c r="K255" s="209">
        <f t="shared" si="280"/>
        <v>0</v>
      </c>
      <c r="L255" s="210">
        <f t="shared" si="281"/>
        <v>0</v>
      </c>
      <c r="M255" s="209">
        <f t="shared" si="282"/>
        <v>0</v>
      </c>
      <c r="N255" s="209">
        <f t="shared" si="283"/>
        <v>2119.3600000000001</v>
      </c>
      <c r="O255" s="151" t="str">
        <f t="shared" si="275"/>
        <v xml:space="preserve"> </v>
      </c>
      <c r="P255" s="151">
        <f t="shared" si="276"/>
        <v>100</v>
      </c>
    </row>
    <row r="256" ht="39.600000000000001">
      <c r="A256" s="141" t="s">
        <v>511</v>
      </c>
      <c r="B256" s="141" t="s">
        <v>512</v>
      </c>
      <c r="C256" s="142" t="s">
        <v>41</v>
      </c>
      <c r="D256" s="143">
        <v>74</v>
      </c>
      <c r="E256" s="144"/>
      <c r="F256" s="153"/>
      <c r="G256" s="144">
        <f t="shared" si="277"/>
        <v>0</v>
      </c>
      <c r="H256" s="146">
        <f t="shared" si="278"/>
        <v>74</v>
      </c>
      <c r="I256" s="207">
        <v>7.7699999999999996</v>
      </c>
      <c r="J256" s="208">
        <f t="shared" si="279"/>
        <v>574.98000000000002</v>
      </c>
      <c r="K256" s="209">
        <f t="shared" si="280"/>
        <v>0</v>
      </c>
      <c r="L256" s="210">
        <f t="shared" si="281"/>
        <v>0</v>
      </c>
      <c r="M256" s="209">
        <f t="shared" si="282"/>
        <v>0</v>
      </c>
      <c r="N256" s="209">
        <f t="shared" si="283"/>
        <v>574.98000000000002</v>
      </c>
      <c r="O256" s="151" t="str">
        <f t="shared" si="275"/>
        <v xml:space="preserve"> </v>
      </c>
      <c r="P256" s="151">
        <f t="shared" si="276"/>
        <v>100</v>
      </c>
    </row>
    <row r="257" ht="39.600000000000001">
      <c r="A257" s="141" t="s">
        <v>513</v>
      </c>
      <c r="B257" s="141" t="s">
        <v>514</v>
      </c>
      <c r="C257" s="142" t="s">
        <v>41</v>
      </c>
      <c r="D257" s="143">
        <v>74</v>
      </c>
      <c r="E257" s="144"/>
      <c r="F257" s="153"/>
      <c r="G257" s="144">
        <f t="shared" si="277"/>
        <v>0</v>
      </c>
      <c r="H257" s="146">
        <f t="shared" si="278"/>
        <v>74</v>
      </c>
      <c r="I257" s="207">
        <v>387.06999999999999</v>
      </c>
      <c r="J257" s="208">
        <f t="shared" si="279"/>
        <v>28643.18</v>
      </c>
      <c r="K257" s="209">
        <f t="shared" si="280"/>
        <v>0</v>
      </c>
      <c r="L257" s="210">
        <f t="shared" si="281"/>
        <v>0</v>
      </c>
      <c r="M257" s="209">
        <f t="shared" si="282"/>
        <v>0</v>
      </c>
      <c r="N257" s="209">
        <f t="shared" si="283"/>
        <v>28643.18</v>
      </c>
      <c r="O257" s="151" t="str">
        <f t="shared" si="275"/>
        <v xml:space="preserve"> </v>
      </c>
      <c r="P257" s="151">
        <f t="shared" si="276"/>
        <v>100</v>
      </c>
    </row>
    <row r="258" ht="34.950000000000003" customHeight="1">
      <c r="A258" s="141" t="s">
        <v>515</v>
      </c>
      <c r="B258" s="141" t="s">
        <v>516</v>
      </c>
      <c r="C258" s="142" t="s">
        <v>41</v>
      </c>
      <c r="D258" s="143">
        <v>222</v>
      </c>
      <c r="E258" s="144"/>
      <c r="F258" s="153"/>
      <c r="G258" s="144">
        <f t="shared" si="277"/>
        <v>0</v>
      </c>
      <c r="H258" s="146">
        <f t="shared" si="278"/>
        <v>222</v>
      </c>
      <c r="I258" s="207">
        <v>21.23</v>
      </c>
      <c r="J258" s="208">
        <f t="shared" si="279"/>
        <v>4713.0600000000004</v>
      </c>
      <c r="K258" s="209">
        <f t="shared" si="280"/>
        <v>0</v>
      </c>
      <c r="L258" s="210">
        <f t="shared" si="281"/>
        <v>0</v>
      </c>
      <c r="M258" s="209">
        <f t="shared" si="282"/>
        <v>0</v>
      </c>
      <c r="N258" s="209">
        <f t="shared" si="283"/>
        <v>4713.0600000000004</v>
      </c>
      <c r="O258" s="151" t="str">
        <f t="shared" si="275"/>
        <v xml:space="preserve"> </v>
      </c>
      <c r="P258" s="151">
        <f t="shared" si="276"/>
        <v>100</v>
      </c>
    </row>
    <row r="259" ht="28.199999999999999" customHeight="1">
      <c r="A259" s="141" t="s">
        <v>517</v>
      </c>
      <c r="B259" s="141" t="s">
        <v>518</v>
      </c>
      <c r="C259" s="142" t="s">
        <v>41</v>
      </c>
      <c r="D259" s="143">
        <v>74</v>
      </c>
      <c r="E259" s="144"/>
      <c r="F259" s="153"/>
      <c r="G259" s="144">
        <f t="shared" si="277"/>
        <v>0</v>
      </c>
      <c r="H259" s="146">
        <f t="shared" si="278"/>
        <v>74</v>
      </c>
      <c r="I259" s="207">
        <v>747.35000000000002</v>
      </c>
      <c r="J259" s="208">
        <f t="shared" si="279"/>
        <v>55303.900000000001</v>
      </c>
      <c r="K259" s="209">
        <f t="shared" si="280"/>
        <v>0</v>
      </c>
      <c r="L259" s="210">
        <f t="shared" si="281"/>
        <v>0</v>
      </c>
      <c r="M259" s="209">
        <f t="shared" si="282"/>
        <v>0</v>
      </c>
      <c r="N259" s="209">
        <f t="shared" si="283"/>
        <v>55303.900000000001</v>
      </c>
      <c r="O259" s="151" t="str">
        <f t="shared" si="275"/>
        <v xml:space="preserve"> </v>
      </c>
      <c r="P259" s="151">
        <f t="shared" si="276"/>
        <v>100</v>
      </c>
      <c r="R259" s="1" t="s">
        <v>519</v>
      </c>
    </row>
    <row r="260" ht="25.949999999999999" customHeight="1">
      <c r="A260" s="141" t="s">
        <v>520</v>
      </c>
      <c r="B260" s="141" t="s">
        <v>521</v>
      </c>
      <c r="C260" s="142" t="s">
        <v>41</v>
      </c>
      <c r="D260" s="143">
        <v>74</v>
      </c>
      <c r="E260" s="144"/>
      <c r="F260" s="153"/>
      <c r="G260" s="144">
        <f t="shared" si="277"/>
        <v>0</v>
      </c>
      <c r="H260" s="146">
        <f t="shared" si="278"/>
        <v>74</v>
      </c>
      <c r="I260" s="207">
        <v>44.469999999999999</v>
      </c>
      <c r="J260" s="208">
        <f t="shared" si="279"/>
        <v>3290.7800000000002</v>
      </c>
      <c r="K260" s="209">
        <f t="shared" si="280"/>
        <v>0</v>
      </c>
      <c r="L260" s="210">
        <f t="shared" si="281"/>
        <v>0</v>
      </c>
      <c r="M260" s="209">
        <f t="shared" si="282"/>
        <v>0</v>
      </c>
      <c r="N260" s="209">
        <f t="shared" si="283"/>
        <v>3290.7800000000002</v>
      </c>
      <c r="O260" s="151" t="str">
        <f t="shared" si="275"/>
        <v xml:space="preserve"> </v>
      </c>
      <c r="P260" s="151">
        <f t="shared" si="276"/>
        <v>100</v>
      </c>
    </row>
    <row r="261" ht="45.600000000000001" customHeight="1">
      <c r="A261" s="141" t="s">
        <v>522</v>
      </c>
      <c r="B261" s="141" t="s">
        <v>523</v>
      </c>
      <c r="C261" s="142" t="s">
        <v>41</v>
      </c>
      <c r="D261" s="143">
        <v>148</v>
      </c>
      <c r="E261" s="144"/>
      <c r="F261" s="153"/>
      <c r="G261" s="144">
        <f t="shared" si="277"/>
        <v>0</v>
      </c>
      <c r="H261" s="146">
        <f t="shared" si="278"/>
        <v>148</v>
      </c>
      <c r="I261" s="207">
        <v>10.99</v>
      </c>
      <c r="J261" s="208">
        <f t="shared" si="279"/>
        <v>1626.52</v>
      </c>
      <c r="K261" s="209">
        <f t="shared" si="280"/>
        <v>0</v>
      </c>
      <c r="L261" s="210">
        <f t="shared" si="281"/>
        <v>0</v>
      </c>
      <c r="M261" s="209">
        <f t="shared" si="282"/>
        <v>0</v>
      </c>
      <c r="N261" s="209">
        <f t="shared" si="283"/>
        <v>1626.52</v>
      </c>
      <c r="O261" s="151" t="str">
        <f t="shared" si="275"/>
        <v xml:space="preserve"> </v>
      </c>
      <c r="P261" s="151">
        <f t="shared" si="276"/>
        <v>100</v>
      </c>
    </row>
    <row r="262" ht="37.200000000000003" customHeight="1">
      <c r="A262" s="141" t="s">
        <v>524</v>
      </c>
      <c r="B262" s="141" t="s">
        <v>525</v>
      </c>
      <c r="C262" s="142" t="s">
        <v>41</v>
      </c>
      <c r="D262" s="143">
        <v>148</v>
      </c>
      <c r="E262" s="144"/>
      <c r="F262" s="153"/>
      <c r="G262" s="144">
        <f t="shared" si="277"/>
        <v>0</v>
      </c>
      <c r="H262" s="146">
        <f t="shared" si="278"/>
        <v>148</v>
      </c>
      <c r="I262" s="207">
        <v>8.1500000000000004</v>
      </c>
      <c r="J262" s="208">
        <f t="shared" si="279"/>
        <v>1206.2</v>
      </c>
      <c r="K262" s="209">
        <f t="shared" si="280"/>
        <v>0</v>
      </c>
      <c r="L262" s="210">
        <f t="shared" si="281"/>
        <v>0</v>
      </c>
      <c r="M262" s="209">
        <f t="shared" si="282"/>
        <v>0</v>
      </c>
      <c r="N262" s="209">
        <f t="shared" si="283"/>
        <v>1206.2</v>
      </c>
      <c r="O262" s="151" t="str">
        <f t="shared" si="275"/>
        <v xml:space="preserve"> </v>
      </c>
      <c r="P262" s="151">
        <f t="shared" si="276"/>
        <v>100</v>
      </c>
    </row>
    <row r="263" ht="52.200000000000003" customHeight="1">
      <c r="A263" s="141" t="s">
        <v>526</v>
      </c>
      <c r="B263" s="141" t="s">
        <v>527</v>
      </c>
      <c r="C263" s="142" t="s">
        <v>41</v>
      </c>
      <c r="D263" s="143">
        <v>148</v>
      </c>
      <c r="E263" s="144"/>
      <c r="F263" s="153"/>
      <c r="G263" s="144">
        <f t="shared" si="277"/>
        <v>0</v>
      </c>
      <c r="H263" s="146">
        <f t="shared" si="278"/>
        <v>148</v>
      </c>
      <c r="I263" s="207">
        <v>14.66</v>
      </c>
      <c r="J263" s="208">
        <f t="shared" si="279"/>
        <v>2169.6799999999998</v>
      </c>
      <c r="K263" s="209">
        <f t="shared" si="280"/>
        <v>0</v>
      </c>
      <c r="L263" s="210">
        <f t="shared" si="281"/>
        <v>0</v>
      </c>
      <c r="M263" s="209">
        <f t="shared" si="282"/>
        <v>0</v>
      </c>
      <c r="N263" s="209">
        <f t="shared" si="283"/>
        <v>2169.6799999999998</v>
      </c>
      <c r="O263" s="151" t="str">
        <f t="shared" si="275"/>
        <v xml:space="preserve"> </v>
      </c>
      <c r="P263" s="151">
        <f t="shared" si="276"/>
        <v>100</v>
      </c>
    </row>
    <row r="264" ht="52.200000000000003" customHeight="1">
      <c r="A264" s="141" t="s">
        <v>528</v>
      </c>
      <c r="B264" s="141" t="s">
        <v>529</v>
      </c>
      <c r="C264" s="142" t="s">
        <v>41</v>
      </c>
      <c r="D264" s="143">
        <v>74</v>
      </c>
      <c r="E264" s="144"/>
      <c r="F264" s="153"/>
      <c r="G264" s="144">
        <f t="shared" si="277"/>
        <v>0</v>
      </c>
      <c r="H264" s="146">
        <f t="shared" si="278"/>
        <v>74</v>
      </c>
      <c r="I264" s="207">
        <v>16.800000000000001</v>
      </c>
      <c r="J264" s="208">
        <f t="shared" si="279"/>
        <v>1243.2</v>
      </c>
      <c r="K264" s="209">
        <f t="shared" si="280"/>
        <v>0</v>
      </c>
      <c r="L264" s="210">
        <f t="shared" si="281"/>
        <v>0</v>
      </c>
      <c r="M264" s="209">
        <f t="shared" si="282"/>
        <v>0</v>
      </c>
      <c r="N264" s="209">
        <f t="shared" si="283"/>
        <v>1243.2</v>
      </c>
      <c r="O264" s="151" t="str">
        <f t="shared" si="275"/>
        <v xml:space="preserve"> </v>
      </c>
      <c r="P264" s="151">
        <f t="shared" si="276"/>
        <v>100</v>
      </c>
    </row>
    <row r="265" ht="30" customHeight="1">
      <c r="A265" s="141" t="s">
        <v>530</v>
      </c>
      <c r="B265" s="141" t="s">
        <v>531</v>
      </c>
      <c r="C265" s="142" t="s">
        <v>41</v>
      </c>
      <c r="D265" s="143">
        <v>370</v>
      </c>
      <c r="E265" s="144"/>
      <c r="F265" s="153"/>
      <c r="G265" s="144">
        <f t="shared" si="277"/>
        <v>0</v>
      </c>
      <c r="H265" s="146">
        <f t="shared" si="278"/>
        <v>370</v>
      </c>
      <c r="I265" s="207">
        <v>17.260000000000002</v>
      </c>
      <c r="J265" s="208">
        <f t="shared" si="279"/>
        <v>6386.1999999999998</v>
      </c>
      <c r="K265" s="209">
        <f t="shared" si="280"/>
        <v>0</v>
      </c>
      <c r="L265" s="210">
        <f t="shared" si="281"/>
        <v>0</v>
      </c>
      <c r="M265" s="209">
        <f t="shared" si="282"/>
        <v>0</v>
      </c>
      <c r="N265" s="209">
        <f t="shared" si="283"/>
        <v>6386.1999999999998</v>
      </c>
      <c r="O265" s="151" t="str">
        <f t="shared" si="275"/>
        <v xml:space="preserve"> </v>
      </c>
      <c r="P265" s="151">
        <f t="shared" si="276"/>
        <v>100</v>
      </c>
    </row>
    <row r="266" ht="46.950000000000003" customHeight="1">
      <c r="A266" s="141" t="s">
        <v>532</v>
      </c>
      <c r="B266" s="141" t="s">
        <v>533</v>
      </c>
      <c r="C266" s="142" t="s">
        <v>41</v>
      </c>
      <c r="D266" s="143">
        <v>1184</v>
      </c>
      <c r="E266" s="144"/>
      <c r="F266" s="153"/>
      <c r="G266" s="144">
        <f t="shared" si="277"/>
        <v>0</v>
      </c>
      <c r="H266" s="146">
        <f t="shared" si="278"/>
        <v>1184</v>
      </c>
      <c r="I266" s="207">
        <v>7.9100000000000001</v>
      </c>
      <c r="J266" s="208">
        <f t="shared" si="279"/>
        <v>9365.4400000000005</v>
      </c>
      <c r="K266" s="209">
        <f t="shared" si="280"/>
        <v>0</v>
      </c>
      <c r="L266" s="210">
        <f t="shared" si="281"/>
        <v>0</v>
      </c>
      <c r="M266" s="209">
        <f t="shared" si="282"/>
        <v>0</v>
      </c>
      <c r="N266" s="209">
        <f t="shared" si="283"/>
        <v>9365.4400000000005</v>
      </c>
      <c r="O266" s="151" t="str">
        <f t="shared" si="275"/>
        <v xml:space="preserve"> </v>
      </c>
      <c r="P266" s="151">
        <f t="shared" si="276"/>
        <v>100</v>
      </c>
    </row>
    <row r="267" ht="58.200000000000003" customHeight="1">
      <c r="A267" s="141" t="s">
        <v>534</v>
      </c>
      <c r="B267" s="141" t="s">
        <v>535</v>
      </c>
      <c r="C267" s="142" t="s">
        <v>41</v>
      </c>
      <c r="D267" s="143">
        <v>370</v>
      </c>
      <c r="E267" s="144"/>
      <c r="F267" s="153"/>
      <c r="G267" s="144">
        <f t="shared" si="277"/>
        <v>0</v>
      </c>
      <c r="H267" s="146">
        <f t="shared" si="278"/>
        <v>370</v>
      </c>
      <c r="I267" s="207">
        <v>9.4100000000000001</v>
      </c>
      <c r="J267" s="208">
        <f t="shared" si="279"/>
        <v>3481.6999999999998</v>
      </c>
      <c r="K267" s="209">
        <f t="shared" si="280"/>
        <v>0</v>
      </c>
      <c r="L267" s="210">
        <f t="shared" si="281"/>
        <v>0</v>
      </c>
      <c r="M267" s="209">
        <f t="shared" si="282"/>
        <v>0</v>
      </c>
      <c r="N267" s="209">
        <f t="shared" si="283"/>
        <v>3481.6999999999998</v>
      </c>
      <c r="O267" s="151" t="str">
        <f t="shared" si="275"/>
        <v xml:space="preserve"> </v>
      </c>
      <c r="P267" s="151">
        <f t="shared" si="276"/>
        <v>100</v>
      </c>
    </row>
    <row r="268" ht="55.200000000000003" customHeight="1">
      <c r="A268" s="141" t="s">
        <v>536</v>
      </c>
      <c r="B268" s="141" t="s">
        <v>537</v>
      </c>
      <c r="C268" s="142" t="s">
        <v>41</v>
      </c>
      <c r="D268" s="143">
        <v>74</v>
      </c>
      <c r="E268" s="144"/>
      <c r="F268" s="153"/>
      <c r="G268" s="144">
        <f t="shared" si="277"/>
        <v>0</v>
      </c>
      <c r="H268" s="146">
        <f t="shared" si="278"/>
        <v>74</v>
      </c>
      <c r="I268" s="207">
        <v>10.17</v>
      </c>
      <c r="J268" s="208">
        <f t="shared" si="279"/>
        <v>752.58000000000004</v>
      </c>
      <c r="K268" s="209">
        <f t="shared" si="280"/>
        <v>0</v>
      </c>
      <c r="L268" s="210">
        <f t="shared" si="281"/>
        <v>0</v>
      </c>
      <c r="M268" s="209">
        <f t="shared" si="282"/>
        <v>0</v>
      </c>
      <c r="N268" s="209">
        <f t="shared" si="283"/>
        <v>752.58000000000004</v>
      </c>
      <c r="O268" s="151" t="str">
        <f t="shared" si="275"/>
        <v xml:space="preserve"> </v>
      </c>
      <c r="P268" s="151">
        <f t="shared" si="276"/>
        <v>100</v>
      </c>
    </row>
    <row r="269" ht="51" customHeight="1">
      <c r="A269" s="141" t="s">
        <v>538</v>
      </c>
      <c r="B269" s="141" t="s">
        <v>539</v>
      </c>
      <c r="C269" s="142" t="s">
        <v>41</v>
      </c>
      <c r="D269" s="143">
        <v>148</v>
      </c>
      <c r="E269" s="144"/>
      <c r="F269" s="153"/>
      <c r="G269" s="144">
        <f t="shared" si="277"/>
        <v>0</v>
      </c>
      <c r="H269" s="146">
        <f t="shared" si="278"/>
        <v>148</v>
      </c>
      <c r="I269" s="207">
        <v>6.3099999999999996</v>
      </c>
      <c r="J269" s="208">
        <f t="shared" si="279"/>
        <v>933.88</v>
      </c>
      <c r="K269" s="209">
        <f t="shared" si="280"/>
        <v>0</v>
      </c>
      <c r="L269" s="210">
        <f t="shared" si="281"/>
        <v>0</v>
      </c>
      <c r="M269" s="209">
        <f t="shared" si="282"/>
        <v>0</v>
      </c>
      <c r="N269" s="209">
        <f t="shared" si="283"/>
        <v>933.88</v>
      </c>
      <c r="O269" s="151" t="str">
        <f t="shared" si="275"/>
        <v xml:space="preserve"> </v>
      </c>
      <c r="P269" s="151">
        <f t="shared" si="276"/>
        <v>100</v>
      </c>
    </row>
    <row r="270" ht="51" customHeight="1">
      <c r="A270" s="141" t="s">
        <v>540</v>
      </c>
      <c r="B270" s="141" t="s">
        <v>541</v>
      </c>
      <c r="C270" s="142" t="s">
        <v>41</v>
      </c>
      <c r="D270" s="143">
        <v>148</v>
      </c>
      <c r="E270" s="144"/>
      <c r="F270" s="153"/>
      <c r="G270" s="144">
        <f t="shared" si="277"/>
        <v>0</v>
      </c>
      <c r="H270" s="146">
        <f t="shared" si="278"/>
        <v>148</v>
      </c>
      <c r="I270" s="207">
        <v>7.0999999999999996</v>
      </c>
      <c r="J270" s="208">
        <f t="shared" si="279"/>
        <v>1050.8</v>
      </c>
      <c r="K270" s="209">
        <f t="shared" si="280"/>
        <v>0</v>
      </c>
      <c r="L270" s="210">
        <f t="shared" si="281"/>
        <v>0</v>
      </c>
      <c r="M270" s="209">
        <f t="shared" si="282"/>
        <v>0</v>
      </c>
      <c r="N270" s="209">
        <f t="shared" si="283"/>
        <v>1050.8</v>
      </c>
      <c r="O270" s="151" t="str">
        <f t="shared" ref="O270:O333" si="286">IF((M270/J270)=0," ",(M270/J270)*100)</f>
        <v xml:space="preserve"> </v>
      </c>
      <c r="P270" s="151">
        <f t="shared" ref="P270:P333" si="287">IF((N270/J270)=0," ",(N270/J270)*100)</f>
        <v>100</v>
      </c>
    </row>
    <row r="271" ht="52.200000000000003" customHeight="1">
      <c r="A271" s="141" t="s">
        <v>542</v>
      </c>
      <c r="B271" s="141" t="s">
        <v>543</v>
      </c>
      <c r="C271" s="142" t="s">
        <v>41</v>
      </c>
      <c r="D271" s="143">
        <v>74</v>
      </c>
      <c r="E271" s="144"/>
      <c r="F271" s="153"/>
      <c r="G271" s="144">
        <f t="shared" ref="G271:G334" si="288">E271+F271</f>
        <v>0</v>
      </c>
      <c r="H271" s="146">
        <f t="shared" ref="H271:H334" si="289">D271-G271</f>
        <v>74</v>
      </c>
      <c r="I271" s="207">
        <v>173.16999999999999</v>
      </c>
      <c r="J271" s="208">
        <f t="shared" ref="J271:J334" si="290">ROUND(D271*I271,2)</f>
        <v>12814.58</v>
      </c>
      <c r="K271" s="209">
        <f t="shared" ref="K271:K334" si="291">ROUND(E271*I271,2)</f>
        <v>0</v>
      </c>
      <c r="L271" s="210">
        <f t="shared" ref="L271:L334" si="292">ROUND(F271*I271,2)</f>
        <v>0</v>
      </c>
      <c r="M271" s="209">
        <f t="shared" ref="M271:M334" si="293">K271+L271</f>
        <v>0</v>
      </c>
      <c r="N271" s="209">
        <f t="shared" ref="N271:N334" si="294">J271-M271</f>
        <v>12814.58</v>
      </c>
      <c r="O271" s="151" t="str">
        <f t="shared" si="286"/>
        <v xml:space="preserve"> </v>
      </c>
      <c r="P271" s="151">
        <f t="shared" si="287"/>
        <v>100</v>
      </c>
    </row>
    <row r="272" ht="43.950000000000003" customHeight="1">
      <c r="A272" s="141" t="s">
        <v>544</v>
      </c>
      <c r="B272" s="141" t="s">
        <v>545</v>
      </c>
      <c r="C272" s="142" t="s">
        <v>83</v>
      </c>
      <c r="D272" s="143">
        <v>985.67999999999995</v>
      </c>
      <c r="E272" s="144"/>
      <c r="F272" s="153"/>
      <c r="G272" s="144">
        <f t="shared" si="288"/>
        <v>0</v>
      </c>
      <c r="H272" s="146">
        <f t="shared" si="289"/>
        <v>985.67999999999995</v>
      </c>
      <c r="I272" s="207">
        <v>13.09</v>
      </c>
      <c r="J272" s="208">
        <f t="shared" si="290"/>
        <v>12902.549999999999</v>
      </c>
      <c r="K272" s="209">
        <f t="shared" si="291"/>
        <v>0</v>
      </c>
      <c r="L272" s="210">
        <f t="shared" si="292"/>
        <v>0</v>
      </c>
      <c r="M272" s="209">
        <f t="shared" si="293"/>
        <v>0</v>
      </c>
      <c r="N272" s="209">
        <f t="shared" si="294"/>
        <v>12902.549999999999</v>
      </c>
      <c r="O272" s="151" t="str">
        <f t="shared" si="286"/>
        <v xml:space="preserve"> </v>
      </c>
      <c r="P272" s="151">
        <f t="shared" si="287"/>
        <v>100</v>
      </c>
    </row>
    <row r="273" ht="44.399999999999999" customHeight="1">
      <c r="A273" s="141" t="s">
        <v>546</v>
      </c>
      <c r="B273" s="141" t="s">
        <v>547</v>
      </c>
      <c r="C273" s="142" t="s">
        <v>83</v>
      </c>
      <c r="D273" s="143">
        <v>2005.4000000000001</v>
      </c>
      <c r="E273" s="144"/>
      <c r="F273" s="153"/>
      <c r="G273" s="144">
        <f t="shared" si="288"/>
        <v>0</v>
      </c>
      <c r="H273" s="146">
        <f t="shared" si="289"/>
        <v>2005.4000000000001</v>
      </c>
      <c r="I273" s="207">
        <v>11.380000000000001</v>
      </c>
      <c r="J273" s="208">
        <f t="shared" si="290"/>
        <v>22821.450000000001</v>
      </c>
      <c r="K273" s="209">
        <f t="shared" si="291"/>
        <v>0</v>
      </c>
      <c r="L273" s="210">
        <f t="shared" si="292"/>
        <v>0</v>
      </c>
      <c r="M273" s="209">
        <f t="shared" si="293"/>
        <v>0</v>
      </c>
      <c r="N273" s="209">
        <f t="shared" si="294"/>
        <v>22821.450000000001</v>
      </c>
      <c r="O273" s="151" t="str">
        <f t="shared" si="286"/>
        <v xml:space="preserve"> </v>
      </c>
      <c r="P273" s="151">
        <f t="shared" si="287"/>
        <v>100</v>
      </c>
    </row>
    <row r="274" ht="13.199999999999999">
      <c r="A274" s="125" t="s">
        <v>548</v>
      </c>
      <c r="B274" s="125" t="s">
        <v>549</v>
      </c>
      <c r="C274" s="126"/>
      <c r="D274" s="134"/>
      <c r="E274" s="135"/>
      <c r="F274" s="136"/>
      <c r="G274" s="135"/>
      <c r="H274" s="137"/>
      <c r="I274" s="211"/>
      <c r="J274" s="204">
        <f>SUM(J275:J280)</f>
        <v>131414.38</v>
      </c>
      <c r="K274" s="204">
        <f t="shared" ref="K274:N274" si="295">SUM(K275:K280)</f>
        <v>0</v>
      </c>
      <c r="L274" s="204">
        <f t="shared" si="295"/>
        <v>0</v>
      </c>
      <c r="M274" s="204">
        <f t="shared" si="295"/>
        <v>0</v>
      </c>
      <c r="N274" s="204">
        <f t="shared" si="295"/>
        <v>131414.38</v>
      </c>
      <c r="O274" s="140" t="str">
        <f t="shared" si="286"/>
        <v xml:space="preserve"> </v>
      </c>
      <c r="P274" s="133">
        <f t="shared" si="287"/>
        <v>100</v>
      </c>
    </row>
    <row r="275" ht="54.600000000000001" customHeight="1">
      <c r="A275" s="141" t="s">
        <v>550</v>
      </c>
      <c r="B275" s="141" t="s">
        <v>551</v>
      </c>
      <c r="C275" s="142" t="s">
        <v>41</v>
      </c>
      <c r="D275" s="143">
        <v>74</v>
      </c>
      <c r="E275" s="144"/>
      <c r="F275" s="153"/>
      <c r="G275" s="144">
        <f t="shared" si="288"/>
        <v>0</v>
      </c>
      <c r="H275" s="146">
        <f t="shared" si="289"/>
        <v>74</v>
      </c>
      <c r="I275" s="207">
        <v>597.89999999999998</v>
      </c>
      <c r="J275" s="208">
        <f t="shared" si="290"/>
        <v>44244.599999999999</v>
      </c>
      <c r="K275" s="209">
        <f t="shared" si="291"/>
        <v>0</v>
      </c>
      <c r="L275" s="210">
        <f t="shared" si="292"/>
        <v>0</v>
      </c>
      <c r="M275" s="209">
        <f t="shared" si="293"/>
        <v>0</v>
      </c>
      <c r="N275" s="209">
        <f t="shared" si="294"/>
        <v>44244.599999999999</v>
      </c>
      <c r="O275" s="151" t="str">
        <f t="shared" si="286"/>
        <v xml:space="preserve"> </v>
      </c>
      <c r="P275" s="151">
        <f t="shared" si="287"/>
        <v>100</v>
      </c>
    </row>
    <row r="276" ht="60" customHeight="1">
      <c r="A276" s="141" t="s">
        <v>552</v>
      </c>
      <c r="B276" s="141" t="s">
        <v>553</v>
      </c>
      <c r="C276" s="142" t="s">
        <v>41</v>
      </c>
      <c r="D276" s="143">
        <v>74</v>
      </c>
      <c r="E276" s="144"/>
      <c r="F276" s="153"/>
      <c r="G276" s="144">
        <f t="shared" si="288"/>
        <v>0</v>
      </c>
      <c r="H276" s="146">
        <f t="shared" si="289"/>
        <v>74</v>
      </c>
      <c r="I276" s="207">
        <v>398.61000000000001</v>
      </c>
      <c r="J276" s="208">
        <f t="shared" si="290"/>
        <v>29497.139999999999</v>
      </c>
      <c r="K276" s="209">
        <f t="shared" si="291"/>
        <v>0</v>
      </c>
      <c r="L276" s="210">
        <f t="shared" si="292"/>
        <v>0</v>
      </c>
      <c r="M276" s="209">
        <f t="shared" si="293"/>
        <v>0</v>
      </c>
      <c r="N276" s="209">
        <f t="shared" si="294"/>
        <v>29497.139999999999</v>
      </c>
      <c r="O276" s="151" t="str">
        <f t="shared" si="286"/>
        <v xml:space="preserve"> </v>
      </c>
      <c r="P276" s="151">
        <f t="shared" si="287"/>
        <v>100</v>
      </c>
    </row>
    <row r="277" ht="46.200000000000003" customHeight="1">
      <c r="A277" s="141" t="s">
        <v>554</v>
      </c>
      <c r="B277" s="141" t="s">
        <v>555</v>
      </c>
      <c r="C277" s="142" t="s">
        <v>41</v>
      </c>
      <c r="D277" s="143">
        <v>74</v>
      </c>
      <c r="E277" s="144"/>
      <c r="F277" s="153"/>
      <c r="G277" s="144">
        <f t="shared" si="288"/>
        <v>0</v>
      </c>
      <c r="H277" s="146">
        <f t="shared" si="289"/>
        <v>74</v>
      </c>
      <c r="I277" s="207">
        <v>368.27999999999997</v>
      </c>
      <c r="J277" s="208">
        <f t="shared" si="290"/>
        <v>27252.720000000001</v>
      </c>
      <c r="K277" s="209">
        <f t="shared" si="291"/>
        <v>0</v>
      </c>
      <c r="L277" s="210">
        <f t="shared" si="292"/>
        <v>0</v>
      </c>
      <c r="M277" s="209">
        <f t="shared" si="293"/>
        <v>0</v>
      </c>
      <c r="N277" s="209">
        <f t="shared" si="294"/>
        <v>27252.720000000001</v>
      </c>
      <c r="O277" s="151" t="str">
        <f t="shared" si="286"/>
        <v xml:space="preserve"> </v>
      </c>
      <c r="P277" s="151">
        <f t="shared" si="287"/>
        <v>100</v>
      </c>
    </row>
    <row r="278" ht="30.600000000000001" customHeight="1">
      <c r="A278" s="141" t="s">
        <v>556</v>
      </c>
      <c r="B278" s="141" t="s">
        <v>557</v>
      </c>
      <c r="C278" s="142" t="s">
        <v>41</v>
      </c>
      <c r="D278" s="143">
        <v>74</v>
      </c>
      <c r="E278" s="144"/>
      <c r="F278" s="153"/>
      <c r="G278" s="144">
        <f t="shared" si="288"/>
        <v>0</v>
      </c>
      <c r="H278" s="146">
        <f t="shared" si="289"/>
        <v>74</v>
      </c>
      <c r="I278" s="207">
        <v>38.280000000000001</v>
      </c>
      <c r="J278" s="208">
        <f t="shared" si="290"/>
        <v>2832.7199999999998</v>
      </c>
      <c r="K278" s="209">
        <f t="shared" si="291"/>
        <v>0</v>
      </c>
      <c r="L278" s="210">
        <f t="shared" si="292"/>
        <v>0</v>
      </c>
      <c r="M278" s="209">
        <f t="shared" si="293"/>
        <v>0</v>
      </c>
      <c r="N278" s="209">
        <f t="shared" si="294"/>
        <v>2832.7199999999998</v>
      </c>
      <c r="O278" s="151" t="str">
        <f t="shared" si="286"/>
        <v xml:space="preserve"> </v>
      </c>
      <c r="P278" s="151">
        <f t="shared" si="287"/>
        <v>100</v>
      </c>
    </row>
    <row r="279" ht="52.200000000000003" customHeight="1">
      <c r="A279" s="141" t="s">
        <v>558</v>
      </c>
      <c r="B279" s="141" t="s">
        <v>559</v>
      </c>
      <c r="C279" s="142" t="s">
        <v>41</v>
      </c>
      <c r="D279" s="143">
        <v>74</v>
      </c>
      <c r="E279" s="144"/>
      <c r="F279" s="153"/>
      <c r="G279" s="144">
        <f t="shared" si="288"/>
        <v>0</v>
      </c>
      <c r="H279" s="146">
        <f t="shared" si="289"/>
        <v>74</v>
      </c>
      <c r="I279" s="207">
        <v>74.510000000000005</v>
      </c>
      <c r="J279" s="208">
        <f t="shared" si="290"/>
        <v>5513.7399999999998</v>
      </c>
      <c r="K279" s="209">
        <f t="shared" si="291"/>
        <v>0</v>
      </c>
      <c r="L279" s="210">
        <f t="shared" si="292"/>
        <v>0</v>
      </c>
      <c r="M279" s="209">
        <f t="shared" si="293"/>
        <v>0</v>
      </c>
      <c r="N279" s="209">
        <f t="shared" si="294"/>
        <v>5513.7399999999998</v>
      </c>
      <c r="O279" s="151" t="str">
        <f t="shared" si="286"/>
        <v xml:space="preserve"> </v>
      </c>
      <c r="P279" s="151">
        <f t="shared" si="287"/>
        <v>100</v>
      </c>
    </row>
    <row r="280" ht="73.200000000000003" customHeight="1">
      <c r="A280" s="141" t="s">
        <v>560</v>
      </c>
      <c r="B280" s="141" t="s">
        <v>561</v>
      </c>
      <c r="C280" s="142" t="s">
        <v>41</v>
      </c>
      <c r="D280" s="143">
        <v>74</v>
      </c>
      <c r="E280" s="144"/>
      <c r="F280" s="153"/>
      <c r="G280" s="144">
        <f t="shared" si="288"/>
        <v>0</v>
      </c>
      <c r="H280" s="146">
        <f t="shared" si="289"/>
        <v>74</v>
      </c>
      <c r="I280" s="207">
        <v>298.29000000000002</v>
      </c>
      <c r="J280" s="208">
        <f t="shared" si="290"/>
        <v>22073.459999999999</v>
      </c>
      <c r="K280" s="209">
        <f t="shared" si="291"/>
        <v>0</v>
      </c>
      <c r="L280" s="210">
        <f t="shared" si="292"/>
        <v>0</v>
      </c>
      <c r="M280" s="209">
        <f t="shared" si="293"/>
        <v>0</v>
      </c>
      <c r="N280" s="209">
        <f t="shared" si="294"/>
        <v>22073.459999999999</v>
      </c>
      <c r="O280" s="151" t="str">
        <f t="shared" si="286"/>
        <v xml:space="preserve"> </v>
      </c>
      <c r="P280" s="151">
        <f t="shared" si="287"/>
        <v>100</v>
      </c>
    </row>
    <row r="281" ht="13.199999999999999">
      <c r="A281" s="125" t="s">
        <v>562</v>
      </c>
      <c r="B281" s="125" t="s">
        <v>261</v>
      </c>
      <c r="C281" s="126"/>
      <c r="D281" s="134"/>
      <c r="E281" s="135"/>
      <c r="F281" s="136"/>
      <c r="G281" s="135"/>
      <c r="H281" s="137"/>
      <c r="I281" s="211"/>
      <c r="J281" s="204">
        <f>J282</f>
        <v>10580.438489</v>
      </c>
      <c r="K281" s="204">
        <f t="shared" ref="K281:N281" si="296">K282</f>
        <v>0</v>
      </c>
      <c r="L281" s="204">
        <f t="shared" si="296"/>
        <v>0</v>
      </c>
      <c r="M281" s="204">
        <f t="shared" si="296"/>
        <v>0</v>
      </c>
      <c r="N281" s="204">
        <f t="shared" si="296"/>
        <v>10580.438489</v>
      </c>
      <c r="O281" s="140" t="str">
        <f t="shared" si="286"/>
        <v xml:space="preserve"> </v>
      </c>
      <c r="P281" s="133">
        <f t="shared" si="287"/>
        <v>100</v>
      </c>
    </row>
    <row r="282" ht="30" customHeight="1">
      <c r="A282" s="141" t="s">
        <v>563</v>
      </c>
      <c r="B282" s="141" t="s">
        <v>564</v>
      </c>
      <c r="C282" s="142" t="s">
        <v>59</v>
      </c>
      <c r="D282" s="143">
        <v>3699.2600000000002</v>
      </c>
      <c r="E282" s="144"/>
      <c r="F282" s="153"/>
      <c r="G282" s="144"/>
      <c r="H282" s="146">
        <f t="shared" si="289"/>
        <v>3699.2600000000002</v>
      </c>
      <c r="I282" s="207">
        <v>2.86015</v>
      </c>
      <c r="J282" s="208">
        <f>I282*D282</f>
        <v>10580.438489</v>
      </c>
      <c r="K282" s="209">
        <f t="shared" si="291"/>
        <v>0</v>
      </c>
      <c r="L282" s="210">
        <f t="shared" si="292"/>
        <v>0</v>
      </c>
      <c r="M282" s="209">
        <f t="shared" si="293"/>
        <v>0</v>
      </c>
      <c r="N282" s="209">
        <f t="shared" si="294"/>
        <v>10580.438489</v>
      </c>
      <c r="O282" s="151" t="str">
        <f t="shared" si="286"/>
        <v xml:space="preserve"> </v>
      </c>
      <c r="P282" s="151">
        <f t="shared" si="287"/>
        <v>100</v>
      </c>
    </row>
    <row r="283" ht="13.199999999999999">
      <c r="A283" s="125">
        <v>4</v>
      </c>
      <c r="B283" s="125" t="s">
        <v>565</v>
      </c>
      <c r="C283" s="126"/>
      <c r="D283" s="134"/>
      <c r="E283" s="135"/>
      <c r="F283" s="136"/>
      <c r="G283" s="135"/>
      <c r="H283" s="137"/>
      <c r="I283" s="211"/>
      <c r="J283" s="204">
        <f>J284+J294+J302+J304+J310+J319+J325+J330+J363+J381+J403+J413</f>
        <v>475840.0199999999</v>
      </c>
      <c r="K283" s="204">
        <f t="shared" ref="K283:N283" si="297">K284+K294+K302+K304+K310+K319+K325+K330+K363+K381+K403+K413</f>
        <v>0</v>
      </c>
      <c r="L283" s="204">
        <f t="shared" si="297"/>
        <v>0</v>
      </c>
      <c r="M283" s="204">
        <f t="shared" si="297"/>
        <v>0</v>
      </c>
      <c r="N283" s="204">
        <f t="shared" si="297"/>
        <v>475840.0199999999</v>
      </c>
      <c r="O283" s="140" t="str">
        <f t="shared" si="286"/>
        <v xml:space="preserve"> </v>
      </c>
      <c r="P283" s="133">
        <f t="shared" si="287"/>
        <v>100</v>
      </c>
    </row>
    <row r="284" ht="13.199999999999999">
      <c r="A284" s="125" t="s">
        <v>566</v>
      </c>
      <c r="B284" s="125" t="s">
        <v>309</v>
      </c>
      <c r="C284" s="126"/>
      <c r="D284" s="134"/>
      <c r="E284" s="135"/>
      <c r="F284" s="136"/>
      <c r="G284" s="135"/>
      <c r="H284" s="137"/>
      <c r="I284" s="211"/>
      <c r="J284" s="204">
        <f>SUM(J285:J293)</f>
        <v>69431.840000000011</v>
      </c>
      <c r="K284" s="204">
        <f t="shared" ref="K284:N284" si="298">SUM(K285:K293)</f>
        <v>0</v>
      </c>
      <c r="L284" s="204">
        <f t="shared" si="298"/>
        <v>0</v>
      </c>
      <c r="M284" s="204">
        <f t="shared" si="298"/>
        <v>0</v>
      </c>
      <c r="N284" s="204">
        <f t="shared" si="298"/>
        <v>69431.840000000011</v>
      </c>
      <c r="O284" s="140" t="str">
        <f t="shared" si="286"/>
        <v xml:space="preserve"> </v>
      </c>
      <c r="P284" s="133">
        <f t="shared" si="287"/>
        <v>100</v>
      </c>
    </row>
    <row r="285" ht="39.600000000000001" customHeight="1">
      <c r="A285" s="141" t="s">
        <v>567</v>
      </c>
      <c r="B285" s="141" t="s">
        <v>311</v>
      </c>
      <c r="C285" s="142" t="s">
        <v>143</v>
      </c>
      <c r="D285" s="143">
        <v>7.4400000000000004</v>
      </c>
      <c r="E285" s="144"/>
      <c r="F285" s="153"/>
      <c r="G285" s="144">
        <f t="shared" si="288"/>
        <v>0</v>
      </c>
      <c r="H285" s="146">
        <f t="shared" si="289"/>
        <v>7.4400000000000004</v>
      </c>
      <c r="I285" s="207">
        <v>63.289999999999999</v>
      </c>
      <c r="J285" s="208">
        <f t="shared" si="290"/>
        <v>470.88</v>
      </c>
      <c r="K285" s="209">
        <f t="shared" si="291"/>
        <v>0</v>
      </c>
      <c r="L285" s="210">
        <f t="shared" si="292"/>
        <v>0</v>
      </c>
      <c r="M285" s="209">
        <f t="shared" si="293"/>
        <v>0</v>
      </c>
      <c r="N285" s="209">
        <f t="shared" si="294"/>
        <v>470.88</v>
      </c>
      <c r="O285" s="151" t="str">
        <f t="shared" si="286"/>
        <v xml:space="preserve"> </v>
      </c>
      <c r="P285" s="151">
        <f t="shared" si="287"/>
        <v>100</v>
      </c>
    </row>
    <row r="286" ht="39.600000000000001" customHeight="1">
      <c r="A286" s="141" t="s">
        <v>568</v>
      </c>
      <c r="B286" s="141" t="s">
        <v>313</v>
      </c>
      <c r="C286" s="142" t="s">
        <v>59</v>
      </c>
      <c r="D286" s="143">
        <v>408.48000000000002</v>
      </c>
      <c r="E286" s="144"/>
      <c r="F286" s="153"/>
      <c r="G286" s="144">
        <f t="shared" si="288"/>
        <v>0</v>
      </c>
      <c r="H286" s="146">
        <f t="shared" si="289"/>
        <v>408.48000000000002</v>
      </c>
      <c r="I286" s="207">
        <v>7.2699999999999996</v>
      </c>
      <c r="J286" s="208">
        <f t="shared" si="290"/>
        <v>2969.6500000000001</v>
      </c>
      <c r="K286" s="209">
        <f t="shared" si="291"/>
        <v>0</v>
      </c>
      <c r="L286" s="210">
        <f t="shared" si="292"/>
        <v>0</v>
      </c>
      <c r="M286" s="209">
        <f t="shared" si="293"/>
        <v>0</v>
      </c>
      <c r="N286" s="209">
        <f t="shared" si="294"/>
        <v>2969.6500000000001</v>
      </c>
      <c r="O286" s="151" t="str">
        <f t="shared" si="286"/>
        <v xml:space="preserve"> </v>
      </c>
      <c r="P286" s="151">
        <f t="shared" si="287"/>
        <v>100</v>
      </c>
    </row>
    <row r="287" ht="49.200000000000003" customHeight="1">
      <c r="A287" s="141" t="s">
        <v>569</v>
      </c>
      <c r="B287" s="141" t="s">
        <v>315</v>
      </c>
      <c r="C287" s="142" t="s">
        <v>143</v>
      </c>
      <c r="D287" s="143">
        <v>41.579999999999998</v>
      </c>
      <c r="E287" s="144"/>
      <c r="F287" s="153"/>
      <c r="G287" s="144">
        <f t="shared" si="288"/>
        <v>0</v>
      </c>
      <c r="H287" s="146">
        <f t="shared" si="289"/>
        <v>41.579999999999998</v>
      </c>
      <c r="I287" s="207">
        <v>675.96000000000004</v>
      </c>
      <c r="J287" s="208">
        <f t="shared" si="290"/>
        <v>28106.419999999998</v>
      </c>
      <c r="K287" s="209">
        <f t="shared" si="291"/>
        <v>0</v>
      </c>
      <c r="L287" s="210">
        <f t="shared" si="292"/>
        <v>0</v>
      </c>
      <c r="M287" s="209">
        <f t="shared" si="293"/>
        <v>0</v>
      </c>
      <c r="N287" s="209">
        <f t="shared" si="294"/>
        <v>28106.419999999998</v>
      </c>
      <c r="O287" s="151" t="str">
        <f t="shared" si="286"/>
        <v xml:space="preserve"> </v>
      </c>
      <c r="P287" s="151">
        <f t="shared" si="287"/>
        <v>100</v>
      </c>
    </row>
    <row r="288" ht="39.600000000000001">
      <c r="A288" s="141" t="s">
        <v>570</v>
      </c>
      <c r="B288" s="141" t="s">
        <v>317</v>
      </c>
      <c r="C288" s="142" t="s">
        <v>83</v>
      </c>
      <c r="D288" s="143">
        <v>206.16</v>
      </c>
      <c r="E288" s="144"/>
      <c r="F288" s="153"/>
      <c r="G288" s="144">
        <f t="shared" si="288"/>
        <v>0</v>
      </c>
      <c r="H288" s="146">
        <f t="shared" si="289"/>
        <v>206.16</v>
      </c>
      <c r="I288" s="207">
        <v>71.120000000000005</v>
      </c>
      <c r="J288" s="208">
        <f t="shared" si="290"/>
        <v>14662.1</v>
      </c>
      <c r="K288" s="209">
        <f t="shared" si="291"/>
        <v>0</v>
      </c>
      <c r="L288" s="210">
        <f t="shared" si="292"/>
        <v>0</v>
      </c>
      <c r="M288" s="209">
        <f t="shared" si="293"/>
        <v>0</v>
      </c>
      <c r="N288" s="209">
        <f t="shared" si="294"/>
        <v>14662.1</v>
      </c>
      <c r="O288" s="151" t="str">
        <f t="shared" si="286"/>
        <v xml:space="preserve"> </v>
      </c>
      <c r="P288" s="151">
        <f t="shared" si="287"/>
        <v>100</v>
      </c>
    </row>
    <row r="289" ht="41.399999999999999" customHeight="1">
      <c r="A289" s="141" t="s">
        <v>571</v>
      </c>
      <c r="B289" s="141" t="s">
        <v>319</v>
      </c>
      <c r="C289" s="142" t="s">
        <v>320</v>
      </c>
      <c r="D289" s="143">
        <v>53.100000000000001</v>
      </c>
      <c r="E289" s="144"/>
      <c r="F289" s="153"/>
      <c r="G289" s="144">
        <f t="shared" si="288"/>
        <v>0</v>
      </c>
      <c r="H289" s="146">
        <f t="shared" si="289"/>
        <v>53.100000000000001</v>
      </c>
      <c r="I289" s="207">
        <v>15.51</v>
      </c>
      <c r="J289" s="208">
        <f t="shared" si="290"/>
        <v>823.58000000000004</v>
      </c>
      <c r="K289" s="209">
        <f t="shared" si="291"/>
        <v>0</v>
      </c>
      <c r="L289" s="210">
        <f t="shared" si="292"/>
        <v>0</v>
      </c>
      <c r="M289" s="209">
        <f t="shared" si="293"/>
        <v>0</v>
      </c>
      <c r="N289" s="209">
        <f t="shared" si="294"/>
        <v>823.58000000000004</v>
      </c>
      <c r="O289" s="151" t="str">
        <f t="shared" si="286"/>
        <v xml:space="preserve"> </v>
      </c>
      <c r="P289" s="151">
        <f t="shared" si="287"/>
        <v>100</v>
      </c>
    </row>
    <row r="290" ht="41.399999999999999" customHeight="1">
      <c r="A290" s="141" t="s">
        <v>572</v>
      </c>
      <c r="B290" s="141" t="s">
        <v>322</v>
      </c>
      <c r="C290" s="142" t="s">
        <v>59</v>
      </c>
      <c r="D290" s="143">
        <v>536.75999999999999</v>
      </c>
      <c r="E290" s="144"/>
      <c r="F290" s="153"/>
      <c r="G290" s="144">
        <f t="shared" si="288"/>
        <v>0</v>
      </c>
      <c r="H290" s="146">
        <f t="shared" si="289"/>
        <v>536.75999999999999</v>
      </c>
      <c r="I290" s="207">
        <v>33</v>
      </c>
      <c r="J290" s="208">
        <f t="shared" si="290"/>
        <v>17713.080000000002</v>
      </c>
      <c r="K290" s="209">
        <f t="shared" si="291"/>
        <v>0</v>
      </c>
      <c r="L290" s="210">
        <f t="shared" si="292"/>
        <v>0</v>
      </c>
      <c r="M290" s="209">
        <f t="shared" si="293"/>
        <v>0</v>
      </c>
      <c r="N290" s="209">
        <f t="shared" si="294"/>
        <v>17713.080000000002</v>
      </c>
      <c r="O290" s="151" t="str">
        <f t="shared" si="286"/>
        <v xml:space="preserve"> </v>
      </c>
      <c r="P290" s="151">
        <f t="shared" si="287"/>
        <v>100</v>
      </c>
    </row>
    <row r="291" ht="41.399999999999999" customHeight="1">
      <c r="A291" s="141" t="s">
        <v>573</v>
      </c>
      <c r="B291" s="141" t="s">
        <v>324</v>
      </c>
      <c r="C291" s="142" t="s">
        <v>59</v>
      </c>
      <c r="D291" s="143">
        <v>20.640000000000001</v>
      </c>
      <c r="E291" s="144"/>
      <c r="F291" s="153"/>
      <c r="G291" s="144">
        <f t="shared" si="288"/>
        <v>0</v>
      </c>
      <c r="H291" s="146">
        <f t="shared" si="289"/>
        <v>20.640000000000001</v>
      </c>
      <c r="I291" s="207">
        <v>98.849999999999994</v>
      </c>
      <c r="J291" s="208">
        <f t="shared" si="290"/>
        <v>2040.26</v>
      </c>
      <c r="K291" s="209">
        <f t="shared" si="291"/>
        <v>0</v>
      </c>
      <c r="L291" s="210">
        <f t="shared" si="292"/>
        <v>0</v>
      </c>
      <c r="M291" s="209">
        <f t="shared" si="293"/>
        <v>0</v>
      </c>
      <c r="N291" s="209">
        <f t="shared" si="294"/>
        <v>2040.26</v>
      </c>
      <c r="O291" s="151" t="str">
        <f t="shared" si="286"/>
        <v xml:space="preserve"> </v>
      </c>
      <c r="P291" s="151">
        <f t="shared" si="287"/>
        <v>100</v>
      </c>
    </row>
    <row r="292" ht="41.399999999999999" customHeight="1">
      <c r="A292" s="141" t="s">
        <v>574</v>
      </c>
      <c r="B292" s="141" t="s">
        <v>326</v>
      </c>
      <c r="C292" s="142" t="s">
        <v>59</v>
      </c>
      <c r="D292" s="143">
        <v>408.48000000000002</v>
      </c>
      <c r="E292" s="144"/>
      <c r="F292" s="153"/>
      <c r="G292" s="144">
        <f t="shared" si="288"/>
        <v>0</v>
      </c>
      <c r="H292" s="146">
        <f t="shared" si="289"/>
        <v>408.48000000000002</v>
      </c>
      <c r="I292" s="207">
        <v>4.0999999999999996</v>
      </c>
      <c r="J292" s="208">
        <f t="shared" si="290"/>
        <v>1674.77</v>
      </c>
      <c r="K292" s="209">
        <f t="shared" si="291"/>
        <v>0</v>
      </c>
      <c r="L292" s="210">
        <f t="shared" si="292"/>
        <v>0</v>
      </c>
      <c r="M292" s="209">
        <f t="shared" si="293"/>
        <v>0</v>
      </c>
      <c r="N292" s="209">
        <f t="shared" si="294"/>
        <v>1674.77</v>
      </c>
      <c r="O292" s="151" t="str">
        <f t="shared" si="286"/>
        <v xml:space="preserve"> </v>
      </c>
      <c r="P292" s="151">
        <f t="shared" si="287"/>
        <v>100</v>
      </c>
    </row>
    <row r="293" ht="41.399999999999999" customHeight="1">
      <c r="A293" s="141" t="s">
        <v>575</v>
      </c>
      <c r="B293" s="141" t="s">
        <v>328</v>
      </c>
      <c r="C293" s="142" t="s">
        <v>320</v>
      </c>
      <c r="D293" s="143">
        <v>30</v>
      </c>
      <c r="E293" s="144"/>
      <c r="F293" s="153"/>
      <c r="G293" s="144">
        <f t="shared" si="288"/>
        <v>0</v>
      </c>
      <c r="H293" s="146">
        <f t="shared" si="289"/>
        <v>30</v>
      </c>
      <c r="I293" s="207">
        <v>32.369999999999997</v>
      </c>
      <c r="J293" s="208">
        <f t="shared" si="290"/>
        <v>971.10000000000002</v>
      </c>
      <c r="K293" s="209">
        <f t="shared" si="291"/>
        <v>0</v>
      </c>
      <c r="L293" s="210">
        <f t="shared" si="292"/>
        <v>0</v>
      </c>
      <c r="M293" s="209">
        <f t="shared" si="293"/>
        <v>0</v>
      </c>
      <c r="N293" s="209">
        <f t="shared" si="294"/>
        <v>971.10000000000002</v>
      </c>
      <c r="O293" s="151" t="str">
        <f t="shared" si="286"/>
        <v xml:space="preserve"> </v>
      </c>
      <c r="P293" s="151">
        <f t="shared" si="287"/>
        <v>100</v>
      </c>
    </row>
    <row r="294" ht="13.199999999999999">
      <c r="A294" s="125" t="s">
        <v>576</v>
      </c>
      <c r="B294" s="125" t="s">
        <v>330</v>
      </c>
      <c r="C294" s="126"/>
      <c r="D294" s="134"/>
      <c r="E294" s="135"/>
      <c r="F294" s="136"/>
      <c r="G294" s="135"/>
      <c r="H294" s="137"/>
      <c r="I294" s="211"/>
      <c r="J294" s="204">
        <f>SUM(J295:J301)</f>
        <v>85642.040000000008</v>
      </c>
      <c r="K294" s="204">
        <f t="shared" ref="K294:N294" si="299">SUM(K295:K301)</f>
        <v>0</v>
      </c>
      <c r="L294" s="204">
        <f t="shared" si="299"/>
        <v>0</v>
      </c>
      <c r="M294" s="204">
        <f t="shared" si="299"/>
        <v>0</v>
      </c>
      <c r="N294" s="204">
        <f t="shared" si="299"/>
        <v>85642.040000000008</v>
      </c>
      <c r="O294" s="140" t="str">
        <f t="shared" si="286"/>
        <v xml:space="preserve"> </v>
      </c>
      <c r="P294" s="133">
        <f t="shared" si="287"/>
        <v>100</v>
      </c>
    </row>
    <row r="295" ht="41.399999999999999" customHeight="1">
      <c r="A295" s="141" t="s">
        <v>577</v>
      </c>
      <c r="B295" s="141" t="s">
        <v>332</v>
      </c>
      <c r="C295" s="142" t="s">
        <v>83</v>
      </c>
      <c r="D295" s="143">
        <v>30</v>
      </c>
      <c r="E295" s="144"/>
      <c r="F295" s="153"/>
      <c r="G295" s="144">
        <f t="shared" si="288"/>
        <v>0</v>
      </c>
      <c r="H295" s="146">
        <f t="shared" si="289"/>
        <v>30</v>
      </c>
      <c r="I295" s="207">
        <v>111.04000000000001</v>
      </c>
      <c r="J295" s="208">
        <f t="shared" si="290"/>
        <v>3331.1999999999998</v>
      </c>
      <c r="K295" s="209">
        <f t="shared" si="291"/>
        <v>0</v>
      </c>
      <c r="L295" s="210">
        <f t="shared" si="292"/>
        <v>0</v>
      </c>
      <c r="M295" s="209">
        <f t="shared" si="293"/>
        <v>0</v>
      </c>
      <c r="N295" s="209">
        <f t="shared" si="294"/>
        <v>3331.1999999999998</v>
      </c>
      <c r="O295" s="151" t="str">
        <f t="shared" si="286"/>
        <v xml:space="preserve"> </v>
      </c>
      <c r="P295" s="151">
        <f t="shared" si="287"/>
        <v>100</v>
      </c>
    </row>
    <row r="296" ht="41.399999999999999" customHeight="1">
      <c r="A296" s="141" t="s">
        <v>578</v>
      </c>
      <c r="B296" s="141" t="s">
        <v>334</v>
      </c>
      <c r="C296" s="142" t="s">
        <v>41</v>
      </c>
      <c r="D296" s="143">
        <v>6</v>
      </c>
      <c r="E296" s="144"/>
      <c r="F296" s="153"/>
      <c r="G296" s="144">
        <f t="shared" si="288"/>
        <v>0</v>
      </c>
      <c r="H296" s="146">
        <f t="shared" si="289"/>
        <v>6</v>
      </c>
      <c r="I296" s="207">
        <v>1827.8399999999999</v>
      </c>
      <c r="J296" s="208">
        <f t="shared" si="290"/>
        <v>10967.040000000001</v>
      </c>
      <c r="K296" s="209">
        <f t="shared" si="291"/>
        <v>0</v>
      </c>
      <c r="L296" s="210">
        <f t="shared" si="292"/>
        <v>0</v>
      </c>
      <c r="M296" s="209">
        <f t="shared" si="293"/>
        <v>0</v>
      </c>
      <c r="N296" s="209">
        <f t="shared" si="294"/>
        <v>10967.040000000001</v>
      </c>
      <c r="O296" s="151" t="str">
        <f t="shared" si="286"/>
        <v xml:space="preserve"> </v>
      </c>
      <c r="P296" s="151">
        <f t="shared" si="287"/>
        <v>100</v>
      </c>
    </row>
    <row r="297" ht="41.399999999999999" customHeight="1">
      <c r="A297" s="141" t="s">
        <v>579</v>
      </c>
      <c r="B297" s="141" t="s">
        <v>319</v>
      </c>
      <c r="C297" s="142" t="s">
        <v>320</v>
      </c>
      <c r="D297" s="143">
        <v>438.83999999999997</v>
      </c>
      <c r="E297" s="144"/>
      <c r="F297" s="153"/>
      <c r="G297" s="144">
        <f t="shared" si="288"/>
        <v>0</v>
      </c>
      <c r="H297" s="146">
        <f t="shared" si="289"/>
        <v>438.83999999999997</v>
      </c>
      <c r="I297" s="207">
        <v>15.51</v>
      </c>
      <c r="J297" s="208">
        <f t="shared" si="290"/>
        <v>6806.4099999999999</v>
      </c>
      <c r="K297" s="209">
        <f t="shared" si="291"/>
        <v>0</v>
      </c>
      <c r="L297" s="210">
        <f t="shared" si="292"/>
        <v>0</v>
      </c>
      <c r="M297" s="209">
        <f t="shared" si="293"/>
        <v>0</v>
      </c>
      <c r="N297" s="209">
        <f t="shared" si="294"/>
        <v>6806.4099999999999</v>
      </c>
      <c r="O297" s="151" t="str">
        <f t="shared" si="286"/>
        <v xml:space="preserve"> </v>
      </c>
      <c r="P297" s="151">
        <f t="shared" si="287"/>
        <v>100</v>
      </c>
    </row>
    <row r="298" ht="41.399999999999999" customHeight="1">
      <c r="A298" s="141" t="s">
        <v>580</v>
      </c>
      <c r="B298" s="141" t="s">
        <v>337</v>
      </c>
      <c r="C298" s="142" t="s">
        <v>41</v>
      </c>
      <c r="D298" s="143">
        <v>1800</v>
      </c>
      <c r="E298" s="144"/>
      <c r="F298" s="153"/>
      <c r="G298" s="144">
        <f t="shared" si="288"/>
        <v>0</v>
      </c>
      <c r="H298" s="146">
        <f t="shared" si="289"/>
        <v>1800</v>
      </c>
      <c r="I298" s="207">
        <v>1.29</v>
      </c>
      <c r="J298" s="208">
        <f t="shared" si="290"/>
        <v>2322</v>
      </c>
      <c r="K298" s="209">
        <f t="shared" si="291"/>
        <v>0</v>
      </c>
      <c r="L298" s="210">
        <f t="shared" si="292"/>
        <v>0</v>
      </c>
      <c r="M298" s="209">
        <f t="shared" si="293"/>
        <v>0</v>
      </c>
      <c r="N298" s="209">
        <f t="shared" si="294"/>
        <v>2322</v>
      </c>
      <c r="O298" s="151" t="str">
        <f t="shared" si="286"/>
        <v xml:space="preserve"> </v>
      </c>
      <c r="P298" s="151">
        <f t="shared" si="287"/>
        <v>100</v>
      </c>
    </row>
    <row r="299" ht="39.600000000000001">
      <c r="A299" s="141" t="s">
        <v>581</v>
      </c>
      <c r="B299" s="141" t="s">
        <v>339</v>
      </c>
      <c r="C299" s="142" t="s">
        <v>320</v>
      </c>
      <c r="D299" s="143">
        <v>974.75999999999999</v>
      </c>
      <c r="E299" s="144"/>
      <c r="F299" s="153"/>
      <c r="G299" s="144">
        <f t="shared" si="288"/>
        <v>0</v>
      </c>
      <c r="H299" s="146">
        <f t="shared" si="289"/>
        <v>974.75999999999999</v>
      </c>
      <c r="I299" s="207">
        <v>12.140000000000001</v>
      </c>
      <c r="J299" s="208">
        <f t="shared" si="290"/>
        <v>11833.59</v>
      </c>
      <c r="K299" s="209">
        <f t="shared" si="291"/>
        <v>0</v>
      </c>
      <c r="L299" s="210">
        <f t="shared" si="292"/>
        <v>0</v>
      </c>
      <c r="M299" s="209">
        <f t="shared" si="293"/>
        <v>0</v>
      </c>
      <c r="N299" s="209">
        <f t="shared" si="294"/>
        <v>11833.59</v>
      </c>
      <c r="O299" s="151" t="str">
        <f t="shared" si="286"/>
        <v xml:space="preserve"> </v>
      </c>
      <c r="P299" s="151">
        <f t="shared" si="287"/>
        <v>100</v>
      </c>
    </row>
    <row r="300" ht="66">
      <c r="A300" s="141" t="s">
        <v>582</v>
      </c>
      <c r="B300" s="141" t="s">
        <v>341</v>
      </c>
      <c r="C300" s="142" t="s">
        <v>143</v>
      </c>
      <c r="D300" s="143">
        <v>73.5</v>
      </c>
      <c r="E300" s="144"/>
      <c r="F300" s="153"/>
      <c r="G300" s="144">
        <f t="shared" si="288"/>
        <v>0</v>
      </c>
      <c r="H300" s="146">
        <f t="shared" si="289"/>
        <v>73.5</v>
      </c>
      <c r="I300" s="207">
        <v>670.23000000000002</v>
      </c>
      <c r="J300" s="208">
        <f>ROUND(D300*I300,2)-0.01</f>
        <v>49261.900000000001</v>
      </c>
      <c r="K300" s="209">
        <f t="shared" si="291"/>
        <v>0</v>
      </c>
      <c r="L300" s="210">
        <f t="shared" si="292"/>
        <v>0</v>
      </c>
      <c r="M300" s="209">
        <f t="shared" si="293"/>
        <v>0</v>
      </c>
      <c r="N300" s="209">
        <f t="shared" si="294"/>
        <v>49261.900000000001</v>
      </c>
      <c r="O300" s="151" t="str">
        <f t="shared" si="286"/>
        <v xml:space="preserve"> </v>
      </c>
      <c r="P300" s="151">
        <f t="shared" si="287"/>
        <v>100</v>
      </c>
    </row>
    <row r="301" ht="41.399999999999999" customHeight="1">
      <c r="A301" s="141" t="s">
        <v>583</v>
      </c>
      <c r="B301" s="141" t="s">
        <v>343</v>
      </c>
      <c r="C301" s="142" t="s">
        <v>320</v>
      </c>
      <c r="D301" s="143">
        <v>100.62</v>
      </c>
      <c r="E301" s="144"/>
      <c r="F301" s="153"/>
      <c r="G301" s="144">
        <f t="shared" si="288"/>
        <v>0</v>
      </c>
      <c r="H301" s="146">
        <f t="shared" si="289"/>
        <v>100.62</v>
      </c>
      <c r="I301" s="207">
        <v>11.130000000000001</v>
      </c>
      <c r="J301" s="208">
        <f t="shared" si="290"/>
        <v>1119.9000000000001</v>
      </c>
      <c r="K301" s="209">
        <f t="shared" si="291"/>
        <v>0</v>
      </c>
      <c r="L301" s="210">
        <f t="shared" si="292"/>
        <v>0</v>
      </c>
      <c r="M301" s="209">
        <f t="shared" si="293"/>
        <v>0</v>
      </c>
      <c r="N301" s="209">
        <f t="shared" si="294"/>
        <v>1119.9000000000001</v>
      </c>
      <c r="O301" s="151" t="str">
        <f t="shared" si="286"/>
        <v xml:space="preserve"> </v>
      </c>
      <c r="P301" s="151">
        <f t="shared" si="287"/>
        <v>100</v>
      </c>
    </row>
    <row r="302" ht="13.199999999999999">
      <c r="A302" s="125" t="s">
        <v>584</v>
      </c>
      <c r="B302" s="125" t="s">
        <v>585</v>
      </c>
      <c r="C302" s="126"/>
      <c r="D302" s="134"/>
      <c r="E302" s="135"/>
      <c r="F302" s="136"/>
      <c r="G302" s="135"/>
      <c r="H302" s="137"/>
      <c r="I302" s="211"/>
      <c r="J302" s="204">
        <f>J303</f>
        <v>6451.71</v>
      </c>
      <c r="K302" s="204">
        <f t="shared" ref="K302:N302" si="300">K303</f>
        <v>0</v>
      </c>
      <c r="L302" s="204">
        <f t="shared" si="300"/>
        <v>0</v>
      </c>
      <c r="M302" s="204">
        <f t="shared" si="300"/>
        <v>0</v>
      </c>
      <c r="N302" s="204">
        <f t="shared" si="300"/>
        <v>6451.71</v>
      </c>
      <c r="O302" s="140" t="str">
        <f t="shared" si="286"/>
        <v xml:space="preserve"> </v>
      </c>
      <c r="P302" s="133">
        <f t="shared" si="287"/>
        <v>100</v>
      </c>
    </row>
    <row r="303" ht="41.399999999999999" customHeight="1">
      <c r="A303" s="141" t="s">
        <v>586</v>
      </c>
      <c r="B303" s="141" t="s">
        <v>347</v>
      </c>
      <c r="C303" s="142" t="s">
        <v>59</v>
      </c>
      <c r="D303" s="143">
        <v>184.44</v>
      </c>
      <c r="E303" s="144"/>
      <c r="F303" s="153"/>
      <c r="G303" s="144">
        <f t="shared" si="288"/>
        <v>0</v>
      </c>
      <c r="H303" s="146">
        <f t="shared" si="289"/>
        <v>184.44</v>
      </c>
      <c r="I303" s="207">
        <v>34.979999999999997</v>
      </c>
      <c r="J303" s="208">
        <f t="shared" si="290"/>
        <v>6451.71</v>
      </c>
      <c r="K303" s="209">
        <f t="shared" si="291"/>
        <v>0</v>
      </c>
      <c r="L303" s="210">
        <f t="shared" si="292"/>
        <v>0</v>
      </c>
      <c r="M303" s="209">
        <f t="shared" si="293"/>
        <v>0</v>
      </c>
      <c r="N303" s="209">
        <f t="shared" si="294"/>
        <v>6451.71</v>
      </c>
      <c r="O303" s="151" t="str">
        <f t="shared" si="286"/>
        <v xml:space="preserve"> </v>
      </c>
      <c r="P303" s="151">
        <f t="shared" si="287"/>
        <v>100</v>
      </c>
    </row>
    <row r="304" ht="13.199999999999999">
      <c r="A304" s="125" t="s">
        <v>587</v>
      </c>
      <c r="B304" s="125" t="s">
        <v>349</v>
      </c>
      <c r="C304" s="126"/>
      <c r="D304" s="134"/>
      <c r="E304" s="135"/>
      <c r="F304" s="136"/>
      <c r="G304" s="135"/>
      <c r="H304" s="137"/>
      <c r="I304" s="211"/>
      <c r="J304" s="204">
        <f>SUM(J305:J309)</f>
        <v>63872.160000000003</v>
      </c>
      <c r="K304" s="204">
        <f t="shared" ref="K304:N304" si="301">SUM(K305:K309)</f>
        <v>0</v>
      </c>
      <c r="L304" s="204">
        <f t="shared" si="301"/>
        <v>0</v>
      </c>
      <c r="M304" s="204">
        <f t="shared" si="301"/>
        <v>0</v>
      </c>
      <c r="N304" s="204">
        <f t="shared" si="301"/>
        <v>63872.160000000003</v>
      </c>
      <c r="O304" s="140" t="str">
        <f t="shared" si="286"/>
        <v xml:space="preserve"> </v>
      </c>
      <c r="P304" s="133">
        <f t="shared" si="287"/>
        <v>100</v>
      </c>
    </row>
    <row r="305" ht="41.399999999999999" customHeight="1">
      <c r="A305" s="141" t="s">
        <v>588</v>
      </c>
      <c r="B305" s="141" t="s">
        <v>351</v>
      </c>
      <c r="C305" s="142" t="s">
        <v>59</v>
      </c>
      <c r="D305" s="143">
        <v>416.51999999999998</v>
      </c>
      <c r="E305" s="144"/>
      <c r="F305" s="153"/>
      <c r="G305" s="144">
        <f t="shared" si="288"/>
        <v>0</v>
      </c>
      <c r="H305" s="146">
        <f t="shared" si="289"/>
        <v>416.51999999999998</v>
      </c>
      <c r="I305" s="207">
        <v>44.43</v>
      </c>
      <c r="J305" s="208">
        <f t="shared" si="290"/>
        <v>18505.98</v>
      </c>
      <c r="K305" s="209">
        <f t="shared" si="291"/>
        <v>0</v>
      </c>
      <c r="L305" s="210">
        <f t="shared" si="292"/>
        <v>0</v>
      </c>
      <c r="M305" s="209">
        <f t="shared" si="293"/>
        <v>0</v>
      </c>
      <c r="N305" s="209">
        <f t="shared" si="294"/>
        <v>18505.98</v>
      </c>
      <c r="O305" s="151" t="str">
        <f t="shared" si="286"/>
        <v xml:space="preserve"> </v>
      </c>
      <c r="P305" s="151">
        <f t="shared" si="287"/>
        <v>100</v>
      </c>
    </row>
    <row r="306" ht="41.399999999999999" customHeight="1">
      <c r="A306" s="141" t="s">
        <v>589</v>
      </c>
      <c r="B306" s="141" t="s">
        <v>353</v>
      </c>
      <c r="C306" s="142" t="s">
        <v>59</v>
      </c>
      <c r="D306" s="143">
        <v>416.51999999999998</v>
      </c>
      <c r="E306" s="144"/>
      <c r="F306" s="153"/>
      <c r="G306" s="144">
        <f t="shared" si="288"/>
        <v>0</v>
      </c>
      <c r="H306" s="146">
        <f t="shared" si="289"/>
        <v>416.51999999999998</v>
      </c>
      <c r="I306" s="207">
        <v>87.969999999999999</v>
      </c>
      <c r="J306" s="208">
        <f t="shared" si="290"/>
        <v>36641.260000000002</v>
      </c>
      <c r="K306" s="209">
        <f t="shared" si="291"/>
        <v>0</v>
      </c>
      <c r="L306" s="210">
        <f t="shared" si="292"/>
        <v>0</v>
      </c>
      <c r="M306" s="209">
        <f t="shared" si="293"/>
        <v>0</v>
      </c>
      <c r="N306" s="209">
        <f t="shared" si="294"/>
        <v>36641.260000000002</v>
      </c>
      <c r="O306" s="151" t="str">
        <f t="shared" si="286"/>
        <v xml:space="preserve"> </v>
      </c>
      <c r="P306" s="151">
        <f t="shared" si="287"/>
        <v>100</v>
      </c>
    </row>
    <row r="307" ht="41.399999999999999" customHeight="1">
      <c r="A307" s="141" t="s">
        <v>590</v>
      </c>
      <c r="B307" s="141" t="s">
        <v>355</v>
      </c>
      <c r="C307" s="142" t="s">
        <v>59</v>
      </c>
      <c r="D307" s="143">
        <v>18</v>
      </c>
      <c r="E307" s="144"/>
      <c r="F307" s="153"/>
      <c r="G307" s="144">
        <f t="shared" si="288"/>
        <v>0</v>
      </c>
      <c r="H307" s="146">
        <f t="shared" si="289"/>
        <v>18</v>
      </c>
      <c r="I307" s="207">
        <v>84.239999999999995</v>
      </c>
      <c r="J307" s="208">
        <f t="shared" si="290"/>
        <v>1516.3199999999999</v>
      </c>
      <c r="K307" s="209">
        <f t="shared" si="291"/>
        <v>0</v>
      </c>
      <c r="L307" s="210">
        <f t="shared" si="292"/>
        <v>0</v>
      </c>
      <c r="M307" s="209">
        <f t="shared" si="293"/>
        <v>0</v>
      </c>
      <c r="N307" s="209">
        <f t="shared" si="294"/>
        <v>1516.3199999999999</v>
      </c>
      <c r="O307" s="151" t="str">
        <f t="shared" si="286"/>
        <v xml:space="preserve"> </v>
      </c>
      <c r="P307" s="151">
        <f t="shared" si="287"/>
        <v>100</v>
      </c>
    </row>
    <row r="308" ht="41.399999999999999" customHeight="1">
      <c r="A308" s="141" t="s">
        <v>591</v>
      </c>
      <c r="B308" s="141" t="s">
        <v>357</v>
      </c>
      <c r="C308" s="142" t="s">
        <v>83</v>
      </c>
      <c r="D308" s="143">
        <v>69.480000000000004</v>
      </c>
      <c r="E308" s="144"/>
      <c r="F308" s="153"/>
      <c r="G308" s="144">
        <f t="shared" si="288"/>
        <v>0</v>
      </c>
      <c r="H308" s="146">
        <f t="shared" si="289"/>
        <v>69.480000000000004</v>
      </c>
      <c r="I308" s="207">
        <v>89.299999999999997</v>
      </c>
      <c r="J308" s="208">
        <f t="shared" si="290"/>
        <v>6204.5600000000004</v>
      </c>
      <c r="K308" s="209">
        <f t="shared" si="291"/>
        <v>0</v>
      </c>
      <c r="L308" s="210">
        <f t="shared" si="292"/>
        <v>0</v>
      </c>
      <c r="M308" s="209">
        <f t="shared" si="293"/>
        <v>0</v>
      </c>
      <c r="N308" s="209">
        <f t="shared" si="294"/>
        <v>6204.5600000000004</v>
      </c>
      <c r="O308" s="151" t="str">
        <f t="shared" si="286"/>
        <v xml:space="preserve"> </v>
      </c>
      <c r="P308" s="151">
        <f t="shared" si="287"/>
        <v>100</v>
      </c>
    </row>
    <row r="309" ht="41.399999999999999" customHeight="1">
      <c r="A309" s="141" t="s">
        <v>592</v>
      </c>
      <c r="B309" s="141" t="s">
        <v>359</v>
      </c>
      <c r="C309" s="142" t="s">
        <v>83</v>
      </c>
      <c r="D309" s="143">
        <v>36</v>
      </c>
      <c r="E309" s="144"/>
      <c r="F309" s="153"/>
      <c r="G309" s="144">
        <f t="shared" si="288"/>
        <v>0</v>
      </c>
      <c r="H309" s="146">
        <f t="shared" si="289"/>
        <v>36</v>
      </c>
      <c r="I309" s="207">
        <v>27.890000000000001</v>
      </c>
      <c r="J309" s="208">
        <f t="shared" si="290"/>
        <v>1004.04</v>
      </c>
      <c r="K309" s="209">
        <f t="shared" si="291"/>
        <v>0</v>
      </c>
      <c r="L309" s="210">
        <f t="shared" si="292"/>
        <v>0</v>
      </c>
      <c r="M309" s="209">
        <f t="shared" si="293"/>
        <v>0</v>
      </c>
      <c r="N309" s="209">
        <f t="shared" si="294"/>
        <v>1004.04</v>
      </c>
      <c r="O309" s="151" t="str">
        <f t="shared" si="286"/>
        <v xml:space="preserve"> </v>
      </c>
      <c r="P309" s="151">
        <f t="shared" si="287"/>
        <v>100</v>
      </c>
    </row>
    <row r="310" ht="13.199999999999999">
      <c r="A310" s="125" t="s">
        <v>593</v>
      </c>
      <c r="B310" s="125" t="s">
        <v>361</v>
      </c>
      <c r="C310" s="126"/>
      <c r="D310" s="134"/>
      <c r="E310" s="135"/>
      <c r="F310" s="136"/>
      <c r="G310" s="135"/>
      <c r="H310" s="137"/>
      <c r="I310" s="211"/>
      <c r="J310" s="204">
        <f>SUM(J311:J318)</f>
        <v>34613.169999999998</v>
      </c>
      <c r="K310" s="204">
        <f t="shared" ref="K310:N310" si="302">SUM(K311:K318)</f>
        <v>0</v>
      </c>
      <c r="L310" s="204">
        <f t="shared" si="302"/>
        <v>0</v>
      </c>
      <c r="M310" s="204">
        <f t="shared" si="302"/>
        <v>0</v>
      </c>
      <c r="N310" s="204">
        <f t="shared" si="302"/>
        <v>34613.169999999998</v>
      </c>
      <c r="O310" s="140" t="str">
        <f t="shared" si="286"/>
        <v xml:space="preserve"> </v>
      </c>
      <c r="P310" s="133">
        <f t="shared" si="287"/>
        <v>100</v>
      </c>
      <c r="Q310" s="159"/>
      <c r="R310" s="159"/>
      <c r="S310" s="159"/>
      <c r="T310" s="159"/>
      <c r="U310" s="159"/>
    </row>
    <row r="311" ht="52.799999999999997">
      <c r="A311" s="141" t="s">
        <v>594</v>
      </c>
      <c r="B311" s="141" t="s">
        <v>363</v>
      </c>
      <c r="C311" s="142" t="s">
        <v>59</v>
      </c>
      <c r="D311" s="143">
        <v>729.84000000000003</v>
      </c>
      <c r="E311" s="144"/>
      <c r="F311" s="153"/>
      <c r="G311" s="144">
        <f t="shared" si="288"/>
        <v>0</v>
      </c>
      <c r="H311" s="146">
        <f t="shared" si="289"/>
        <v>729.84000000000003</v>
      </c>
      <c r="I311" s="207">
        <v>2.6699999999999999</v>
      </c>
      <c r="J311" s="208">
        <f t="shared" si="290"/>
        <v>1948.6700000000001</v>
      </c>
      <c r="K311" s="209">
        <f t="shared" si="291"/>
        <v>0</v>
      </c>
      <c r="L311" s="210">
        <f t="shared" si="292"/>
        <v>0</v>
      </c>
      <c r="M311" s="209">
        <f t="shared" si="293"/>
        <v>0</v>
      </c>
      <c r="N311" s="209">
        <f t="shared" si="294"/>
        <v>1948.6700000000001</v>
      </c>
      <c r="O311" s="151" t="str">
        <f t="shared" si="286"/>
        <v xml:space="preserve"> </v>
      </c>
      <c r="P311" s="151">
        <f t="shared" si="287"/>
        <v>100</v>
      </c>
    </row>
    <row r="312" ht="52.799999999999997">
      <c r="A312" s="141" t="s">
        <v>595</v>
      </c>
      <c r="B312" s="141" t="s">
        <v>365</v>
      </c>
      <c r="C312" s="142" t="s">
        <v>59</v>
      </c>
      <c r="D312" s="143">
        <v>22.260000000000002</v>
      </c>
      <c r="E312" s="144"/>
      <c r="F312" s="153"/>
      <c r="G312" s="144">
        <f t="shared" si="288"/>
        <v>0</v>
      </c>
      <c r="H312" s="146">
        <f t="shared" si="289"/>
        <v>22.260000000000002</v>
      </c>
      <c r="I312" s="207">
        <v>69.599999999999994</v>
      </c>
      <c r="J312" s="208">
        <f t="shared" si="290"/>
        <v>1549.3</v>
      </c>
      <c r="K312" s="209">
        <f t="shared" si="291"/>
        <v>0</v>
      </c>
      <c r="L312" s="210">
        <f t="shared" si="292"/>
        <v>0</v>
      </c>
      <c r="M312" s="209">
        <f t="shared" si="293"/>
        <v>0</v>
      </c>
      <c r="N312" s="209">
        <f t="shared" si="294"/>
        <v>1549.3</v>
      </c>
      <c r="O312" s="151" t="str">
        <f t="shared" si="286"/>
        <v xml:space="preserve"> </v>
      </c>
      <c r="P312" s="151">
        <f t="shared" si="287"/>
        <v>100</v>
      </c>
    </row>
    <row r="313" ht="39.600000000000001">
      <c r="A313" s="141" t="s">
        <v>596</v>
      </c>
      <c r="B313" s="141" t="s">
        <v>367</v>
      </c>
      <c r="C313" s="142" t="s">
        <v>143</v>
      </c>
      <c r="D313" s="143">
        <v>8.1600000000000001</v>
      </c>
      <c r="E313" s="144"/>
      <c r="F313" s="153"/>
      <c r="G313" s="144">
        <f t="shared" si="288"/>
        <v>0</v>
      </c>
      <c r="H313" s="146">
        <f t="shared" si="289"/>
        <v>8.1600000000000001</v>
      </c>
      <c r="I313" s="207">
        <v>834.96000000000004</v>
      </c>
      <c r="J313" s="208">
        <f t="shared" si="290"/>
        <v>6813.2700000000004</v>
      </c>
      <c r="K313" s="209">
        <f t="shared" si="291"/>
        <v>0</v>
      </c>
      <c r="L313" s="210">
        <f t="shared" si="292"/>
        <v>0</v>
      </c>
      <c r="M313" s="209">
        <f t="shared" si="293"/>
        <v>0</v>
      </c>
      <c r="N313" s="209">
        <f t="shared" si="294"/>
        <v>6813.2700000000004</v>
      </c>
      <c r="O313" s="151" t="str">
        <f t="shared" si="286"/>
        <v xml:space="preserve"> </v>
      </c>
      <c r="P313" s="151">
        <f t="shared" si="287"/>
        <v>100</v>
      </c>
    </row>
    <row r="314" ht="22.199999999999999" customHeight="1">
      <c r="A314" s="141" t="s">
        <v>597</v>
      </c>
      <c r="B314" s="141" t="s">
        <v>369</v>
      </c>
      <c r="C314" s="142" t="s">
        <v>59</v>
      </c>
      <c r="D314" s="143">
        <v>7.0800000000000001</v>
      </c>
      <c r="E314" s="144"/>
      <c r="F314" s="153"/>
      <c r="G314" s="144">
        <f t="shared" si="288"/>
        <v>0</v>
      </c>
      <c r="H314" s="146">
        <f t="shared" si="289"/>
        <v>7.0800000000000001</v>
      </c>
      <c r="I314" s="207">
        <v>193.31</v>
      </c>
      <c r="J314" s="208">
        <f t="shared" si="290"/>
        <v>1368.6300000000001</v>
      </c>
      <c r="K314" s="209">
        <f t="shared" si="291"/>
        <v>0</v>
      </c>
      <c r="L314" s="210">
        <f t="shared" si="292"/>
        <v>0</v>
      </c>
      <c r="M314" s="209">
        <f t="shared" si="293"/>
        <v>0</v>
      </c>
      <c r="N314" s="209">
        <f t="shared" si="294"/>
        <v>1368.6300000000001</v>
      </c>
      <c r="O314" s="151" t="str">
        <f t="shared" si="286"/>
        <v xml:space="preserve"> </v>
      </c>
      <c r="P314" s="151">
        <f t="shared" si="287"/>
        <v>100</v>
      </c>
    </row>
    <row r="315" ht="62.399999999999999" customHeight="1">
      <c r="A315" s="141" t="s">
        <v>598</v>
      </c>
      <c r="B315" s="141" t="s">
        <v>371</v>
      </c>
      <c r="C315" s="142" t="s">
        <v>59</v>
      </c>
      <c r="D315" s="143">
        <v>300.36000000000001</v>
      </c>
      <c r="E315" s="144"/>
      <c r="F315" s="153"/>
      <c r="G315" s="144">
        <f t="shared" si="288"/>
        <v>0</v>
      </c>
      <c r="H315" s="146">
        <f t="shared" si="289"/>
        <v>300.36000000000001</v>
      </c>
      <c r="I315" s="207">
        <v>62.82</v>
      </c>
      <c r="J315" s="208">
        <f t="shared" si="290"/>
        <v>18868.619999999999</v>
      </c>
      <c r="K315" s="209">
        <f t="shared" si="291"/>
        <v>0</v>
      </c>
      <c r="L315" s="210">
        <f t="shared" si="292"/>
        <v>0</v>
      </c>
      <c r="M315" s="209">
        <f t="shared" si="293"/>
        <v>0</v>
      </c>
      <c r="N315" s="209">
        <f t="shared" si="294"/>
        <v>18868.619999999999</v>
      </c>
      <c r="O315" s="151" t="str">
        <f t="shared" si="286"/>
        <v xml:space="preserve"> </v>
      </c>
      <c r="P315" s="151">
        <f t="shared" si="287"/>
        <v>100</v>
      </c>
    </row>
    <row r="316" ht="48.600000000000001" customHeight="1">
      <c r="A316" s="141" t="s">
        <v>599</v>
      </c>
      <c r="B316" s="141" t="s">
        <v>373</v>
      </c>
      <c r="C316" s="142" t="s">
        <v>143</v>
      </c>
      <c r="D316" s="143">
        <v>2.7599999999999998</v>
      </c>
      <c r="E316" s="144"/>
      <c r="F316" s="153"/>
      <c r="G316" s="144">
        <f t="shared" si="288"/>
        <v>0</v>
      </c>
      <c r="H316" s="146">
        <f t="shared" si="289"/>
        <v>2.7599999999999998</v>
      </c>
      <c r="I316" s="207">
        <v>959.91999999999996</v>
      </c>
      <c r="J316" s="208">
        <f t="shared" si="290"/>
        <v>2649.3800000000001</v>
      </c>
      <c r="K316" s="209">
        <f t="shared" si="291"/>
        <v>0</v>
      </c>
      <c r="L316" s="210">
        <f t="shared" si="292"/>
        <v>0</v>
      </c>
      <c r="M316" s="209">
        <f t="shared" si="293"/>
        <v>0</v>
      </c>
      <c r="N316" s="209">
        <f t="shared" si="294"/>
        <v>2649.3800000000001</v>
      </c>
      <c r="O316" s="151" t="str">
        <f t="shared" si="286"/>
        <v xml:space="preserve"> </v>
      </c>
      <c r="P316" s="151">
        <f t="shared" si="287"/>
        <v>100</v>
      </c>
    </row>
    <row r="317" ht="41.399999999999999" customHeight="1">
      <c r="A317" s="141" t="s">
        <v>600</v>
      </c>
      <c r="B317" s="141" t="s">
        <v>375</v>
      </c>
      <c r="C317" s="142" t="s">
        <v>83</v>
      </c>
      <c r="D317" s="143">
        <v>27</v>
      </c>
      <c r="E317" s="144"/>
      <c r="F317" s="153"/>
      <c r="G317" s="144">
        <f t="shared" si="288"/>
        <v>0</v>
      </c>
      <c r="H317" s="146">
        <f t="shared" si="289"/>
        <v>27</v>
      </c>
      <c r="I317" s="207">
        <v>18.440000000000001</v>
      </c>
      <c r="J317" s="208">
        <f t="shared" si="290"/>
        <v>497.88</v>
      </c>
      <c r="K317" s="209">
        <f t="shared" si="291"/>
        <v>0</v>
      </c>
      <c r="L317" s="210">
        <f t="shared" si="292"/>
        <v>0</v>
      </c>
      <c r="M317" s="209">
        <f t="shared" si="293"/>
        <v>0</v>
      </c>
      <c r="N317" s="209">
        <f t="shared" si="294"/>
        <v>497.88</v>
      </c>
      <c r="O317" s="151" t="str">
        <f t="shared" si="286"/>
        <v xml:space="preserve"> </v>
      </c>
      <c r="P317" s="151">
        <f t="shared" si="287"/>
        <v>100</v>
      </c>
    </row>
    <row r="318" ht="41.399999999999999" customHeight="1">
      <c r="A318" s="141" t="s">
        <v>601</v>
      </c>
      <c r="B318" s="141" t="s">
        <v>377</v>
      </c>
      <c r="C318" s="142" t="s">
        <v>83</v>
      </c>
      <c r="D318" s="143">
        <v>27.600000000000001</v>
      </c>
      <c r="E318" s="144"/>
      <c r="F318" s="153"/>
      <c r="G318" s="144">
        <f t="shared" si="288"/>
        <v>0</v>
      </c>
      <c r="H318" s="146">
        <f t="shared" si="289"/>
        <v>27.600000000000001</v>
      </c>
      <c r="I318" s="207">
        <v>33.240000000000002</v>
      </c>
      <c r="J318" s="208">
        <f t="shared" si="290"/>
        <v>917.41999999999996</v>
      </c>
      <c r="K318" s="209">
        <f t="shared" si="291"/>
        <v>0</v>
      </c>
      <c r="L318" s="210">
        <f t="shared" si="292"/>
        <v>0</v>
      </c>
      <c r="M318" s="209">
        <f t="shared" si="293"/>
        <v>0</v>
      </c>
      <c r="N318" s="209">
        <f t="shared" si="294"/>
        <v>917.41999999999996</v>
      </c>
      <c r="O318" s="151" t="str">
        <f t="shared" si="286"/>
        <v xml:space="preserve"> </v>
      </c>
      <c r="P318" s="151">
        <f t="shared" si="287"/>
        <v>100</v>
      </c>
    </row>
    <row r="319" ht="13.199999999999999">
      <c r="A319" s="125" t="s">
        <v>602</v>
      </c>
      <c r="B319" s="125" t="s">
        <v>603</v>
      </c>
      <c r="C319" s="126"/>
      <c r="D319" s="134"/>
      <c r="E319" s="135"/>
      <c r="F319" s="136"/>
      <c r="G319" s="135"/>
      <c r="H319" s="137"/>
      <c r="I319" s="211"/>
      <c r="J319" s="204">
        <f>SUM(J320:J324)</f>
        <v>47124.699999999997</v>
      </c>
      <c r="K319" s="204">
        <f t="shared" ref="K319:N319" si="303">SUM(K320:K324)</f>
        <v>0</v>
      </c>
      <c r="L319" s="204">
        <f t="shared" si="303"/>
        <v>0</v>
      </c>
      <c r="M319" s="204">
        <f t="shared" si="303"/>
        <v>0</v>
      </c>
      <c r="N319" s="204">
        <f t="shared" si="303"/>
        <v>47124.699999999997</v>
      </c>
      <c r="O319" s="140" t="str">
        <f t="shared" si="286"/>
        <v xml:space="preserve"> </v>
      </c>
      <c r="P319" s="133">
        <f t="shared" si="287"/>
        <v>100</v>
      </c>
    </row>
    <row r="320" ht="41.399999999999999" customHeight="1">
      <c r="A320" s="141" t="s">
        <v>604</v>
      </c>
      <c r="B320" s="141" t="s">
        <v>381</v>
      </c>
      <c r="C320" s="142" t="s">
        <v>41</v>
      </c>
      <c r="D320" s="143">
        <v>18</v>
      </c>
      <c r="E320" s="144"/>
      <c r="F320" s="153"/>
      <c r="G320" s="144">
        <f t="shared" si="288"/>
        <v>0</v>
      </c>
      <c r="H320" s="146">
        <f t="shared" si="289"/>
        <v>18</v>
      </c>
      <c r="I320" s="207">
        <v>822.38</v>
      </c>
      <c r="J320" s="208">
        <f t="shared" si="290"/>
        <v>14802.84</v>
      </c>
      <c r="K320" s="209">
        <f t="shared" si="291"/>
        <v>0</v>
      </c>
      <c r="L320" s="210">
        <f t="shared" si="292"/>
        <v>0</v>
      </c>
      <c r="M320" s="209">
        <f t="shared" si="293"/>
        <v>0</v>
      </c>
      <c r="N320" s="209">
        <f t="shared" si="294"/>
        <v>14802.84</v>
      </c>
      <c r="O320" s="151" t="str">
        <f t="shared" si="286"/>
        <v xml:space="preserve"> </v>
      </c>
      <c r="P320" s="151">
        <f t="shared" si="287"/>
        <v>100</v>
      </c>
    </row>
    <row r="321" ht="41.399999999999999" customHeight="1">
      <c r="A321" s="141" t="s">
        <v>605</v>
      </c>
      <c r="B321" s="141" t="s">
        <v>383</v>
      </c>
      <c r="C321" s="142" t="s">
        <v>41</v>
      </c>
      <c r="D321" s="143">
        <v>12</v>
      </c>
      <c r="E321" s="144"/>
      <c r="F321" s="153"/>
      <c r="G321" s="144">
        <f t="shared" si="288"/>
        <v>0</v>
      </c>
      <c r="H321" s="146">
        <f t="shared" si="289"/>
        <v>12</v>
      </c>
      <c r="I321" s="207">
        <v>1307.25</v>
      </c>
      <c r="J321" s="208">
        <f t="shared" si="290"/>
        <v>15687</v>
      </c>
      <c r="K321" s="209">
        <f t="shared" si="291"/>
        <v>0</v>
      </c>
      <c r="L321" s="210">
        <f t="shared" si="292"/>
        <v>0</v>
      </c>
      <c r="M321" s="209">
        <f t="shared" si="293"/>
        <v>0</v>
      </c>
      <c r="N321" s="209">
        <f t="shared" si="294"/>
        <v>15687</v>
      </c>
      <c r="O321" s="151" t="str">
        <f t="shared" si="286"/>
        <v xml:space="preserve"> </v>
      </c>
      <c r="P321" s="151">
        <f t="shared" si="287"/>
        <v>100</v>
      </c>
    </row>
    <row r="322" ht="41.399999999999999" customHeight="1">
      <c r="A322" s="141" t="s">
        <v>606</v>
      </c>
      <c r="B322" s="141" t="s">
        <v>389</v>
      </c>
      <c r="C322" s="142" t="s">
        <v>59</v>
      </c>
      <c r="D322" s="143">
        <v>2.52</v>
      </c>
      <c r="E322" s="144"/>
      <c r="F322" s="153"/>
      <c r="G322" s="144">
        <f t="shared" si="288"/>
        <v>0</v>
      </c>
      <c r="H322" s="146">
        <f t="shared" si="289"/>
        <v>2.52</v>
      </c>
      <c r="I322" s="207">
        <v>411.54000000000002</v>
      </c>
      <c r="J322" s="208">
        <f t="shared" si="290"/>
        <v>1037.0799999999999</v>
      </c>
      <c r="K322" s="209">
        <f t="shared" si="291"/>
        <v>0</v>
      </c>
      <c r="L322" s="210">
        <f t="shared" si="292"/>
        <v>0</v>
      </c>
      <c r="M322" s="209">
        <f t="shared" si="293"/>
        <v>0</v>
      </c>
      <c r="N322" s="209">
        <f t="shared" si="294"/>
        <v>1037.0799999999999</v>
      </c>
      <c r="O322" s="151" t="str">
        <f t="shared" si="286"/>
        <v xml:space="preserve"> </v>
      </c>
      <c r="P322" s="151">
        <f t="shared" si="287"/>
        <v>100</v>
      </c>
    </row>
    <row r="323" ht="41.399999999999999" customHeight="1">
      <c r="A323" s="141" t="s">
        <v>607</v>
      </c>
      <c r="B323" s="141" t="s">
        <v>385</v>
      </c>
      <c r="C323" s="142" t="s">
        <v>41</v>
      </c>
      <c r="D323" s="143">
        <v>60</v>
      </c>
      <c r="E323" s="144"/>
      <c r="F323" s="153"/>
      <c r="G323" s="144">
        <f t="shared" si="288"/>
        <v>0</v>
      </c>
      <c r="H323" s="146">
        <f t="shared" si="289"/>
        <v>60</v>
      </c>
      <c r="I323" s="207">
        <v>53.369999999999997</v>
      </c>
      <c r="J323" s="208">
        <f t="shared" si="290"/>
        <v>3202.1999999999998</v>
      </c>
      <c r="K323" s="209">
        <f t="shared" si="291"/>
        <v>0</v>
      </c>
      <c r="L323" s="210">
        <f t="shared" si="292"/>
        <v>0</v>
      </c>
      <c r="M323" s="209">
        <f t="shared" si="293"/>
        <v>0</v>
      </c>
      <c r="N323" s="209">
        <f t="shared" si="294"/>
        <v>3202.1999999999998</v>
      </c>
      <c r="O323" s="151" t="str">
        <f t="shared" si="286"/>
        <v xml:space="preserve"> </v>
      </c>
      <c r="P323" s="151">
        <f t="shared" si="287"/>
        <v>100</v>
      </c>
    </row>
    <row r="324" ht="41.399999999999999" customHeight="1">
      <c r="A324" s="141" t="s">
        <v>608</v>
      </c>
      <c r="B324" s="141" t="s">
        <v>387</v>
      </c>
      <c r="C324" s="142" t="s">
        <v>59</v>
      </c>
      <c r="D324" s="143">
        <v>30.120000000000001</v>
      </c>
      <c r="E324" s="144"/>
      <c r="F324" s="153"/>
      <c r="G324" s="144">
        <f t="shared" si="288"/>
        <v>0</v>
      </c>
      <c r="H324" s="146">
        <f t="shared" si="289"/>
        <v>30.120000000000001</v>
      </c>
      <c r="I324" s="207">
        <v>411.54000000000002</v>
      </c>
      <c r="J324" s="208">
        <f t="shared" si="290"/>
        <v>12395.58</v>
      </c>
      <c r="K324" s="209">
        <f t="shared" si="291"/>
        <v>0</v>
      </c>
      <c r="L324" s="210">
        <f t="shared" si="292"/>
        <v>0</v>
      </c>
      <c r="M324" s="209">
        <f t="shared" si="293"/>
        <v>0</v>
      </c>
      <c r="N324" s="209">
        <f t="shared" si="294"/>
        <v>12395.58</v>
      </c>
      <c r="O324" s="151" t="str">
        <f t="shared" si="286"/>
        <v xml:space="preserve"> </v>
      </c>
      <c r="P324" s="151">
        <f t="shared" si="287"/>
        <v>100</v>
      </c>
    </row>
    <row r="325" ht="13.199999999999999">
      <c r="A325" s="125" t="s">
        <v>609</v>
      </c>
      <c r="B325" s="125" t="s">
        <v>391</v>
      </c>
      <c r="C325" s="126"/>
      <c r="D325" s="134"/>
      <c r="E325" s="135"/>
      <c r="F325" s="136"/>
      <c r="G325" s="135"/>
      <c r="H325" s="137"/>
      <c r="I325" s="211"/>
      <c r="J325" s="204">
        <f>SUM(J326:J329)</f>
        <v>49534.459999999999</v>
      </c>
      <c r="K325" s="204">
        <f t="shared" ref="K325:N325" si="304">SUM(K326:K329)</f>
        <v>0</v>
      </c>
      <c r="L325" s="204">
        <f t="shared" si="304"/>
        <v>0</v>
      </c>
      <c r="M325" s="204">
        <f t="shared" si="304"/>
        <v>0</v>
      </c>
      <c r="N325" s="204">
        <f t="shared" si="304"/>
        <v>49534.459999999999</v>
      </c>
      <c r="O325" s="140" t="str">
        <f t="shared" si="286"/>
        <v xml:space="preserve"> </v>
      </c>
      <c r="P325" s="133">
        <f t="shared" si="287"/>
        <v>100</v>
      </c>
    </row>
    <row r="326" ht="41.399999999999999" customHeight="1">
      <c r="A326" s="141" t="s">
        <v>610</v>
      </c>
      <c r="B326" s="141" t="s">
        <v>393</v>
      </c>
      <c r="C326" s="142" t="s">
        <v>59</v>
      </c>
      <c r="D326" s="143">
        <v>208.80000000000001</v>
      </c>
      <c r="E326" s="144"/>
      <c r="F326" s="153"/>
      <c r="G326" s="144">
        <f t="shared" si="288"/>
        <v>0</v>
      </c>
      <c r="H326" s="146">
        <f t="shared" si="289"/>
        <v>208.80000000000001</v>
      </c>
      <c r="I326" s="207">
        <v>65.620000000000005</v>
      </c>
      <c r="J326" s="208">
        <f t="shared" si="290"/>
        <v>13701.459999999999</v>
      </c>
      <c r="K326" s="209">
        <f t="shared" si="291"/>
        <v>0</v>
      </c>
      <c r="L326" s="210">
        <f t="shared" si="292"/>
        <v>0</v>
      </c>
      <c r="M326" s="209">
        <f t="shared" si="293"/>
        <v>0</v>
      </c>
      <c r="N326" s="209">
        <f t="shared" si="294"/>
        <v>13701.459999999999</v>
      </c>
      <c r="O326" s="151" t="str">
        <f t="shared" si="286"/>
        <v xml:space="preserve"> </v>
      </c>
      <c r="P326" s="151">
        <f t="shared" si="287"/>
        <v>100</v>
      </c>
    </row>
    <row r="327" ht="41.399999999999999" customHeight="1">
      <c r="A327" s="141" t="s">
        <v>611</v>
      </c>
      <c r="B327" s="141" t="s">
        <v>395</v>
      </c>
      <c r="C327" s="142" t="s">
        <v>59</v>
      </c>
      <c r="D327" s="143">
        <v>1459.6800000000001</v>
      </c>
      <c r="E327" s="144"/>
      <c r="F327" s="153"/>
      <c r="G327" s="144">
        <f t="shared" si="288"/>
        <v>0</v>
      </c>
      <c r="H327" s="146">
        <f t="shared" si="289"/>
        <v>1459.6800000000001</v>
      </c>
      <c r="I327" s="207">
        <v>4.1799999999999997</v>
      </c>
      <c r="J327" s="208">
        <f t="shared" si="290"/>
        <v>6101.46</v>
      </c>
      <c r="K327" s="209">
        <f t="shared" si="291"/>
        <v>0</v>
      </c>
      <c r="L327" s="210">
        <f t="shared" si="292"/>
        <v>0</v>
      </c>
      <c r="M327" s="209">
        <f t="shared" si="293"/>
        <v>0</v>
      </c>
      <c r="N327" s="209">
        <f t="shared" si="294"/>
        <v>6101.46</v>
      </c>
      <c r="O327" s="151" t="str">
        <f t="shared" si="286"/>
        <v xml:space="preserve"> </v>
      </c>
      <c r="P327" s="151">
        <f t="shared" si="287"/>
        <v>100</v>
      </c>
    </row>
    <row r="328" ht="41.399999999999999" customHeight="1">
      <c r="A328" s="141" t="s">
        <v>612</v>
      </c>
      <c r="B328" s="141" t="s">
        <v>397</v>
      </c>
      <c r="C328" s="142" t="s">
        <v>59</v>
      </c>
      <c r="D328" s="143">
        <v>1459.6800000000001</v>
      </c>
      <c r="E328" s="144"/>
      <c r="F328" s="153"/>
      <c r="G328" s="144">
        <f t="shared" si="288"/>
        <v>0</v>
      </c>
      <c r="H328" s="146">
        <f t="shared" si="289"/>
        <v>1459.6800000000001</v>
      </c>
      <c r="I328" s="207">
        <v>12.15</v>
      </c>
      <c r="J328" s="208">
        <f t="shared" si="290"/>
        <v>17735.110000000001</v>
      </c>
      <c r="K328" s="209">
        <f t="shared" si="291"/>
        <v>0</v>
      </c>
      <c r="L328" s="210">
        <f t="shared" si="292"/>
        <v>0</v>
      </c>
      <c r="M328" s="209">
        <f t="shared" si="293"/>
        <v>0</v>
      </c>
      <c r="N328" s="209">
        <f t="shared" si="294"/>
        <v>17735.110000000001</v>
      </c>
      <c r="O328" s="151" t="str">
        <f t="shared" si="286"/>
        <v xml:space="preserve"> </v>
      </c>
      <c r="P328" s="151">
        <f t="shared" si="287"/>
        <v>100</v>
      </c>
    </row>
    <row r="329" ht="41.399999999999999" customHeight="1">
      <c r="A329" s="141" t="s">
        <v>613</v>
      </c>
      <c r="B329" s="141" t="s">
        <v>399</v>
      </c>
      <c r="C329" s="142" t="s">
        <v>59</v>
      </c>
      <c r="D329" s="143">
        <v>591.53999999999996</v>
      </c>
      <c r="E329" s="144"/>
      <c r="F329" s="153"/>
      <c r="G329" s="144">
        <f t="shared" si="288"/>
        <v>0</v>
      </c>
      <c r="H329" s="146">
        <f t="shared" si="289"/>
        <v>591.53999999999996</v>
      </c>
      <c r="I329" s="207">
        <v>20.280000000000001</v>
      </c>
      <c r="J329" s="208">
        <f t="shared" si="290"/>
        <v>11996.43</v>
      </c>
      <c r="K329" s="209">
        <f t="shared" si="291"/>
        <v>0</v>
      </c>
      <c r="L329" s="210">
        <f t="shared" si="292"/>
        <v>0</v>
      </c>
      <c r="M329" s="209">
        <f t="shared" si="293"/>
        <v>0</v>
      </c>
      <c r="N329" s="209">
        <f t="shared" si="294"/>
        <v>11996.43</v>
      </c>
      <c r="O329" s="151" t="str">
        <f t="shared" si="286"/>
        <v xml:space="preserve"> </v>
      </c>
      <c r="P329" s="151">
        <f t="shared" si="287"/>
        <v>100</v>
      </c>
    </row>
    <row r="330" ht="13.199999999999999">
      <c r="A330" s="125" t="s">
        <v>614</v>
      </c>
      <c r="B330" s="125" t="s">
        <v>401</v>
      </c>
      <c r="C330" s="126"/>
      <c r="D330" s="134"/>
      <c r="E330" s="135"/>
      <c r="F330" s="136"/>
      <c r="G330" s="135"/>
      <c r="H330" s="137"/>
      <c r="I330" s="211"/>
      <c r="J330" s="204">
        <f>SUM(J331:J362)</f>
        <v>40894.419999999998</v>
      </c>
      <c r="K330" s="204">
        <f t="shared" ref="K330:N330" si="305">SUM(K331:K362)</f>
        <v>0</v>
      </c>
      <c r="L330" s="204">
        <f t="shared" si="305"/>
        <v>0</v>
      </c>
      <c r="M330" s="204">
        <f t="shared" si="305"/>
        <v>0</v>
      </c>
      <c r="N330" s="204">
        <f t="shared" si="305"/>
        <v>40894.419999999998</v>
      </c>
      <c r="O330" s="140" t="str">
        <f t="shared" si="286"/>
        <v xml:space="preserve"> </v>
      </c>
      <c r="P330" s="133">
        <f t="shared" si="287"/>
        <v>100</v>
      </c>
    </row>
    <row r="331" ht="41.399999999999999" customHeight="1">
      <c r="A331" s="141" t="s">
        <v>615</v>
      </c>
      <c r="B331" s="141" t="s">
        <v>403</v>
      </c>
      <c r="C331" s="142" t="s">
        <v>41</v>
      </c>
      <c r="D331" s="143">
        <v>30</v>
      </c>
      <c r="E331" s="144"/>
      <c r="F331" s="153"/>
      <c r="G331" s="144">
        <f t="shared" si="288"/>
        <v>0</v>
      </c>
      <c r="H331" s="146">
        <f t="shared" si="289"/>
        <v>30</v>
      </c>
      <c r="I331" s="207">
        <v>12.26</v>
      </c>
      <c r="J331" s="208">
        <f t="shared" si="290"/>
        <v>367.80000000000001</v>
      </c>
      <c r="K331" s="209">
        <f t="shared" si="291"/>
        <v>0</v>
      </c>
      <c r="L331" s="210">
        <f t="shared" si="292"/>
        <v>0</v>
      </c>
      <c r="M331" s="209">
        <f t="shared" si="293"/>
        <v>0</v>
      </c>
      <c r="N331" s="209">
        <f t="shared" si="294"/>
        <v>367.80000000000001</v>
      </c>
      <c r="O331" s="151" t="str">
        <f t="shared" si="286"/>
        <v xml:space="preserve"> </v>
      </c>
      <c r="P331" s="151">
        <f t="shared" si="287"/>
        <v>100</v>
      </c>
    </row>
    <row r="332" ht="41.399999999999999" customHeight="1">
      <c r="A332" s="141" t="s">
        <v>616</v>
      </c>
      <c r="B332" s="141" t="s">
        <v>405</v>
      </c>
      <c r="C332" s="142" t="s">
        <v>41</v>
      </c>
      <c r="D332" s="143">
        <v>114</v>
      </c>
      <c r="E332" s="144"/>
      <c r="F332" s="153"/>
      <c r="G332" s="144">
        <f t="shared" si="288"/>
        <v>0</v>
      </c>
      <c r="H332" s="146">
        <f t="shared" si="289"/>
        <v>114</v>
      </c>
      <c r="I332" s="207">
        <v>19.559999999999999</v>
      </c>
      <c r="J332" s="208">
        <f t="shared" si="290"/>
        <v>2229.8400000000001</v>
      </c>
      <c r="K332" s="209">
        <f t="shared" si="291"/>
        <v>0</v>
      </c>
      <c r="L332" s="210">
        <f t="shared" si="292"/>
        <v>0</v>
      </c>
      <c r="M332" s="209">
        <f t="shared" si="293"/>
        <v>0</v>
      </c>
      <c r="N332" s="209">
        <f t="shared" si="294"/>
        <v>2229.8400000000001</v>
      </c>
      <c r="O332" s="151" t="str">
        <f t="shared" si="286"/>
        <v xml:space="preserve"> </v>
      </c>
      <c r="P332" s="151">
        <f t="shared" si="287"/>
        <v>100</v>
      </c>
    </row>
    <row r="333" ht="41.399999999999999" customHeight="1">
      <c r="A333" s="141" t="s">
        <v>617</v>
      </c>
      <c r="B333" s="141" t="s">
        <v>407</v>
      </c>
      <c r="C333" s="142" t="s">
        <v>41</v>
      </c>
      <c r="D333" s="143">
        <v>6</v>
      </c>
      <c r="E333" s="144"/>
      <c r="F333" s="153"/>
      <c r="G333" s="144">
        <f t="shared" si="288"/>
        <v>0</v>
      </c>
      <c r="H333" s="146">
        <f t="shared" si="289"/>
        <v>6</v>
      </c>
      <c r="I333" s="207">
        <v>34.390000000000001</v>
      </c>
      <c r="J333" s="208">
        <f t="shared" si="290"/>
        <v>206.34</v>
      </c>
      <c r="K333" s="209">
        <f t="shared" si="291"/>
        <v>0</v>
      </c>
      <c r="L333" s="210">
        <f t="shared" si="292"/>
        <v>0</v>
      </c>
      <c r="M333" s="209">
        <f t="shared" si="293"/>
        <v>0</v>
      </c>
      <c r="N333" s="209">
        <f t="shared" si="294"/>
        <v>206.34</v>
      </c>
      <c r="O333" s="151" t="str">
        <f t="shared" si="286"/>
        <v xml:space="preserve"> </v>
      </c>
      <c r="P333" s="151">
        <f t="shared" si="287"/>
        <v>100</v>
      </c>
    </row>
    <row r="334" ht="41.399999999999999" customHeight="1">
      <c r="A334" s="141" t="s">
        <v>618</v>
      </c>
      <c r="B334" s="141" t="s">
        <v>409</v>
      </c>
      <c r="C334" s="142" t="s">
        <v>41</v>
      </c>
      <c r="D334" s="143">
        <v>6</v>
      </c>
      <c r="E334" s="144"/>
      <c r="F334" s="153"/>
      <c r="G334" s="144">
        <f t="shared" si="288"/>
        <v>0</v>
      </c>
      <c r="H334" s="146">
        <f t="shared" si="289"/>
        <v>6</v>
      </c>
      <c r="I334" s="207">
        <v>21.91</v>
      </c>
      <c r="J334" s="208">
        <f t="shared" si="290"/>
        <v>131.46000000000001</v>
      </c>
      <c r="K334" s="209">
        <f t="shared" si="291"/>
        <v>0</v>
      </c>
      <c r="L334" s="210">
        <f t="shared" si="292"/>
        <v>0</v>
      </c>
      <c r="M334" s="209">
        <f t="shared" si="293"/>
        <v>0</v>
      </c>
      <c r="N334" s="209">
        <f t="shared" si="294"/>
        <v>131.46000000000001</v>
      </c>
      <c r="O334" s="151" t="str">
        <f t="shared" ref="O334:O397" si="306">IF((M334/J334)=0," ",(M334/J334)*100)</f>
        <v xml:space="preserve"> </v>
      </c>
      <c r="P334" s="151">
        <f t="shared" ref="P334:P397" si="307">IF((N334/J334)=0," ",(N334/J334)*100)</f>
        <v>100</v>
      </c>
    </row>
    <row r="335" ht="41.399999999999999" customHeight="1">
      <c r="A335" s="141" t="s">
        <v>619</v>
      </c>
      <c r="B335" s="141" t="s">
        <v>411</v>
      </c>
      <c r="C335" s="142" t="s">
        <v>41</v>
      </c>
      <c r="D335" s="143">
        <v>24</v>
      </c>
      <c r="E335" s="144"/>
      <c r="F335" s="153"/>
      <c r="G335" s="144">
        <f t="shared" ref="G335:G398" si="308">E335+F335</f>
        <v>0</v>
      </c>
      <c r="H335" s="146">
        <f t="shared" ref="H335:H398" si="309">D335-G335</f>
        <v>24</v>
      </c>
      <c r="I335" s="207">
        <v>49.590000000000003</v>
      </c>
      <c r="J335" s="208">
        <f t="shared" ref="J335:J398" si="310">ROUND(D335*I335,2)</f>
        <v>1190.1600000000001</v>
      </c>
      <c r="K335" s="209">
        <f t="shared" ref="K335:K398" si="311">ROUND(E335*I335,2)</f>
        <v>0</v>
      </c>
      <c r="L335" s="210">
        <f t="shared" ref="L335:L398" si="312">ROUND(F335*I335,2)</f>
        <v>0</v>
      </c>
      <c r="M335" s="209">
        <f t="shared" ref="M335:M398" si="313">K335+L335</f>
        <v>0</v>
      </c>
      <c r="N335" s="209">
        <f t="shared" ref="N335:N398" si="314">J335-M335</f>
        <v>1190.1600000000001</v>
      </c>
      <c r="O335" s="151" t="str">
        <f t="shared" si="306"/>
        <v xml:space="preserve"> </v>
      </c>
      <c r="P335" s="151">
        <f t="shared" si="307"/>
        <v>100</v>
      </c>
    </row>
    <row r="336" ht="41.399999999999999" customHeight="1">
      <c r="A336" s="141" t="s">
        <v>620</v>
      </c>
      <c r="B336" s="141" t="s">
        <v>413</v>
      </c>
      <c r="C336" s="142" t="s">
        <v>41</v>
      </c>
      <c r="D336" s="143">
        <v>6</v>
      </c>
      <c r="E336" s="144"/>
      <c r="F336" s="153"/>
      <c r="G336" s="144">
        <f t="shared" si="308"/>
        <v>0</v>
      </c>
      <c r="H336" s="146">
        <f t="shared" si="309"/>
        <v>6</v>
      </c>
      <c r="I336" s="207">
        <v>50.18</v>
      </c>
      <c r="J336" s="208">
        <f t="shared" si="310"/>
        <v>301.07999999999998</v>
      </c>
      <c r="K336" s="209">
        <f t="shared" si="311"/>
        <v>0</v>
      </c>
      <c r="L336" s="210">
        <f t="shared" si="312"/>
        <v>0</v>
      </c>
      <c r="M336" s="209">
        <f t="shared" si="313"/>
        <v>0</v>
      </c>
      <c r="N336" s="209">
        <f t="shared" si="314"/>
        <v>301.07999999999998</v>
      </c>
      <c r="O336" s="151" t="str">
        <f t="shared" si="306"/>
        <v xml:space="preserve"> </v>
      </c>
      <c r="P336" s="151">
        <f t="shared" si="307"/>
        <v>100</v>
      </c>
    </row>
    <row r="337" ht="41.399999999999999" customHeight="1">
      <c r="A337" s="141" t="s">
        <v>621</v>
      </c>
      <c r="B337" s="141" t="s">
        <v>415</v>
      </c>
      <c r="C337" s="142" t="s">
        <v>41</v>
      </c>
      <c r="D337" s="143">
        <v>6</v>
      </c>
      <c r="E337" s="144"/>
      <c r="F337" s="153"/>
      <c r="G337" s="144">
        <f t="shared" si="308"/>
        <v>0</v>
      </c>
      <c r="H337" s="146">
        <f t="shared" si="309"/>
        <v>6</v>
      </c>
      <c r="I337" s="207">
        <v>19.68</v>
      </c>
      <c r="J337" s="208">
        <f t="shared" si="310"/>
        <v>118.08</v>
      </c>
      <c r="K337" s="209">
        <f t="shared" si="311"/>
        <v>0</v>
      </c>
      <c r="L337" s="210">
        <f t="shared" si="312"/>
        <v>0</v>
      </c>
      <c r="M337" s="209">
        <f t="shared" si="313"/>
        <v>0</v>
      </c>
      <c r="N337" s="209">
        <f t="shared" si="314"/>
        <v>118.08</v>
      </c>
      <c r="O337" s="151" t="str">
        <f t="shared" si="306"/>
        <v xml:space="preserve"> </v>
      </c>
      <c r="P337" s="151">
        <f t="shared" si="307"/>
        <v>100</v>
      </c>
    </row>
    <row r="338" ht="41.399999999999999" customHeight="1">
      <c r="A338" s="141" t="s">
        <v>622</v>
      </c>
      <c r="B338" s="141" t="s">
        <v>417</v>
      </c>
      <c r="C338" s="142" t="s">
        <v>41</v>
      </c>
      <c r="D338" s="143">
        <v>6</v>
      </c>
      <c r="E338" s="144"/>
      <c r="F338" s="153"/>
      <c r="G338" s="144">
        <f t="shared" si="308"/>
        <v>0</v>
      </c>
      <c r="H338" s="146">
        <f t="shared" si="309"/>
        <v>6</v>
      </c>
      <c r="I338" s="207">
        <v>7.3799999999999999</v>
      </c>
      <c r="J338" s="208">
        <f t="shared" si="310"/>
        <v>44.280000000000001</v>
      </c>
      <c r="K338" s="209">
        <f t="shared" si="311"/>
        <v>0</v>
      </c>
      <c r="L338" s="210">
        <f t="shared" si="312"/>
        <v>0</v>
      </c>
      <c r="M338" s="209">
        <f t="shared" si="313"/>
        <v>0</v>
      </c>
      <c r="N338" s="209">
        <f t="shared" si="314"/>
        <v>44.280000000000001</v>
      </c>
      <c r="O338" s="151" t="str">
        <f t="shared" si="306"/>
        <v xml:space="preserve"> </v>
      </c>
      <c r="P338" s="151">
        <f t="shared" si="307"/>
        <v>100</v>
      </c>
    </row>
    <row r="339" ht="41.399999999999999" customHeight="1">
      <c r="A339" s="141" t="s">
        <v>623</v>
      </c>
      <c r="B339" s="141" t="s">
        <v>419</v>
      </c>
      <c r="C339" s="142" t="s">
        <v>420</v>
      </c>
      <c r="D339" s="143">
        <v>18</v>
      </c>
      <c r="E339" s="144"/>
      <c r="F339" s="153"/>
      <c r="G339" s="144">
        <f t="shared" si="308"/>
        <v>0</v>
      </c>
      <c r="H339" s="146">
        <f t="shared" si="309"/>
        <v>18</v>
      </c>
      <c r="I339" s="207">
        <v>12.52</v>
      </c>
      <c r="J339" s="208">
        <f t="shared" si="310"/>
        <v>225.36000000000001</v>
      </c>
      <c r="K339" s="209">
        <f t="shared" si="311"/>
        <v>0</v>
      </c>
      <c r="L339" s="210">
        <f t="shared" si="312"/>
        <v>0</v>
      </c>
      <c r="M339" s="209">
        <f t="shared" si="313"/>
        <v>0</v>
      </c>
      <c r="N339" s="209">
        <f t="shared" si="314"/>
        <v>225.36000000000001</v>
      </c>
      <c r="O339" s="151" t="str">
        <f t="shared" si="306"/>
        <v xml:space="preserve"> </v>
      </c>
      <c r="P339" s="151">
        <f t="shared" si="307"/>
        <v>100</v>
      </c>
    </row>
    <row r="340" ht="41.399999999999999" customHeight="1">
      <c r="A340" s="141" t="s">
        <v>624</v>
      </c>
      <c r="B340" s="141" t="s">
        <v>422</v>
      </c>
      <c r="C340" s="142" t="s">
        <v>83</v>
      </c>
      <c r="D340" s="143">
        <v>386.27999999999997</v>
      </c>
      <c r="E340" s="144"/>
      <c r="F340" s="153"/>
      <c r="G340" s="144">
        <f t="shared" si="308"/>
        <v>0</v>
      </c>
      <c r="H340" s="146">
        <f t="shared" si="309"/>
        <v>386.27999999999997</v>
      </c>
      <c r="I340" s="207">
        <v>10.529999999999999</v>
      </c>
      <c r="J340" s="208">
        <f t="shared" si="310"/>
        <v>4067.5300000000002</v>
      </c>
      <c r="K340" s="209">
        <f t="shared" si="311"/>
        <v>0</v>
      </c>
      <c r="L340" s="210">
        <f t="shared" si="312"/>
        <v>0</v>
      </c>
      <c r="M340" s="209">
        <f t="shared" si="313"/>
        <v>0</v>
      </c>
      <c r="N340" s="209">
        <f t="shared" si="314"/>
        <v>4067.5300000000002</v>
      </c>
      <c r="O340" s="151" t="str">
        <f t="shared" si="306"/>
        <v xml:space="preserve"> </v>
      </c>
      <c r="P340" s="151">
        <f t="shared" si="307"/>
        <v>100</v>
      </c>
    </row>
    <row r="341" ht="41.399999999999999" customHeight="1">
      <c r="A341" s="141" t="s">
        <v>625</v>
      </c>
      <c r="B341" s="141" t="s">
        <v>424</v>
      </c>
      <c r="C341" s="142" t="s">
        <v>41</v>
      </c>
      <c r="D341" s="143">
        <v>120</v>
      </c>
      <c r="E341" s="144"/>
      <c r="F341" s="153"/>
      <c r="G341" s="144">
        <f t="shared" si="308"/>
        <v>0</v>
      </c>
      <c r="H341" s="146">
        <f t="shared" si="309"/>
        <v>120</v>
      </c>
      <c r="I341" s="207">
        <v>7.3200000000000003</v>
      </c>
      <c r="J341" s="208">
        <f t="shared" si="310"/>
        <v>878.39999999999998</v>
      </c>
      <c r="K341" s="209">
        <f t="shared" si="311"/>
        <v>0</v>
      </c>
      <c r="L341" s="210">
        <f t="shared" si="312"/>
        <v>0</v>
      </c>
      <c r="M341" s="209">
        <f t="shared" si="313"/>
        <v>0</v>
      </c>
      <c r="N341" s="209">
        <f t="shared" si="314"/>
        <v>878.39999999999998</v>
      </c>
      <c r="O341" s="151" t="str">
        <f t="shared" si="306"/>
        <v xml:space="preserve"> </v>
      </c>
      <c r="P341" s="151">
        <f t="shared" si="307"/>
        <v>100</v>
      </c>
    </row>
    <row r="342" ht="41.399999999999999" customHeight="1">
      <c r="A342" s="141" t="s">
        <v>626</v>
      </c>
      <c r="B342" s="141" t="s">
        <v>426</v>
      </c>
      <c r="C342" s="142" t="s">
        <v>83</v>
      </c>
      <c r="D342" s="143">
        <v>90</v>
      </c>
      <c r="E342" s="144"/>
      <c r="F342" s="153"/>
      <c r="G342" s="144">
        <f t="shared" si="308"/>
        <v>0</v>
      </c>
      <c r="H342" s="146">
        <f t="shared" si="309"/>
        <v>90</v>
      </c>
      <c r="I342" s="207">
        <v>24.260000000000002</v>
      </c>
      <c r="J342" s="208">
        <f t="shared" si="310"/>
        <v>2183.4000000000001</v>
      </c>
      <c r="K342" s="209">
        <f t="shared" si="311"/>
        <v>0</v>
      </c>
      <c r="L342" s="210">
        <f t="shared" si="312"/>
        <v>0</v>
      </c>
      <c r="M342" s="209">
        <f t="shared" si="313"/>
        <v>0</v>
      </c>
      <c r="N342" s="209">
        <f t="shared" si="314"/>
        <v>2183.4000000000001</v>
      </c>
      <c r="O342" s="151" t="str">
        <f t="shared" si="306"/>
        <v xml:space="preserve"> </v>
      </c>
      <c r="P342" s="151">
        <f t="shared" si="307"/>
        <v>100</v>
      </c>
    </row>
    <row r="343" ht="41.399999999999999" customHeight="1">
      <c r="A343" s="141" t="s">
        <v>627</v>
      </c>
      <c r="B343" s="141" t="s">
        <v>428</v>
      </c>
      <c r="C343" s="142" t="s">
        <v>41</v>
      </c>
      <c r="D343" s="143">
        <v>6</v>
      </c>
      <c r="E343" s="144"/>
      <c r="F343" s="153"/>
      <c r="G343" s="144">
        <f t="shared" si="308"/>
        <v>0</v>
      </c>
      <c r="H343" s="146">
        <f t="shared" si="309"/>
        <v>6</v>
      </c>
      <c r="I343" s="207">
        <v>596.17999999999995</v>
      </c>
      <c r="J343" s="208">
        <f t="shared" si="310"/>
        <v>3577.0799999999999</v>
      </c>
      <c r="K343" s="209">
        <f t="shared" si="311"/>
        <v>0</v>
      </c>
      <c r="L343" s="210">
        <f t="shared" si="312"/>
        <v>0</v>
      </c>
      <c r="M343" s="209">
        <f t="shared" si="313"/>
        <v>0</v>
      </c>
      <c r="N343" s="209">
        <f t="shared" si="314"/>
        <v>3577.0799999999999</v>
      </c>
      <c r="O343" s="151" t="str">
        <f t="shared" si="306"/>
        <v xml:space="preserve"> </v>
      </c>
      <c r="P343" s="151">
        <f t="shared" si="307"/>
        <v>100</v>
      </c>
    </row>
    <row r="344" ht="41.399999999999999" customHeight="1">
      <c r="A344" s="141" t="s">
        <v>628</v>
      </c>
      <c r="B344" s="141" t="s">
        <v>430</v>
      </c>
      <c r="C344" s="142" t="s">
        <v>83</v>
      </c>
      <c r="D344" s="143">
        <v>233.58000000000001</v>
      </c>
      <c r="E344" s="144"/>
      <c r="F344" s="153"/>
      <c r="G344" s="144">
        <f t="shared" si="308"/>
        <v>0</v>
      </c>
      <c r="H344" s="146">
        <f t="shared" si="309"/>
        <v>233.58000000000001</v>
      </c>
      <c r="I344" s="207">
        <v>6.8399999999999999</v>
      </c>
      <c r="J344" s="208">
        <f t="shared" si="310"/>
        <v>1597.6900000000001</v>
      </c>
      <c r="K344" s="209">
        <f t="shared" si="311"/>
        <v>0</v>
      </c>
      <c r="L344" s="210">
        <f t="shared" si="312"/>
        <v>0</v>
      </c>
      <c r="M344" s="209">
        <f t="shared" si="313"/>
        <v>0</v>
      </c>
      <c r="N344" s="209">
        <f t="shared" si="314"/>
        <v>1597.6900000000001</v>
      </c>
      <c r="O344" s="151" t="str">
        <f t="shared" si="306"/>
        <v xml:space="preserve"> </v>
      </c>
      <c r="P344" s="151">
        <f t="shared" si="307"/>
        <v>100</v>
      </c>
    </row>
    <row r="345" ht="41.399999999999999" customHeight="1">
      <c r="A345" s="141" t="s">
        <v>629</v>
      </c>
      <c r="B345" s="141" t="s">
        <v>432</v>
      </c>
      <c r="C345" s="142" t="s">
        <v>83</v>
      </c>
      <c r="D345" s="143">
        <v>897.84000000000003</v>
      </c>
      <c r="E345" s="144"/>
      <c r="F345" s="153"/>
      <c r="G345" s="144">
        <f t="shared" si="308"/>
        <v>0</v>
      </c>
      <c r="H345" s="146">
        <f t="shared" si="309"/>
        <v>897.84000000000003</v>
      </c>
      <c r="I345" s="207">
        <v>4.4500000000000002</v>
      </c>
      <c r="J345" s="208">
        <f t="shared" si="310"/>
        <v>3995.3899999999999</v>
      </c>
      <c r="K345" s="209">
        <f t="shared" si="311"/>
        <v>0</v>
      </c>
      <c r="L345" s="210">
        <f t="shared" si="312"/>
        <v>0</v>
      </c>
      <c r="M345" s="209">
        <f t="shared" si="313"/>
        <v>0</v>
      </c>
      <c r="N345" s="209">
        <f t="shared" si="314"/>
        <v>3995.3899999999999</v>
      </c>
      <c r="O345" s="151" t="str">
        <f t="shared" si="306"/>
        <v xml:space="preserve"> </v>
      </c>
      <c r="P345" s="151">
        <f t="shared" si="307"/>
        <v>100</v>
      </c>
    </row>
    <row r="346" ht="41.399999999999999" customHeight="1">
      <c r="A346" s="141" t="s">
        <v>630</v>
      </c>
      <c r="B346" s="141" t="s">
        <v>434</v>
      </c>
      <c r="C346" s="142" t="s">
        <v>83</v>
      </c>
      <c r="D346" s="143">
        <v>612.96000000000004</v>
      </c>
      <c r="E346" s="144"/>
      <c r="F346" s="153"/>
      <c r="G346" s="144">
        <f t="shared" si="308"/>
        <v>0</v>
      </c>
      <c r="H346" s="146">
        <f t="shared" si="309"/>
        <v>612.96000000000004</v>
      </c>
      <c r="I346" s="207">
        <v>3.0899999999999999</v>
      </c>
      <c r="J346" s="208">
        <f t="shared" si="310"/>
        <v>1894.05</v>
      </c>
      <c r="K346" s="209">
        <f t="shared" si="311"/>
        <v>0</v>
      </c>
      <c r="L346" s="210">
        <f t="shared" si="312"/>
        <v>0</v>
      </c>
      <c r="M346" s="209">
        <f t="shared" si="313"/>
        <v>0</v>
      </c>
      <c r="N346" s="209">
        <f t="shared" si="314"/>
        <v>1894.05</v>
      </c>
      <c r="O346" s="151" t="str">
        <f t="shared" si="306"/>
        <v xml:space="preserve"> </v>
      </c>
      <c r="P346" s="151">
        <f t="shared" si="307"/>
        <v>100</v>
      </c>
    </row>
    <row r="347" ht="41.399999999999999" customHeight="1">
      <c r="A347" s="141" t="s">
        <v>631</v>
      </c>
      <c r="B347" s="141" t="s">
        <v>436</v>
      </c>
      <c r="C347" s="142" t="s">
        <v>83</v>
      </c>
      <c r="D347" s="143">
        <v>197.75999999999999</v>
      </c>
      <c r="E347" s="144"/>
      <c r="F347" s="153"/>
      <c r="G347" s="144">
        <f t="shared" si="308"/>
        <v>0</v>
      </c>
      <c r="H347" s="146">
        <f t="shared" si="309"/>
        <v>197.75999999999999</v>
      </c>
      <c r="I347" s="207">
        <v>9.5099999999999998</v>
      </c>
      <c r="J347" s="208">
        <f t="shared" si="310"/>
        <v>1880.7</v>
      </c>
      <c r="K347" s="209">
        <f t="shared" si="311"/>
        <v>0</v>
      </c>
      <c r="L347" s="210">
        <f t="shared" si="312"/>
        <v>0</v>
      </c>
      <c r="M347" s="209">
        <f t="shared" si="313"/>
        <v>0</v>
      </c>
      <c r="N347" s="209">
        <f t="shared" si="314"/>
        <v>1880.7</v>
      </c>
      <c r="O347" s="151" t="str">
        <f t="shared" si="306"/>
        <v xml:space="preserve"> </v>
      </c>
      <c r="P347" s="151">
        <f t="shared" si="307"/>
        <v>100</v>
      </c>
    </row>
    <row r="348" ht="32.399999999999999" customHeight="1">
      <c r="A348" s="141" t="s">
        <v>632</v>
      </c>
      <c r="B348" s="141" t="s">
        <v>438</v>
      </c>
      <c r="C348" s="142" t="s">
        <v>41</v>
      </c>
      <c r="D348" s="143">
        <v>6</v>
      </c>
      <c r="E348" s="144"/>
      <c r="F348" s="153"/>
      <c r="G348" s="144">
        <f t="shared" si="308"/>
        <v>0</v>
      </c>
      <c r="H348" s="146">
        <f t="shared" si="309"/>
        <v>6</v>
      </c>
      <c r="I348" s="207">
        <v>132.41</v>
      </c>
      <c r="J348" s="208">
        <f t="shared" si="310"/>
        <v>794.46000000000004</v>
      </c>
      <c r="K348" s="209">
        <f t="shared" si="311"/>
        <v>0</v>
      </c>
      <c r="L348" s="210">
        <f t="shared" si="312"/>
        <v>0</v>
      </c>
      <c r="M348" s="209">
        <f t="shared" si="313"/>
        <v>0</v>
      </c>
      <c r="N348" s="209">
        <f t="shared" si="314"/>
        <v>794.46000000000004</v>
      </c>
      <c r="O348" s="151" t="str">
        <f t="shared" si="306"/>
        <v xml:space="preserve"> </v>
      </c>
      <c r="P348" s="151">
        <f t="shared" si="307"/>
        <v>100</v>
      </c>
    </row>
    <row r="349" ht="46.950000000000003" customHeight="1">
      <c r="A349" s="141" t="s">
        <v>633</v>
      </c>
      <c r="B349" s="141" t="s">
        <v>440</v>
      </c>
      <c r="C349" s="142" t="s">
        <v>41</v>
      </c>
      <c r="D349" s="143">
        <v>18</v>
      </c>
      <c r="E349" s="144"/>
      <c r="F349" s="153"/>
      <c r="G349" s="144">
        <f t="shared" si="308"/>
        <v>0</v>
      </c>
      <c r="H349" s="146">
        <f t="shared" si="309"/>
        <v>18</v>
      </c>
      <c r="I349" s="207">
        <v>5.7400000000000002</v>
      </c>
      <c r="J349" s="208">
        <f t="shared" si="310"/>
        <v>103.31999999999999</v>
      </c>
      <c r="K349" s="209">
        <f t="shared" si="311"/>
        <v>0</v>
      </c>
      <c r="L349" s="210">
        <f t="shared" si="312"/>
        <v>0</v>
      </c>
      <c r="M349" s="209">
        <f t="shared" si="313"/>
        <v>0</v>
      </c>
      <c r="N349" s="209">
        <f t="shared" si="314"/>
        <v>103.31999999999999</v>
      </c>
      <c r="O349" s="151" t="str">
        <f t="shared" si="306"/>
        <v xml:space="preserve"> </v>
      </c>
      <c r="P349" s="151">
        <f t="shared" si="307"/>
        <v>100</v>
      </c>
    </row>
    <row r="350" ht="31.199999999999999" customHeight="1">
      <c r="A350" s="141" t="s">
        <v>634</v>
      </c>
      <c r="B350" s="141" t="s">
        <v>442</v>
      </c>
      <c r="C350" s="142" t="s">
        <v>41</v>
      </c>
      <c r="D350" s="143">
        <v>36</v>
      </c>
      <c r="E350" s="144"/>
      <c r="F350" s="153"/>
      <c r="G350" s="144">
        <f t="shared" si="308"/>
        <v>0</v>
      </c>
      <c r="H350" s="146">
        <f t="shared" si="309"/>
        <v>36</v>
      </c>
      <c r="I350" s="207">
        <v>6.5</v>
      </c>
      <c r="J350" s="208">
        <f t="shared" si="310"/>
        <v>234</v>
      </c>
      <c r="K350" s="209">
        <f t="shared" si="311"/>
        <v>0</v>
      </c>
      <c r="L350" s="210">
        <f t="shared" si="312"/>
        <v>0</v>
      </c>
      <c r="M350" s="209">
        <f t="shared" si="313"/>
        <v>0</v>
      </c>
      <c r="N350" s="209">
        <f t="shared" si="314"/>
        <v>234</v>
      </c>
      <c r="O350" s="151" t="str">
        <f t="shared" si="306"/>
        <v xml:space="preserve"> </v>
      </c>
      <c r="P350" s="151">
        <f t="shared" si="307"/>
        <v>100</v>
      </c>
    </row>
    <row r="351" ht="33.600000000000001" customHeight="1">
      <c r="A351" s="141" t="s">
        <v>635</v>
      </c>
      <c r="B351" s="141" t="s">
        <v>444</v>
      </c>
      <c r="C351" s="142" t="s">
        <v>83</v>
      </c>
      <c r="D351" s="143">
        <v>96</v>
      </c>
      <c r="E351" s="144"/>
      <c r="F351" s="153"/>
      <c r="G351" s="144">
        <f t="shared" si="308"/>
        <v>0</v>
      </c>
      <c r="H351" s="146">
        <f t="shared" si="309"/>
        <v>96</v>
      </c>
      <c r="I351" s="207">
        <v>40.109999999999999</v>
      </c>
      <c r="J351" s="208">
        <f t="shared" si="310"/>
        <v>3850.5599999999999</v>
      </c>
      <c r="K351" s="209">
        <f t="shared" si="311"/>
        <v>0</v>
      </c>
      <c r="L351" s="210">
        <f t="shared" si="312"/>
        <v>0</v>
      </c>
      <c r="M351" s="209">
        <f t="shared" si="313"/>
        <v>0</v>
      </c>
      <c r="N351" s="209">
        <f t="shared" si="314"/>
        <v>3850.5599999999999</v>
      </c>
      <c r="O351" s="151" t="str">
        <f t="shared" si="306"/>
        <v xml:space="preserve"> </v>
      </c>
      <c r="P351" s="151">
        <f t="shared" si="307"/>
        <v>100</v>
      </c>
    </row>
    <row r="352" ht="34.950000000000003" customHeight="1">
      <c r="A352" s="141" t="s">
        <v>636</v>
      </c>
      <c r="B352" s="141" t="s">
        <v>446</v>
      </c>
      <c r="C352" s="142" t="s">
        <v>41</v>
      </c>
      <c r="D352" s="143">
        <v>12</v>
      </c>
      <c r="E352" s="144"/>
      <c r="F352" s="153"/>
      <c r="G352" s="144">
        <f t="shared" si="308"/>
        <v>0</v>
      </c>
      <c r="H352" s="146">
        <f t="shared" si="309"/>
        <v>12</v>
      </c>
      <c r="I352" s="207">
        <v>46.990000000000002</v>
      </c>
      <c r="J352" s="208">
        <f t="shared" si="310"/>
        <v>563.88</v>
      </c>
      <c r="K352" s="209">
        <f t="shared" si="311"/>
        <v>0</v>
      </c>
      <c r="L352" s="210">
        <f t="shared" si="312"/>
        <v>0</v>
      </c>
      <c r="M352" s="209">
        <f t="shared" si="313"/>
        <v>0</v>
      </c>
      <c r="N352" s="209">
        <f t="shared" si="314"/>
        <v>563.88</v>
      </c>
      <c r="O352" s="151" t="str">
        <f t="shared" si="306"/>
        <v xml:space="preserve"> </v>
      </c>
      <c r="P352" s="151">
        <f t="shared" si="307"/>
        <v>100</v>
      </c>
    </row>
    <row r="353" ht="31.199999999999999" customHeight="1">
      <c r="A353" s="141" t="s">
        <v>637</v>
      </c>
      <c r="B353" s="141" t="s">
        <v>448</v>
      </c>
      <c r="C353" s="142" t="s">
        <v>41</v>
      </c>
      <c r="D353" s="143">
        <v>18</v>
      </c>
      <c r="E353" s="144"/>
      <c r="F353" s="153"/>
      <c r="G353" s="144">
        <f t="shared" si="308"/>
        <v>0</v>
      </c>
      <c r="H353" s="146">
        <f t="shared" si="309"/>
        <v>18</v>
      </c>
      <c r="I353" s="207">
        <v>30.960000000000001</v>
      </c>
      <c r="J353" s="208">
        <f t="shared" si="310"/>
        <v>557.27999999999997</v>
      </c>
      <c r="K353" s="209">
        <f t="shared" si="311"/>
        <v>0</v>
      </c>
      <c r="L353" s="210">
        <f t="shared" si="312"/>
        <v>0</v>
      </c>
      <c r="M353" s="209">
        <f t="shared" si="313"/>
        <v>0</v>
      </c>
      <c r="N353" s="209">
        <f t="shared" si="314"/>
        <v>557.27999999999997</v>
      </c>
      <c r="O353" s="151" t="str">
        <f t="shared" si="306"/>
        <v xml:space="preserve"> </v>
      </c>
      <c r="P353" s="151">
        <f t="shared" si="307"/>
        <v>100</v>
      </c>
    </row>
    <row r="354" ht="39.600000000000001">
      <c r="A354" s="141" t="s">
        <v>638</v>
      </c>
      <c r="B354" s="141" t="s">
        <v>450</v>
      </c>
      <c r="C354" s="142" t="s">
        <v>41</v>
      </c>
      <c r="D354" s="143">
        <v>6</v>
      </c>
      <c r="E354" s="144"/>
      <c r="F354" s="153"/>
      <c r="G354" s="144">
        <f t="shared" si="308"/>
        <v>0</v>
      </c>
      <c r="H354" s="146">
        <f t="shared" si="309"/>
        <v>6</v>
      </c>
      <c r="I354" s="207">
        <v>482.31999999999999</v>
      </c>
      <c r="J354" s="208">
        <f t="shared" si="310"/>
        <v>2893.9200000000001</v>
      </c>
      <c r="K354" s="209">
        <f t="shared" si="311"/>
        <v>0</v>
      </c>
      <c r="L354" s="210">
        <f t="shared" si="312"/>
        <v>0</v>
      </c>
      <c r="M354" s="209">
        <f t="shared" si="313"/>
        <v>0</v>
      </c>
      <c r="N354" s="209">
        <f t="shared" si="314"/>
        <v>2893.9200000000001</v>
      </c>
      <c r="O354" s="151" t="str">
        <f t="shared" si="306"/>
        <v xml:space="preserve"> </v>
      </c>
      <c r="P354" s="151">
        <f t="shared" si="307"/>
        <v>100</v>
      </c>
    </row>
    <row r="355" ht="51.600000000000001" customHeight="1">
      <c r="A355" s="141" t="s">
        <v>639</v>
      </c>
      <c r="B355" s="141" t="s">
        <v>452</v>
      </c>
      <c r="C355" s="142" t="s">
        <v>41</v>
      </c>
      <c r="D355" s="143">
        <v>72</v>
      </c>
      <c r="E355" s="144"/>
      <c r="F355" s="153"/>
      <c r="G355" s="144">
        <f t="shared" si="308"/>
        <v>0</v>
      </c>
      <c r="H355" s="146">
        <f t="shared" si="309"/>
        <v>72</v>
      </c>
      <c r="I355" s="207">
        <v>36.729999999999997</v>
      </c>
      <c r="J355" s="208">
        <f t="shared" si="310"/>
        <v>2644.5599999999999</v>
      </c>
      <c r="K355" s="209">
        <f t="shared" si="311"/>
        <v>0</v>
      </c>
      <c r="L355" s="210">
        <f t="shared" si="312"/>
        <v>0</v>
      </c>
      <c r="M355" s="209">
        <f t="shared" si="313"/>
        <v>0</v>
      </c>
      <c r="N355" s="209">
        <f t="shared" si="314"/>
        <v>2644.5599999999999</v>
      </c>
      <c r="O355" s="151" t="str">
        <f t="shared" si="306"/>
        <v xml:space="preserve"> </v>
      </c>
      <c r="P355" s="151">
        <f t="shared" si="307"/>
        <v>100</v>
      </c>
    </row>
    <row r="356" ht="29.399999999999999" customHeight="1">
      <c r="A356" s="141" t="s">
        <v>640</v>
      </c>
      <c r="B356" s="141" t="s">
        <v>454</v>
      </c>
      <c r="C356" s="142" t="s">
        <v>41</v>
      </c>
      <c r="D356" s="143">
        <v>36</v>
      </c>
      <c r="E356" s="144"/>
      <c r="F356" s="153"/>
      <c r="G356" s="144">
        <f t="shared" si="308"/>
        <v>0</v>
      </c>
      <c r="H356" s="146">
        <f t="shared" si="309"/>
        <v>36</v>
      </c>
      <c r="I356" s="207">
        <v>32.420000000000002</v>
      </c>
      <c r="J356" s="208">
        <f t="shared" si="310"/>
        <v>1167.1199999999999</v>
      </c>
      <c r="K356" s="209">
        <f t="shared" si="311"/>
        <v>0</v>
      </c>
      <c r="L356" s="210">
        <f t="shared" si="312"/>
        <v>0</v>
      </c>
      <c r="M356" s="209">
        <f t="shared" si="313"/>
        <v>0</v>
      </c>
      <c r="N356" s="209">
        <f t="shared" si="314"/>
        <v>1167.1199999999999</v>
      </c>
      <c r="O356" s="151" t="str">
        <f t="shared" si="306"/>
        <v xml:space="preserve"> </v>
      </c>
      <c r="P356" s="151">
        <f t="shared" si="307"/>
        <v>100</v>
      </c>
    </row>
    <row r="357" ht="35.399999999999999" customHeight="1">
      <c r="A357" s="141" t="s">
        <v>641</v>
      </c>
      <c r="B357" s="141" t="s">
        <v>456</v>
      </c>
      <c r="C357" s="142" t="s">
        <v>41</v>
      </c>
      <c r="D357" s="143">
        <v>6</v>
      </c>
      <c r="E357" s="144"/>
      <c r="F357" s="153"/>
      <c r="G357" s="144">
        <f t="shared" si="308"/>
        <v>0</v>
      </c>
      <c r="H357" s="146">
        <f t="shared" si="309"/>
        <v>6</v>
      </c>
      <c r="I357" s="207">
        <v>15.01</v>
      </c>
      <c r="J357" s="208">
        <f t="shared" si="310"/>
        <v>90.060000000000002</v>
      </c>
      <c r="K357" s="209">
        <f t="shared" si="311"/>
        <v>0</v>
      </c>
      <c r="L357" s="210">
        <f t="shared" si="312"/>
        <v>0</v>
      </c>
      <c r="M357" s="209">
        <f t="shared" si="313"/>
        <v>0</v>
      </c>
      <c r="N357" s="209">
        <f t="shared" si="314"/>
        <v>90.060000000000002</v>
      </c>
      <c r="O357" s="151" t="str">
        <f t="shared" si="306"/>
        <v xml:space="preserve"> </v>
      </c>
      <c r="P357" s="151">
        <f t="shared" si="307"/>
        <v>100</v>
      </c>
    </row>
    <row r="358" ht="36" customHeight="1">
      <c r="A358" s="141" t="s">
        <v>642</v>
      </c>
      <c r="B358" s="141" t="s">
        <v>458</v>
      </c>
      <c r="C358" s="142" t="s">
        <v>41</v>
      </c>
      <c r="D358" s="143">
        <v>6</v>
      </c>
      <c r="E358" s="144"/>
      <c r="F358" s="153"/>
      <c r="G358" s="144">
        <f t="shared" si="308"/>
        <v>0</v>
      </c>
      <c r="H358" s="146">
        <f t="shared" si="309"/>
        <v>6</v>
      </c>
      <c r="I358" s="207">
        <v>95.370000000000005</v>
      </c>
      <c r="J358" s="208">
        <f t="shared" si="310"/>
        <v>572.22000000000003</v>
      </c>
      <c r="K358" s="209">
        <f t="shared" si="311"/>
        <v>0</v>
      </c>
      <c r="L358" s="210">
        <f t="shared" si="312"/>
        <v>0</v>
      </c>
      <c r="M358" s="209">
        <f t="shared" si="313"/>
        <v>0</v>
      </c>
      <c r="N358" s="209">
        <f t="shared" si="314"/>
        <v>572.22000000000003</v>
      </c>
      <c r="O358" s="151" t="str">
        <f t="shared" si="306"/>
        <v xml:space="preserve"> </v>
      </c>
      <c r="P358" s="151">
        <f t="shared" si="307"/>
        <v>100</v>
      </c>
    </row>
    <row r="359" ht="37.950000000000003" customHeight="1">
      <c r="A359" s="141" t="s">
        <v>643</v>
      </c>
      <c r="B359" s="141" t="s">
        <v>460</v>
      </c>
      <c r="C359" s="142" t="s">
        <v>41</v>
      </c>
      <c r="D359" s="143">
        <v>6</v>
      </c>
      <c r="E359" s="144"/>
      <c r="F359" s="153"/>
      <c r="G359" s="144">
        <f t="shared" si="308"/>
        <v>0</v>
      </c>
      <c r="H359" s="146">
        <f t="shared" si="309"/>
        <v>6</v>
      </c>
      <c r="I359" s="207">
        <v>12.859999999999999</v>
      </c>
      <c r="J359" s="208">
        <f t="shared" si="310"/>
        <v>77.159999999999997</v>
      </c>
      <c r="K359" s="209">
        <f t="shared" si="311"/>
        <v>0</v>
      </c>
      <c r="L359" s="210">
        <f t="shared" si="312"/>
        <v>0</v>
      </c>
      <c r="M359" s="209">
        <f t="shared" si="313"/>
        <v>0</v>
      </c>
      <c r="N359" s="209">
        <f t="shared" si="314"/>
        <v>77.159999999999997</v>
      </c>
      <c r="O359" s="151" t="str">
        <f t="shared" si="306"/>
        <v xml:space="preserve"> </v>
      </c>
      <c r="P359" s="151">
        <f t="shared" si="307"/>
        <v>100</v>
      </c>
    </row>
    <row r="360" ht="33" customHeight="1">
      <c r="A360" s="141" t="s">
        <v>644</v>
      </c>
      <c r="B360" s="141" t="s">
        <v>462</v>
      </c>
      <c r="C360" s="142" t="s">
        <v>41</v>
      </c>
      <c r="D360" s="143">
        <v>6</v>
      </c>
      <c r="E360" s="144"/>
      <c r="F360" s="153"/>
      <c r="G360" s="144">
        <f t="shared" si="308"/>
        <v>0</v>
      </c>
      <c r="H360" s="146">
        <f t="shared" si="309"/>
        <v>6</v>
      </c>
      <c r="I360" s="207">
        <v>16.690000000000001</v>
      </c>
      <c r="J360" s="208">
        <f t="shared" si="310"/>
        <v>100.14</v>
      </c>
      <c r="K360" s="209">
        <f t="shared" si="311"/>
        <v>0</v>
      </c>
      <c r="L360" s="210">
        <f t="shared" si="312"/>
        <v>0</v>
      </c>
      <c r="M360" s="209">
        <f t="shared" si="313"/>
        <v>0</v>
      </c>
      <c r="N360" s="209">
        <f t="shared" si="314"/>
        <v>100.14</v>
      </c>
      <c r="O360" s="151" t="str">
        <f t="shared" si="306"/>
        <v xml:space="preserve"> </v>
      </c>
      <c r="P360" s="151">
        <f t="shared" si="307"/>
        <v>100</v>
      </c>
    </row>
    <row r="361" ht="31.199999999999999" customHeight="1">
      <c r="A361" s="141" t="s">
        <v>645</v>
      </c>
      <c r="B361" s="141" t="s">
        <v>464</v>
      </c>
      <c r="C361" s="142" t="s">
        <v>41</v>
      </c>
      <c r="D361" s="143">
        <v>6</v>
      </c>
      <c r="E361" s="144"/>
      <c r="F361" s="153"/>
      <c r="G361" s="144">
        <f t="shared" si="308"/>
        <v>0</v>
      </c>
      <c r="H361" s="146">
        <f t="shared" si="309"/>
        <v>6</v>
      </c>
      <c r="I361" s="207">
        <v>315.56999999999999</v>
      </c>
      <c r="J361" s="208">
        <f t="shared" si="310"/>
        <v>1893.4200000000001</v>
      </c>
      <c r="K361" s="209">
        <f t="shared" si="311"/>
        <v>0</v>
      </c>
      <c r="L361" s="210">
        <f t="shared" si="312"/>
        <v>0</v>
      </c>
      <c r="M361" s="209">
        <f t="shared" si="313"/>
        <v>0</v>
      </c>
      <c r="N361" s="209">
        <f t="shared" si="314"/>
        <v>1893.4200000000001</v>
      </c>
      <c r="O361" s="151" t="str">
        <f t="shared" si="306"/>
        <v xml:space="preserve"> </v>
      </c>
      <c r="P361" s="151">
        <f t="shared" si="307"/>
        <v>100</v>
      </c>
    </row>
    <row r="362" ht="20.399999999999999" customHeight="1">
      <c r="A362" s="141" t="s">
        <v>646</v>
      </c>
      <c r="B362" s="141" t="s">
        <v>466</v>
      </c>
      <c r="C362" s="142" t="s">
        <v>41</v>
      </c>
      <c r="D362" s="143">
        <v>36</v>
      </c>
      <c r="E362" s="144"/>
      <c r="F362" s="153"/>
      <c r="G362" s="144">
        <f t="shared" si="308"/>
        <v>0</v>
      </c>
      <c r="H362" s="146">
        <f t="shared" si="309"/>
        <v>36</v>
      </c>
      <c r="I362" s="207">
        <v>12.880000000000001</v>
      </c>
      <c r="J362" s="208">
        <f t="shared" si="310"/>
        <v>463.68000000000001</v>
      </c>
      <c r="K362" s="209">
        <f t="shared" si="311"/>
        <v>0</v>
      </c>
      <c r="L362" s="210">
        <f t="shared" si="312"/>
        <v>0</v>
      </c>
      <c r="M362" s="209">
        <f t="shared" si="313"/>
        <v>0</v>
      </c>
      <c r="N362" s="209">
        <f t="shared" si="314"/>
        <v>463.68000000000001</v>
      </c>
      <c r="O362" s="151" t="str">
        <f t="shared" si="306"/>
        <v xml:space="preserve"> </v>
      </c>
      <c r="P362" s="151">
        <f t="shared" si="307"/>
        <v>100</v>
      </c>
    </row>
    <row r="363" ht="21" customHeight="1">
      <c r="A363" s="125" t="s">
        <v>647</v>
      </c>
      <c r="B363" s="125" t="s">
        <v>648</v>
      </c>
      <c r="C363" s="126"/>
      <c r="D363" s="134"/>
      <c r="E363" s="135"/>
      <c r="F363" s="136"/>
      <c r="G363" s="135"/>
      <c r="H363" s="137"/>
      <c r="I363" s="211"/>
      <c r="J363" s="204">
        <f>SUM(J364:J380)</f>
        <v>42779.459999999992</v>
      </c>
      <c r="K363" s="204">
        <f t="shared" ref="K363:N363" si="315">SUM(K364:K380)</f>
        <v>0</v>
      </c>
      <c r="L363" s="204">
        <f t="shared" si="315"/>
        <v>0</v>
      </c>
      <c r="M363" s="204">
        <f t="shared" si="315"/>
        <v>0</v>
      </c>
      <c r="N363" s="204">
        <f t="shared" si="315"/>
        <v>42779.459999999992</v>
      </c>
      <c r="O363" s="140" t="str">
        <f t="shared" si="306"/>
        <v xml:space="preserve"> </v>
      </c>
      <c r="P363" s="133">
        <f t="shared" si="307"/>
        <v>100</v>
      </c>
      <c r="Q363" s="159"/>
      <c r="R363" s="159"/>
      <c r="S363" s="159"/>
      <c r="T363" s="159"/>
      <c r="U363" s="159"/>
    </row>
    <row r="364" ht="27.600000000000001" customHeight="1">
      <c r="A364" s="141" t="s">
        <v>649</v>
      </c>
      <c r="B364" s="141" t="s">
        <v>470</v>
      </c>
      <c r="C364" s="142" t="s">
        <v>41</v>
      </c>
      <c r="D364" s="143">
        <v>24</v>
      </c>
      <c r="E364" s="144"/>
      <c r="F364" s="153"/>
      <c r="G364" s="144">
        <f t="shared" si="308"/>
        <v>0</v>
      </c>
      <c r="H364" s="146">
        <f t="shared" si="309"/>
        <v>24</v>
      </c>
      <c r="I364" s="207">
        <v>529.94000000000005</v>
      </c>
      <c r="J364" s="208">
        <f t="shared" si="310"/>
        <v>12718.559999999999</v>
      </c>
      <c r="K364" s="209">
        <f t="shared" si="311"/>
        <v>0</v>
      </c>
      <c r="L364" s="210">
        <f t="shared" si="312"/>
        <v>0</v>
      </c>
      <c r="M364" s="209">
        <f t="shared" si="313"/>
        <v>0</v>
      </c>
      <c r="N364" s="209">
        <f t="shared" si="314"/>
        <v>12718.559999999999</v>
      </c>
      <c r="O364" s="151" t="str">
        <f t="shared" si="306"/>
        <v xml:space="preserve"> </v>
      </c>
      <c r="P364" s="151">
        <f t="shared" si="307"/>
        <v>100</v>
      </c>
    </row>
    <row r="365" ht="24.600000000000001" customHeight="1">
      <c r="A365" s="141" t="s">
        <v>650</v>
      </c>
      <c r="B365" s="141" t="s">
        <v>472</v>
      </c>
      <c r="C365" s="142" t="s">
        <v>41</v>
      </c>
      <c r="D365" s="143">
        <v>6</v>
      </c>
      <c r="E365" s="144"/>
      <c r="F365" s="153"/>
      <c r="G365" s="144">
        <f t="shared" si="308"/>
        <v>0</v>
      </c>
      <c r="H365" s="146">
        <f t="shared" si="309"/>
        <v>6</v>
      </c>
      <c r="I365" s="207">
        <v>514.19000000000005</v>
      </c>
      <c r="J365" s="208">
        <f t="shared" si="310"/>
        <v>3085.1399999999999</v>
      </c>
      <c r="K365" s="209">
        <f t="shared" si="311"/>
        <v>0</v>
      </c>
      <c r="L365" s="210">
        <f t="shared" si="312"/>
        <v>0</v>
      </c>
      <c r="M365" s="209">
        <f t="shared" si="313"/>
        <v>0</v>
      </c>
      <c r="N365" s="209">
        <f t="shared" si="314"/>
        <v>3085.1399999999999</v>
      </c>
      <c r="O365" s="151" t="str">
        <f t="shared" si="306"/>
        <v xml:space="preserve"> </v>
      </c>
      <c r="P365" s="151">
        <f t="shared" si="307"/>
        <v>100</v>
      </c>
    </row>
    <row r="366" ht="25.949999999999999" customHeight="1">
      <c r="A366" s="141" t="s">
        <v>651</v>
      </c>
      <c r="B366" s="141" t="s">
        <v>474</v>
      </c>
      <c r="C366" s="142" t="s">
        <v>41</v>
      </c>
      <c r="D366" s="143">
        <v>6</v>
      </c>
      <c r="E366" s="144"/>
      <c r="F366" s="153"/>
      <c r="G366" s="144">
        <f t="shared" si="308"/>
        <v>0</v>
      </c>
      <c r="H366" s="146">
        <f t="shared" si="309"/>
        <v>6</v>
      </c>
      <c r="I366" s="207">
        <v>863.34000000000003</v>
      </c>
      <c r="J366" s="208">
        <f t="shared" si="310"/>
        <v>5180.04</v>
      </c>
      <c r="K366" s="209">
        <f t="shared" si="311"/>
        <v>0</v>
      </c>
      <c r="L366" s="210">
        <f t="shared" si="312"/>
        <v>0</v>
      </c>
      <c r="M366" s="209">
        <f t="shared" si="313"/>
        <v>0</v>
      </c>
      <c r="N366" s="209">
        <f t="shared" si="314"/>
        <v>5180.04</v>
      </c>
      <c r="O366" s="151" t="str">
        <f t="shared" si="306"/>
        <v xml:space="preserve"> </v>
      </c>
      <c r="P366" s="151">
        <f t="shared" si="307"/>
        <v>100</v>
      </c>
    </row>
    <row r="367" ht="52.799999999999997">
      <c r="A367" s="141" t="s">
        <v>652</v>
      </c>
      <c r="B367" s="141" t="s">
        <v>476</v>
      </c>
      <c r="C367" s="142" t="s">
        <v>41</v>
      </c>
      <c r="D367" s="143">
        <v>6</v>
      </c>
      <c r="E367" s="144"/>
      <c r="F367" s="153"/>
      <c r="G367" s="144">
        <f t="shared" si="308"/>
        <v>0</v>
      </c>
      <c r="H367" s="146">
        <f t="shared" si="309"/>
        <v>6</v>
      </c>
      <c r="I367" s="207">
        <v>2174.6599999999999</v>
      </c>
      <c r="J367" s="208">
        <f t="shared" si="310"/>
        <v>13047.959999999999</v>
      </c>
      <c r="K367" s="209">
        <f t="shared" si="311"/>
        <v>0</v>
      </c>
      <c r="L367" s="210">
        <f t="shared" si="312"/>
        <v>0</v>
      </c>
      <c r="M367" s="209">
        <f t="shared" si="313"/>
        <v>0</v>
      </c>
      <c r="N367" s="209">
        <f t="shared" si="314"/>
        <v>13047.959999999999</v>
      </c>
      <c r="O367" s="151" t="str">
        <f t="shared" si="306"/>
        <v xml:space="preserve"> </v>
      </c>
      <c r="P367" s="151">
        <f t="shared" si="307"/>
        <v>100</v>
      </c>
    </row>
    <row r="368" ht="48" customHeight="1">
      <c r="A368" s="141" t="s">
        <v>653</v>
      </c>
      <c r="B368" s="141" t="s">
        <v>478</v>
      </c>
      <c r="C368" s="142" t="s">
        <v>41</v>
      </c>
      <c r="D368" s="143">
        <v>6</v>
      </c>
      <c r="E368" s="144"/>
      <c r="F368" s="153"/>
      <c r="G368" s="144">
        <f t="shared" si="308"/>
        <v>0</v>
      </c>
      <c r="H368" s="146">
        <f t="shared" si="309"/>
        <v>6</v>
      </c>
      <c r="I368" s="207">
        <v>20.18</v>
      </c>
      <c r="J368" s="208">
        <f t="shared" si="310"/>
        <v>121.08</v>
      </c>
      <c r="K368" s="209">
        <f t="shared" si="311"/>
        <v>0</v>
      </c>
      <c r="L368" s="210">
        <f t="shared" si="312"/>
        <v>0</v>
      </c>
      <c r="M368" s="209">
        <f t="shared" si="313"/>
        <v>0</v>
      </c>
      <c r="N368" s="209">
        <f t="shared" si="314"/>
        <v>121.08</v>
      </c>
      <c r="O368" s="151" t="str">
        <f t="shared" si="306"/>
        <v xml:space="preserve"> </v>
      </c>
      <c r="P368" s="151">
        <f t="shared" si="307"/>
        <v>100</v>
      </c>
    </row>
    <row r="369" ht="59.399999999999999" customHeight="1">
      <c r="A369" s="141" t="s">
        <v>654</v>
      </c>
      <c r="B369" s="141" t="s">
        <v>480</v>
      </c>
      <c r="C369" s="142" t="s">
        <v>41</v>
      </c>
      <c r="D369" s="143">
        <v>6</v>
      </c>
      <c r="E369" s="144"/>
      <c r="F369" s="153"/>
      <c r="G369" s="144">
        <f t="shared" si="308"/>
        <v>0</v>
      </c>
      <c r="H369" s="146">
        <f t="shared" si="309"/>
        <v>6</v>
      </c>
      <c r="I369" s="207">
        <v>11.6</v>
      </c>
      <c r="J369" s="208">
        <f t="shared" si="310"/>
        <v>69.599999999999994</v>
      </c>
      <c r="K369" s="209">
        <f t="shared" si="311"/>
        <v>0</v>
      </c>
      <c r="L369" s="210">
        <f t="shared" si="312"/>
        <v>0</v>
      </c>
      <c r="M369" s="209">
        <f t="shared" si="313"/>
        <v>0</v>
      </c>
      <c r="N369" s="209">
        <f t="shared" si="314"/>
        <v>69.599999999999994</v>
      </c>
      <c r="O369" s="151" t="str">
        <f t="shared" si="306"/>
        <v xml:space="preserve"> </v>
      </c>
      <c r="P369" s="151">
        <f t="shared" si="307"/>
        <v>100</v>
      </c>
    </row>
    <row r="370" ht="39.600000000000001">
      <c r="A370" s="141" t="s">
        <v>655</v>
      </c>
      <c r="B370" s="141" t="s">
        <v>482</v>
      </c>
      <c r="C370" s="142" t="s">
        <v>41</v>
      </c>
      <c r="D370" s="143">
        <v>12</v>
      </c>
      <c r="E370" s="144"/>
      <c r="F370" s="153"/>
      <c r="G370" s="144">
        <f t="shared" si="308"/>
        <v>0</v>
      </c>
      <c r="H370" s="146">
        <f t="shared" si="309"/>
        <v>12</v>
      </c>
      <c r="I370" s="207">
        <v>39.530000000000001</v>
      </c>
      <c r="J370" s="208">
        <f t="shared" si="310"/>
        <v>474.36000000000001</v>
      </c>
      <c r="K370" s="209">
        <f t="shared" si="311"/>
        <v>0</v>
      </c>
      <c r="L370" s="210">
        <f t="shared" si="312"/>
        <v>0</v>
      </c>
      <c r="M370" s="209">
        <f t="shared" si="313"/>
        <v>0</v>
      </c>
      <c r="N370" s="209">
        <f t="shared" si="314"/>
        <v>474.36000000000001</v>
      </c>
      <c r="O370" s="151" t="str">
        <f t="shared" si="306"/>
        <v xml:space="preserve"> </v>
      </c>
      <c r="P370" s="151">
        <f t="shared" si="307"/>
        <v>100</v>
      </c>
    </row>
    <row r="371" ht="26.399999999999999">
      <c r="A371" s="141" t="s">
        <v>656</v>
      </c>
      <c r="B371" s="141" t="s">
        <v>484</v>
      </c>
      <c r="C371" s="142" t="s">
        <v>41</v>
      </c>
      <c r="D371" s="143">
        <v>60</v>
      </c>
      <c r="E371" s="144"/>
      <c r="F371" s="153"/>
      <c r="G371" s="144">
        <f t="shared" si="308"/>
        <v>0</v>
      </c>
      <c r="H371" s="146">
        <f t="shared" si="309"/>
        <v>60</v>
      </c>
      <c r="I371" s="207">
        <v>12.76</v>
      </c>
      <c r="J371" s="208">
        <f t="shared" si="310"/>
        <v>765.60000000000002</v>
      </c>
      <c r="K371" s="209">
        <f t="shared" si="311"/>
        <v>0</v>
      </c>
      <c r="L371" s="210">
        <f t="shared" si="312"/>
        <v>0</v>
      </c>
      <c r="M371" s="209">
        <f t="shared" si="313"/>
        <v>0</v>
      </c>
      <c r="N371" s="209">
        <f t="shared" si="314"/>
        <v>765.60000000000002</v>
      </c>
      <c r="O371" s="151" t="str">
        <f t="shared" si="306"/>
        <v xml:space="preserve"> </v>
      </c>
      <c r="P371" s="151">
        <f t="shared" si="307"/>
        <v>100</v>
      </c>
    </row>
    <row r="372" ht="26.399999999999999">
      <c r="A372" s="141" t="s">
        <v>657</v>
      </c>
      <c r="B372" s="141" t="s">
        <v>486</v>
      </c>
      <c r="C372" s="142" t="s">
        <v>41</v>
      </c>
      <c r="D372" s="143">
        <v>6</v>
      </c>
      <c r="E372" s="144"/>
      <c r="F372" s="153"/>
      <c r="G372" s="144">
        <f t="shared" si="308"/>
        <v>0</v>
      </c>
      <c r="H372" s="146">
        <f t="shared" si="309"/>
        <v>6</v>
      </c>
      <c r="I372" s="207">
        <v>29.809999999999999</v>
      </c>
      <c r="J372" s="208">
        <f t="shared" si="310"/>
        <v>178.86000000000001</v>
      </c>
      <c r="K372" s="209">
        <f t="shared" si="311"/>
        <v>0</v>
      </c>
      <c r="L372" s="210">
        <f t="shared" si="312"/>
        <v>0</v>
      </c>
      <c r="M372" s="209">
        <f t="shared" si="313"/>
        <v>0</v>
      </c>
      <c r="N372" s="209">
        <f t="shared" si="314"/>
        <v>178.86000000000001</v>
      </c>
      <c r="O372" s="151" t="str">
        <f t="shared" si="306"/>
        <v xml:space="preserve"> </v>
      </c>
      <c r="P372" s="151">
        <f t="shared" si="307"/>
        <v>100</v>
      </c>
    </row>
    <row r="373" ht="26.399999999999999">
      <c r="A373" s="141" t="s">
        <v>658</v>
      </c>
      <c r="B373" s="141" t="s">
        <v>488</v>
      </c>
      <c r="C373" s="142" t="s">
        <v>41</v>
      </c>
      <c r="D373" s="143">
        <v>24</v>
      </c>
      <c r="E373" s="144"/>
      <c r="F373" s="153"/>
      <c r="G373" s="144">
        <f t="shared" si="308"/>
        <v>0</v>
      </c>
      <c r="H373" s="146">
        <f t="shared" si="309"/>
        <v>24</v>
      </c>
      <c r="I373" s="207">
        <v>13.44</v>
      </c>
      <c r="J373" s="208">
        <f t="shared" si="310"/>
        <v>322.56</v>
      </c>
      <c r="K373" s="209">
        <f t="shared" si="311"/>
        <v>0</v>
      </c>
      <c r="L373" s="210">
        <f t="shared" si="312"/>
        <v>0</v>
      </c>
      <c r="M373" s="209">
        <f t="shared" si="313"/>
        <v>0</v>
      </c>
      <c r="N373" s="209">
        <f t="shared" si="314"/>
        <v>322.56</v>
      </c>
      <c r="O373" s="151" t="str">
        <f t="shared" si="306"/>
        <v xml:space="preserve"> </v>
      </c>
      <c r="P373" s="151">
        <f t="shared" si="307"/>
        <v>100</v>
      </c>
    </row>
    <row r="374" ht="26.399999999999999">
      <c r="A374" s="141" t="s">
        <v>659</v>
      </c>
      <c r="B374" s="141" t="s">
        <v>490</v>
      </c>
      <c r="C374" s="142" t="s">
        <v>41</v>
      </c>
      <c r="D374" s="143">
        <v>12</v>
      </c>
      <c r="E374" s="144"/>
      <c r="F374" s="153"/>
      <c r="G374" s="144">
        <f t="shared" si="308"/>
        <v>0</v>
      </c>
      <c r="H374" s="146">
        <f t="shared" si="309"/>
        <v>12</v>
      </c>
      <c r="I374" s="207">
        <v>25.899999999999999</v>
      </c>
      <c r="J374" s="208">
        <f t="shared" si="310"/>
        <v>310.80000000000001</v>
      </c>
      <c r="K374" s="209">
        <f t="shared" si="311"/>
        <v>0</v>
      </c>
      <c r="L374" s="210">
        <f t="shared" si="312"/>
        <v>0</v>
      </c>
      <c r="M374" s="209">
        <f t="shared" si="313"/>
        <v>0</v>
      </c>
      <c r="N374" s="209">
        <f t="shared" si="314"/>
        <v>310.80000000000001</v>
      </c>
      <c r="O374" s="151" t="str">
        <f t="shared" si="306"/>
        <v xml:space="preserve"> </v>
      </c>
      <c r="P374" s="151">
        <f t="shared" si="307"/>
        <v>100</v>
      </c>
    </row>
    <row r="375" ht="39.600000000000001">
      <c r="A375" s="141" t="s">
        <v>660</v>
      </c>
      <c r="B375" s="141" t="s">
        <v>492</v>
      </c>
      <c r="C375" s="142" t="s">
        <v>41</v>
      </c>
      <c r="D375" s="143">
        <v>96</v>
      </c>
      <c r="E375" s="144"/>
      <c r="F375" s="153"/>
      <c r="G375" s="144">
        <f t="shared" si="308"/>
        <v>0</v>
      </c>
      <c r="H375" s="146">
        <f t="shared" si="309"/>
        <v>96</v>
      </c>
      <c r="I375" s="207">
        <v>9.6799999999999997</v>
      </c>
      <c r="J375" s="208">
        <f t="shared" si="310"/>
        <v>929.27999999999997</v>
      </c>
      <c r="K375" s="209">
        <f t="shared" si="311"/>
        <v>0</v>
      </c>
      <c r="L375" s="210">
        <f t="shared" si="312"/>
        <v>0</v>
      </c>
      <c r="M375" s="209">
        <f t="shared" si="313"/>
        <v>0</v>
      </c>
      <c r="N375" s="209">
        <f t="shared" si="314"/>
        <v>929.27999999999997</v>
      </c>
      <c r="O375" s="151" t="str">
        <f t="shared" si="306"/>
        <v xml:space="preserve"> </v>
      </c>
      <c r="P375" s="151">
        <f t="shared" si="307"/>
        <v>100</v>
      </c>
    </row>
    <row r="376" ht="39.600000000000001">
      <c r="A376" s="141" t="s">
        <v>661</v>
      </c>
      <c r="B376" s="141" t="s">
        <v>494</v>
      </c>
      <c r="C376" s="142" t="s">
        <v>41</v>
      </c>
      <c r="D376" s="143">
        <v>12</v>
      </c>
      <c r="E376" s="144"/>
      <c r="F376" s="153"/>
      <c r="G376" s="144">
        <f t="shared" si="308"/>
        <v>0</v>
      </c>
      <c r="H376" s="146">
        <f t="shared" si="309"/>
        <v>12</v>
      </c>
      <c r="I376" s="207">
        <v>21.309999999999999</v>
      </c>
      <c r="J376" s="208">
        <f t="shared" si="310"/>
        <v>255.72</v>
      </c>
      <c r="K376" s="209">
        <f t="shared" si="311"/>
        <v>0</v>
      </c>
      <c r="L376" s="210">
        <f t="shared" si="312"/>
        <v>0</v>
      </c>
      <c r="M376" s="209">
        <f t="shared" si="313"/>
        <v>0</v>
      </c>
      <c r="N376" s="209">
        <f t="shared" si="314"/>
        <v>255.72</v>
      </c>
      <c r="O376" s="151" t="str">
        <f t="shared" si="306"/>
        <v xml:space="preserve"> </v>
      </c>
      <c r="P376" s="151">
        <f t="shared" si="307"/>
        <v>100</v>
      </c>
    </row>
    <row r="377" ht="26.399999999999999">
      <c r="A377" s="141" t="s">
        <v>662</v>
      </c>
      <c r="B377" s="141" t="s">
        <v>496</v>
      </c>
      <c r="C377" s="142" t="s">
        <v>41</v>
      </c>
      <c r="D377" s="143">
        <v>6</v>
      </c>
      <c r="E377" s="144"/>
      <c r="F377" s="153"/>
      <c r="G377" s="144">
        <f t="shared" si="308"/>
        <v>0</v>
      </c>
      <c r="H377" s="146">
        <f t="shared" si="309"/>
        <v>6</v>
      </c>
      <c r="I377" s="207">
        <v>14.789999999999999</v>
      </c>
      <c r="J377" s="208">
        <f t="shared" si="310"/>
        <v>88.739999999999995</v>
      </c>
      <c r="K377" s="209">
        <f t="shared" si="311"/>
        <v>0</v>
      </c>
      <c r="L377" s="210">
        <f t="shared" si="312"/>
        <v>0</v>
      </c>
      <c r="M377" s="209">
        <f t="shared" si="313"/>
        <v>0</v>
      </c>
      <c r="N377" s="209">
        <f t="shared" si="314"/>
        <v>88.739999999999995</v>
      </c>
      <c r="O377" s="151" t="str">
        <f t="shared" si="306"/>
        <v xml:space="preserve"> </v>
      </c>
      <c r="P377" s="151">
        <f t="shared" si="307"/>
        <v>100</v>
      </c>
    </row>
    <row r="378" ht="39.600000000000001">
      <c r="A378" s="141" t="s">
        <v>663</v>
      </c>
      <c r="B378" s="141" t="s">
        <v>498</v>
      </c>
      <c r="C378" s="142" t="s">
        <v>83</v>
      </c>
      <c r="D378" s="143">
        <v>66.420000000000002</v>
      </c>
      <c r="E378" s="144"/>
      <c r="F378" s="153"/>
      <c r="G378" s="144">
        <f t="shared" si="308"/>
        <v>0</v>
      </c>
      <c r="H378" s="146">
        <f t="shared" si="309"/>
        <v>66.420000000000002</v>
      </c>
      <c r="I378" s="207">
        <v>39.049999999999997</v>
      </c>
      <c r="J378" s="208">
        <f t="shared" si="310"/>
        <v>2593.6999999999998</v>
      </c>
      <c r="K378" s="209">
        <f t="shared" si="311"/>
        <v>0</v>
      </c>
      <c r="L378" s="210">
        <f t="shared" si="312"/>
        <v>0</v>
      </c>
      <c r="M378" s="209">
        <f t="shared" si="313"/>
        <v>0</v>
      </c>
      <c r="N378" s="209">
        <f t="shared" si="314"/>
        <v>2593.6999999999998</v>
      </c>
      <c r="O378" s="151" t="str">
        <f t="shared" si="306"/>
        <v xml:space="preserve"> </v>
      </c>
      <c r="P378" s="151">
        <f t="shared" si="307"/>
        <v>100</v>
      </c>
    </row>
    <row r="379" ht="39.600000000000001">
      <c r="A379" s="141" t="s">
        <v>664</v>
      </c>
      <c r="B379" s="141" t="s">
        <v>500</v>
      </c>
      <c r="C379" s="142" t="s">
        <v>83</v>
      </c>
      <c r="D379" s="143">
        <v>183.78</v>
      </c>
      <c r="E379" s="144"/>
      <c r="F379" s="153"/>
      <c r="G379" s="144">
        <f t="shared" si="308"/>
        <v>0</v>
      </c>
      <c r="H379" s="146">
        <f t="shared" si="309"/>
        <v>183.78</v>
      </c>
      <c r="I379" s="207">
        <v>12.9</v>
      </c>
      <c r="J379" s="208">
        <f t="shared" si="310"/>
        <v>2370.7600000000002</v>
      </c>
      <c r="K379" s="209">
        <f t="shared" si="311"/>
        <v>0</v>
      </c>
      <c r="L379" s="210">
        <f t="shared" si="312"/>
        <v>0</v>
      </c>
      <c r="M379" s="209">
        <f t="shared" si="313"/>
        <v>0</v>
      </c>
      <c r="N379" s="209">
        <f t="shared" si="314"/>
        <v>2370.7600000000002</v>
      </c>
      <c r="O379" s="151" t="str">
        <f t="shared" si="306"/>
        <v xml:space="preserve"> </v>
      </c>
      <c r="P379" s="151">
        <f t="shared" si="307"/>
        <v>100</v>
      </c>
    </row>
    <row r="380" ht="52.799999999999997">
      <c r="A380" s="141" t="s">
        <v>665</v>
      </c>
      <c r="B380" s="141" t="s">
        <v>502</v>
      </c>
      <c r="C380" s="142" t="s">
        <v>41</v>
      </c>
      <c r="D380" s="143">
        <v>6</v>
      </c>
      <c r="E380" s="144"/>
      <c r="F380" s="153"/>
      <c r="G380" s="144">
        <f t="shared" si="308"/>
        <v>0</v>
      </c>
      <c r="H380" s="146">
        <f t="shared" si="309"/>
        <v>6</v>
      </c>
      <c r="I380" s="207">
        <v>44.450000000000003</v>
      </c>
      <c r="J380" s="208">
        <f t="shared" si="310"/>
        <v>266.69999999999999</v>
      </c>
      <c r="K380" s="209">
        <f t="shared" si="311"/>
        <v>0</v>
      </c>
      <c r="L380" s="210">
        <f t="shared" si="312"/>
        <v>0</v>
      </c>
      <c r="M380" s="209">
        <f t="shared" si="313"/>
        <v>0</v>
      </c>
      <c r="N380" s="209">
        <f t="shared" si="314"/>
        <v>266.69999999999999</v>
      </c>
      <c r="O380" s="151" t="str">
        <f t="shared" si="306"/>
        <v xml:space="preserve"> </v>
      </c>
      <c r="P380" s="151">
        <f t="shared" si="307"/>
        <v>100</v>
      </c>
    </row>
    <row r="381" ht="13.199999999999999">
      <c r="A381" s="125" t="s">
        <v>666</v>
      </c>
      <c r="B381" s="125" t="s">
        <v>667</v>
      </c>
      <c r="C381" s="126"/>
      <c r="D381" s="134"/>
      <c r="E381" s="135"/>
      <c r="F381" s="136"/>
      <c r="G381" s="135"/>
      <c r="H381" s="137"/>
      <c r="I381" s="211"/>
      <c r="J381" s="204">
        <f>SUM(J382:J402)</f>
        <v>15988.299999999997</v>
      </c>
      <c r="K381" s="204">
        <f t="shared" ref="K381:N381" si="316">SUM(K382:K402)</f>
        <v>0</v>
      </c>
      <c r="L381" s="204">
        <f t="shared" si="316"/>
        <v>0</v>
      </c>
      <c r="M381" s="204">
        <f t="shared" si="316"/>
        <v>0</v>
      </c>
      <c r="N381" s="204">
        <f t="shared" si="316"/>
        <v>15988.299999999997</v>
      </c>
      <c r="O381" s="140" t="str">
        <f t="shared" si="306"/>
        <v xml:space="preserve"> </v>
      </c>
      <c r="P381" s="133">
        <f t="shared" si="307"/>
        <v>100</v>
      </c>
    </row>
    <row r="382" ht="39.600000000000001">
      <c r="A382" s="141" t="s">
        <v>668</v>
      </c>
      <c r="B382" s="141" t="s">
        <v>506</v>
      </c>
      <c r="C382" s="142" t="s">
        <v>41</v>
      </c>
      <c r="D382" s="143">
        <v>6</v>
      </c>
      <c r="E382" s="144"/>
      <c r="F382" s="153"/>
      <c r="G382" s="144">
        <f t="shared" si="308"/>
        <v>0</v>
      </c>
      <c r="H382" s="146">
        <f t="shared" si="309"/>
        <v>6</v>
      </c>
      <c r="I382" s="207">
        <v>112.16</v>
      </c>
      <c r="J382" s="208">
        <f t="shared" si="310"/>
        <v>672.96000000000004</v>
      </c>
      <c r="K382" s="209">
        <f t="shared" si="311"/>
        <v>0</v>
      </c>
      <c r="L382" s="210">
        <f t="shared" si="312"/>
        <v>0</v>
      </c>
      <c r="M382" s="209">
        <f t="shared" si="313"/>
        <v>0</v>
      </c>
      <c r="N382" s="209">
        <f t="shared" si="314"/>
        <v>672.96000000000004</v>
      </c>
      <c r="O382" s="151" t="str">
        <f t="shared" si="306"/>
        <v xml:space="preserve"> </v>
      </c>
      <c r="P382" s="151">
        <f t="shared" si="307"/>
        <v>100</v>
      </c>
    </row>
    <row r="383" ht="39.600000000000001">
      <c r="A383" s="141" t="s">
        <v>669</v>
      </c>
      <c r="B383" s="141" t="s">
        <v>508</v>
      </c>
      <c r="C383" s="142" t="s">
        <v>41</v>
      </c>
      <c r="D383" s="143">
        <v>12</v>
      </c>
      <c r="E383" s="144"/>
      <c r="F383" s="153"/>
      <c r="G383" s="144">
        <f t="shared" si="308"/>
        <v>0</v>
      </c>
      <c r="H383" s="146">
        <f t="shared" si="309"/>
        <v>12</v>
      </c>
      <c r="I383" s="207">
        <v>118.17</v>
      </c>
      <c r="J383" s="208">
        <f t="shared" si="310"/>
        <v>1418.04</v>
      </c>
      <c r="K383" s="209">
        <f t="shared" si="311"/>
        <v>0</v>
      </c>
      <c r="L383" s="210">
        <f t="shared" si="312"/>
        <v>0</v>
      </c>
      <c r="M383" s="209">
        <f t="shared" si="313"/>
        <v>0</v>
      </c>
      <c r="N383" s="209">
        <f t="shared" si="314"/>
        <v>1418.04</v>
      </c>
      <c r="O383" s="151" t="str">
        <f t="shared" si="306"/>
        <v xml:space="preserve"> </v>
      </c>
      <c r="P383" s="151">
        <f t="shared" si="307"/>
        <v>100</v>
      </c>
    </row>
    <row r="384" ht="39.600000000000001">
      <c r="A384" s="141" t="s">
        <v>670</v>
      </c>
      <c r="B384" s="141" t="s">
        <v>510</v>
      </c>
      <c r="C384" s="142" t="s">
        <v>41</v>
      </c>
      <c r="D384" s="143">
        <v>24</v>
      </c>
      <c r="E384" s="144"/>
      <c r="F384" s="153"/>
      <c r="G384" s="144">
        <f t="shared" si="308"/>
        <v>0</v>
      </c>
      <c r="H384" s="146">
        <f t="shared" si="309"/>
        <v>24</v>
      </c>
      <c r="I384" s="207">
        <v>7.1600000000000001</v>
      </c>
      <c r="J384" s="208">
        <f t="shared" si="310"/>
        <v>171.84</v>
      </c>
      <c r="K384" s="209">
        <f t="shared" si="311"/>
        <v>0</v>
      </c>
      <c r="L384" s="210">
        <f t="shared" si="312"/>
        <v>0</v>
      </c>
      <c r="M384" s="209">
        <f t="shared" si="313"/>
        <v>0</v>
      </c>
      <c r="N384" s="209">
        <f t="shared" si="314"/>
        <v>171.84</v>
      </c>
      <c r="O384" s="151" t="str">
        <f t="shared" si="306"/>
        <v xml:space="preserve"> </v>
      </c>
      <c r="P384" s="151">
        <f t="shared" si="307"/>
        <v>100</v>
      </c>
    </row>
    <row r="385" ht="39.600000000000001">
      <c r="A385" s="141" t="s">
        <v>671</v>
      </c>
      <c r="B385" s="141" t="s">
        <v>512</v>
      </c>
      <c r="C385" s="142" t="s">
        <v>41</v>
      </c>
      <c r="D385" s="143">
        <v>6</v>
      </c>
      <c r="E385" s="144"/>
      <c r="F385" s="153"/>
      <c r="G385" s="144">
        <f t="shared" si="308"/>
        <v>0</v>
      </c>
      <c r="H385" s="146">
        <f t="shared" si="309"/>
        <v>6</v>
      </c>
      <c r="I385" s="207">
        <v>7.7699999999999996</v>
      </c>
      <c r="J385" s="208">
        <f t="shared" si="310"/>
        <v>46.619999999999997</v>
      </c>
      <c r="K385" s="209">
        <f t="shared" si="311"/>
        <v>0</v>
      </c>
      <c r="L385" s="210">
        <f t="shared" si="312"/>
        <v>0</v>
      </c>
      <c r="M385" s="209">
        <f t="shared" si="313"/>
        <v>0</v>
      </c>
      <c r="N385" s="209">
        <f t="shared" si="314"/>
        <v>46.619999999999997</v>
      </c>
      <c r="O385" s="151" t="str">
        <f t="shared" si="306"/>
        <v xml:space="preserve"> </v>
      </c>
      <c r="P385" s="151">
        <f t="shared" si="307"/>
        <v>100</v>
      </c>
    </row>
    <row r="386" ht="39.600000000000001">
      <c r="A386" s="141" t="s">
        <v>672</v>
      </c>
      <c r="B386" s="141" t="s">
        <v>514</v>
      </c>
      <c r="C386" s="142" t="s">
        <v>41</v>
      </c>
      <c r="D386" s="143">
        <v>6</v>
      </c>
      <c r="E386" s="144"/>
      <c r="F386" s="153"/>
      <c r="G386" s="144">
        <f t="shared" si="308"/>
        <v>0</v>
      </c>
      <c r="H386" s="146">
        <f t="shared" si="309"/>
        <v>6</v>
      </c>
      <c r="I386" s="207">
        <v>387.06999999999999</v>
      </c>
      <c r="J386" s="208">
        <f t="shared" si="310"/>
        <v>2322.4200000000001</v>
      </c>
      <c r="K386" s="209">
        <f t="shared" si="311"/>
        <v>0</v>
      </c>
      <c r="L386" s="210">
        <f t="shared" si="312"/>
        <v>0</v>
      </c>
      <c r="M386" s="209">
        <f t="shared" si="313"/>
        <v>0</v>
      </c>
      <c r="N386" s="209">
        <f t="shared" si="314"/>
        <v>2322.4200000000001</v>
      </c>
      <c r="O386" s="151" t="str">
        <f t="shared" si="306"/>
        <v xml:space="preserve"> </v>
      </c>
      <c r="P386" s="151">
        <f t="shared" si="307"/>
        <v>100</v>
      </c>
    </row>
    <row r="387" ht="26.399999999999999">
      <c r="A387" s="141" t="s">
        <v>673</v>
      </c>
      <c r="B387" s="141" t="s">
        <v>516</v>
      </c>
      <c r="C387" s="142" t="s">
        <v>41</v>
      </c>
      <c r="D387" s="143">
        <v>18</v>
      </c>
      <c r="E387" s="144"/>
      <c r="F387" s="153"/>
      <c r="G387" s="144">
        <f t="shared" si="308"/>
        <v>0</v>
      </c>
      <c r="H387" s="146">
        <f t="shared" si="309"/>
        <v>18</v>
      </c>
      <c r="I387" s="207">
        <v>21.23</v>
      </c>
      <c r="J387" s="208">
        <f t="shared" si="310"/>
        <v>382.13999999999999</v>
      </c>
      <c r="K387" s="209">
        <f t="shared" si="311"/>
        <v>0</v>
      </c>
      <c r="L387" s="210">
        <f t="shared" si="312"/>
        <v>0</v>
      </c>
      <c r="M387" s="209">
        <f t="shared" si="313"/>
        <v>0</v>
      </c>
      <c r="N387" s="209">
        <f t="shared" si="314"/>
        <v>382.13999999999999</v>
      </c>
      <c r="O387" s="151" t="str">
        <f t="shared" si="306"/>
        <v xml:space="preserve"> </v>
      </c>
      <c r="P387" s="151">
        <f t="shared" si="307"/>
        <v>100</v>
      </c>
    </row>
    <row r="388" ht="39.600000000000001">
      <c r="A388" s="141" t="s">
        <v>674</v>
      </c>
      <c r="B388" s="141" t="s">
        <v>543</v>
      </c>
      <c r="C388" s="142" t="s">
        <v>41</v>
      </c>
      <c r="D388" s="143">
        <v>6</v>
      </c>
      <c r="E388" s="144"/>
      <c r="F388" s="153"/>
      <c r="G388" s="144">
        <f t="shared" si="308"/>
        <v>0</v>
      </c>
      <c r="H388" s="146">
        <f t="shared" si="309"/>
        <v>6</v>
      </c>
      <c r="I388" s="207">
        <v>173.16999999999999</v>
      </c>
      <c r="J388" s="208">
        <f t="shared" si="310"/>
        <v>1039.02</v>
      </c>
      <c r="K388" s="209">
        <f t="shared" si="311"/>
        <v>0</v>
      </c>
      <c r="L388" s="210">
        <f t="shared" si="312"/>
        <v>0</v>
      </c>
      <c r="M388" s="209">
        <f t="shared" si="313"/>
        <v>0</v>
      </c>
      <c r="N388" s="209">
        <f t="shared" si="314"/>
        <v>1039.02</v>
      </c>
      <c r="O388" s="151" t="str">
        <f t="shared" si="306"/>
        <v xml:space="preserve"> </v>
      </c>
      <c r="P388" s="151">
        <f t="shared" si="307"/>
        <v>100</v>
      </c>
    </row>
    <row r="389" ht="26.399999999999999">
      <c r="A389" s="141" t="s">
        <v>675</v>
      </c>
      <c r="B389" s="141" t="s">
        <v>518</v>
      </c>
      <c r="C389" s="142" t="s">
        <v>41</v>
      </c>
      <c r="D389" s="143">
        <v>6</v>
      </c>
      <c r="E389" s="144"/>
      <c r="F389" s="153"/>
      <c r="G389" s="144">
        <f t="shared" si="308"/>
        <v>0</v>
      </c>
      <c r="H389" s="146">
        <f t="shared" si="309"/>
        <v>6</v>
      </c>
      <c r="I389" s="207">
        <v>747.35000000000002</v>
      </c>
      <c r="J389" s="208">
        <f t="shared" si="310"/>
        <v>4484.1000000000004</v>
      </c>
      <c r="K389" s="209">
        <f t="shared" si="311"/>
        <v>0</v>
      </c>
      <c r="L389" s="210">
        <f t="shared" si="312"/>
        <v>0</v>
      </c>
      <c r="M389" s="209">
        <f t="shared" si="313"/>
        <v>0</v>
      </c>
      <c r="N389" s="209">
        <f t="shared" si="314"/>
        <v>4484.1000000000004</v>
      </c>
      <c r="O389" s="151" t="str">
        <f t="shared" si="306"/>
        <v xml:space="preserve"> </v>
      </c>
      <c r="P389" s="151">
        <f t="shared" si="307"/>
        <v>100</v>
      </c>
    </row>
    <row r="390" ht="13.199999999999999">
      <c r="A390" s="141" t="s">
        <v>676</v>
      </c>
      <c r="B390" s="141" t="s">
        <v>521</v>
      </c>
      <c r="C390" s="142" t="s">
        <v>41</v>
      </c>
      <c r="D390" s="143">
        <v>6</v>
      </c>
      <c r="E390" s="144"/>
      <c r="F390" s="153"/>
      <c r="G390" s="144">
        <f t="shared" si="308"/>
        <v>0</v>
      </c>
      <c r="H390" s="146">
        <f t="shared" si="309"/>
        <v>6</v>
      </c>
      <c r="I390" s="207">
        <v>44.469999999999999</v>
      </c>
      <c r="J390" s="208">
        <f t="shared" si="310"/>
        <v>266.81999999999999</v>
      </c>
      <c r="K390" s="209">
        <f t="shared" si="311"/>
        <v>0</v>
      </c>
      <c r="L390" s="210">
        <f t="shared" si="312"/>
        <v>0</v>
      </c>
      <c r="M390" s="209">
        <f t="shared" si="313"/>
        <v>0</v>
      </c>
      <c r="N390" s="209">
        <f t="shared" si="314"/>
        <v>266.81999999999999</v>
      </c>
      <c r="O390" s="151" t="str">
        <f t="shared" si="306"/>
        <v xml:space="preserve"> </v>
      </c>
      <c r="P390" s="151">
        <f t="shared" si="307"/>
        <v>100</v>
      </c>
    </row>
    <row r="391" ht="39.600000000000001">
      <c r="A391" s="141" t="s">
        <v>677</v>
      </c>
      <c r="B391" s="141" t="s">
        <v>523</v>
      </c>
      <c r="C391" s="142" t="s">
        <v>41</v>
      </c>
      <c r="D391" s="143">
        <v>12</v>
      </c>
      <c r="E391" s="144"/>
      <c r="F391" s="153"/>
      <c r="G391" s="144">
        <f t="shared" si="308"/>
        <v>0</v>
      </c>
      <c r="H391" s="146">
        <f t="shared" si="309"/>
        <v>12</v>
      </c>
      <c r="I391" s="207">
        <v>10.99</v>
      </c>
      <c r="J391" s="208">
        <f t="shared" si="310"/>
        <v>131.88</v>
      </c>
      <c r="K391" s="209">
        <f t="shared" si="311"/>
        <v>0</v>
      </c>
      <c r="L391" s="210">
        <f t="shared" si="312"/>
        <v>0</v>
      </c>
      <c r="M391" s="209">
        <f t="shared" si="313"/>
        <v>0</v>
      </c>
      <c r="N391" s="209">
        <f t="shared" si="314"/>
        <v>131.88</v>
      </c>
      <c r="O391" s="151" t="str">
        <f t="shared" si="306"/>
        <v xml:space="preserve"> </v>
      </c>
      <c r="P391" s="151">
        <f t="shared" si="307"/>
        <v>100</v>
      </c>
    </row>
    <row r="392" ht="26.399999999999999">
      <c r="A392" s="141" t="s">
        <v>678</v>
      </c>
      <c r="B392" s="141" t="s">
        <v>525</v>
      </c>
      <c r="C392" s="142" t="s">
        <v>41</v>
      </c>
      <c r="D392" s="143">
        <v>12</v>
      </c>
      <c r="E392" s="144"/>
      <c r="F392" s="153"/>
      <c r="G392" s="144">
        <f t="shared" si="308"/>
        <v>0</v>
      </c>
      <c r="H392" s="146">
        <f t="shared" si="309"/>
        <v>12</v>
      </c>
      <c r="I392" s="207">
        <v>8.1500000000000004</v>
      </c>
      <c r="J392" s="208">
        <f t="shared" si="310"/>
        <v>97.799999999999997</v>
      </c>
      <c r="K392" s="209">
        <f t="shared" si="311"/>
        <v>0</v>
      </c>
      <c r="L392" s="210">
        <f t="shared" si="312"/>
        <v>0</v>
      </c>
      <c r="M392" s="209">
        <f t="shared" si="313"/>
        <v>0</v>
      </c>
      <c r="N392" s="209">
        <f t="shared" si="314"/>
        <v>97.799999999999997</v>
      </c>
      <c r="O392" s="151" t="str">
        <f t="shared" si="306"/>
        <v xml:space="preserve"> </v>
      </c>
      <c r="P392" s="151">
        <f t="shared" si="307"/>
        <v>100</v>
      </c>
    </row>
    <row r="393" ht="39.600000000000001">
      <c r="A393" s="141" t="s">
        <v>679</v>
      </c>
      <c r="B393" s="141" t="s">
        <v>527</v>
      </c>
      <c r="C393" s="142" t="s">
        <v>41</v>
      </c>
      <c r="D393" s="143">
        <v>12</v>
      </c>
      <c r="E393" s="144"/>
      <c r="F393" s="153"/>
      <c r="G393" s="144">
        <f t="shared" si="308"/>
        <v>0</v>
      </c>
      <c r="H393" s="146">
        <f t="shared" si="309"/>
        <v>12</v>
      </c>
      <c r="I393" s="207">
        <v>14.66</v>
      </c>
      <c r="J393" s="208">
        <f t="shared" si="310"/>
        <v>175.91999999999999</v>
      </c>
      <c r="K393" s="209">
        <f t="shared" si="311"/>
        <v>0</v>
      </c>
      <c r="L393" s="210">
        <f t="shared" si="312"/>
        <v>0</v>
      </c>
      <c r="M393" s="209">
        <f t="shared" si="313"/>
        <v>0</v>
      </c>
      <c r="N393" s="209">
        <f t="shared" si="314"/>
        <v>175.91999999999999</v>
      </c>
      <c r="O393" s="151" t="str">
        <f t="shared" si="306"/>
        <v xml:space="preserve"> </v>
      </c>
      <c r="P393" s="151">
        <f t="shared" si="307"/>
        <v>100</v>
      </c>
    </row>
    <row r="394" ht="39.600000000000001">
      <c r="A394" s="141" t="s">
        <v>680</v>
      </c>
      <c r="B394" s="141" t="s">
        <v>529</v>
      </c>
      <c r="C394" s="142" t="s">
        <v>41</v>
      </c>
      <c r="D394" s="143">
        <v>6</v>
      </c>
      <c r="E394" s="144"/>
      <c r="F394" s="153"/>
      <c r="G394" s="144">
        <f t="shared" si="308"/>
        <v>0</v>
      </c>
      <c r="H394" s="146">
        <f t="shared" si="309"/>
        <v>6</v>
      </c>
      <c r="I394" s="207">
        <v>16.800000000000001</v>
      </c>
      <c r="J394" s="208">
        <f t="shared" si="310"/>
        <v>100.8</v>
      </c>
      <c r="K394" s="209">
        <f t="shared" si="311"/>
        <v>0</v>
      </c>
      <c r="L394" s="210">
        <f t="shared" si="312"/>
        <v>0</v>
      </c>
      <c r="M394" s="209">
        <f t="shared" si="313"/>
        <v>0</v>
      </c>
      <c r="N394" s="209">
        <f t="shared" si="314"/>
        <v>100.8</v>
      </c>
      <c r="O394" s="151" t="str">
        <f t="shared" si="306"/>
        <v xml:space="preserve"> </v>
      </c>
      <c r="P394" s="151">
        <f t="shared" si="307"/>
        <v>100</v>
      </c>
    </row>
    <row r="395" ht="26.399999999999999">
      <c r="A395" s="141" t="s">
        <v>681</v>
      </c>
      <c r="B395" s="141" t="s">
        <v>531</v>
      </c>
      <c r="C395" s="142" t="s">
        <v>41</v>
      </c>
      <c r="D395" s="143">
        <v>30</v>
      </c>
      <c r="E395" s="144"/>
      <c r="F395" s="153"/>
      <c r="G395" s="144">
        <f t="shared" si="308"/>
        <v>0</v>
      </c>
      <c r="H395" s="146">
        <f t="shared" si="309"/>
        <v>30</v>
      </c>
      <c r="I395" s="207">
        <v>17.260000000000002</v>
      </c>
      <c r="J395" s="208">
        <f t="shared" si="310"/>
        <v>517.79999999999995</v>
      </c>
      <c r="K395" s="209">
        <f t="shared" si="311"/>
        <v>0</v>
      </c>
      <c r="L395" s="210">
        <f t="shared" si="312"/>
        <v>0</v>
      </c>
      <c r="M395" s="209">
        <f t="shared" si="313"/>
        <v>0</v>
      </c>
      <c r="N395" s="209">
        <f t="shared" si="314"/>
        <v>517.79999999999995</v>
      </c>
      <c r="O395" s="151" t="str">
        <f t="shared" si="306"/>
        <v xml:space="preserve"> </v>
      </c>
      <c r="P395" s="151">
        <f t="shared" si="307"/>
        <v>100</v>
      </c>
    </row>
    <row r="396" ht="39.600000000000001">
      <c r="A396" s="141" t="s">
        <v>682</v>
      </c>
      <c r="B396" s="141" t="s">
        <v>533</v>
      </c>
      <c r="C396" s="142" t="s">
        <v>41</v>
      </c>
      <c r="D396" s="143">
        <v>96</v>
      </c>
      <c r="E396" s="144"/>
      <c r="F396" s="153"/>
      <c r="G396" s="144">
        <f t="shared" si="308"/>
        <v>0</v>
      </c>
      <c r="H396" s="146">
        <f t="shared" si="309"/>
        <v>96</v>
      </c>
      <c r="I396" s="207">
        <v>7.9100000000000001</v>
      </c>
      <c r="J396" s="208">
        <f t="shared" si="310"/>
        <v>759.36000000000001</v>
      </c>
      <c r="K396" s="209">
        <f t="shared" si="311"/>
        <v>0</v>
      </c>
      <c r="L396" s="210">
        <f t="shared" si="312"/>
        <v>0</v>
      </c>
      <c r="M396" s="209">
        <f t="shared" si="313"/>
        <v>0</v>
      </c>
      <c r="N396" s="209">
        <f t="shared" si="314"/>
        <v>759.36000000000001</v>
      </c>
      <c r="O396" s="151" t="str">
        <f t="shared" si="306"/>
        <v xml:space="preserve"> </v>
      </c>
      <c r="P396" s="151">
        <f t="shared" si="307"/>
        <v>100</v>
      </c>
    </row>
    <row r="397" ht="39.600000000000001">
      <c r="A397" s="141" t="s">
        <v>683</v>
      </c>
      <c r="B397" s="141" t="s">
        <v>535</v>
      </c>
      <c r="C397" s="142" t="s">
        <v>41</v>
      </c>
      <c r="D397" s="143">
        <v>30</v>
      </c>
      <c r="E397" s="144"/>
      <c r="F397" s="153"/>
      <c r="G397" s="144">
        <f t="shared" si="308"/>
        <v>0</v>
      </c>
      <c r="H397" s="146">
        <f t="shared" si="309"/>
        <v>30</v>
      </c>
      <c r="I397" s="207">
        <v>9.4100000000000001</v>
      </c>
      <c r="J397" s="208">
        <f t="shared" si="310"/>
        <v>282.30000000000001</v>
      </c>
      <c r="K397" s="209">
        <f t="shared" si="311"/>
        <v>0</v>
      </c>
      <c r="L397" s="210">
        <f t="shared" si="312"/>
        <v>0</v>
      </c>
      <c r="M397" s="209">
        <f t="shared" si="313"/>
        <v>0</v>
      </c>
      <c r="N397" s="209">
        <f t="shared" si="314"/>
        <v>282.30000000000001</v>
      </c>
      <c r="O397" s="151" t="str">
        <f t="shared" si="306"/>
        <v xml:space="preserve"> </v>
      </c>
      <c r="P397" s="151">
        <f t="shared" si="307"/>
        <v>100</v>
      </c>
    </row>
    <row r="398" ht="39.600000000000001">
      <c r="A398" s="141" t="s">
        <v>684</v>
      </c>
      <c r="B398" s="141" t="s">
        <v>537</v>
      </c>
      <c r="C398" s="142" t="s">
        <v>41</v>
      </c>
      <c r="D398" s="143">
        <v>6</v>
      </c>
      <c r="E398" s="144"/>
      <c r="F398" s="153"/>
      <c r="G398" s="144">
        <f t="shared" si="308"/>
        <v>0</v>
      </c>
      <c r="H398" s="146">
        <f t="shared" si="309"/>
        <v>6</v>
      </c>
      <c r="I398" s="207">
        <v>10.17</v>
      </c>
      <c r="J398" s="208">
        <f t="shared" si="310"/>
        <v>61.020000000000003</v>
      </c>
      <c r="K398" s="209">
        <f t="shared" si="311"/>
        <v>0</v>
      </c>
      <c r="L398" s="210">
        <f t="shared" si="312"/>
        <v>0</v>
      </c>
      <c r="M398" s="209">
        <f t="shared" si="313"/>
        <v>0</v>
      </c>
      <c r="N398" s="209">
        <f t="shared" si="314"/>
        <v>61.020000000000003</v>
      </c>
      <c r="O398" s="151" t="str">
        <f t="shared" ref="O398:O437" si="317">IF((M398/J398)=0," ",(M398/J398)*100)</f>
        <v xml:space="preserve"> </v>
      </c>
      <c r="P398" s="151">
        <f t="shared" ref="P398:P437" si="318">IF((N398/J398)=0," ",(N398/J398)*100)</f>
        <v>100</v>
      </c>
    </row>
    <row r="399" ht="39.600000000000001">
      <c r="A399" s="141" t="s">
        <v>685</v>
      </c>
      <c r="B399" s="141" t="s">
        <v>539</v>
      </c>
      <c r="C399" s="142" t="s">
        <v>41</v>
      </c>
      <c r="D399" s="143">
        <v>12</v>
      </c>
      <c r="E399" s="144"/>
      <c r="F399" s="153"/>
      <c r="G399" s="144">
        <f t="shared" ref="G399:G436" si="319">E399+F399</f>
        <v>0</v>
      </c>
      <c r="H399" s="146">
        <f t="shared" ref="H399:H436" si="320">D399-G399</f>
        <v>12</v>
      </c>
      <c r="I399" s="207">
        <v>6.3099999999999996</v>
      </c>
      <c r="J399" s="208">
        <f t="shared" ref="J399:J436" si="321">ROUND(D399*I399,2)</f>
        <v>75.719999999999999</v>
      </c>
      <c r="K399" s="209">
        <f t="shared" ref="K399:K436" si="322">ROUND(E399*I399,2)</f>
        <v>0</v>
      </c>
      <c r="L399" s="210">
        <f t="shared" ref="L399:L436" si="323">ROUND(F399*I399,2)</f>
        <v>0</v>
      </c>
      <c r="M399" s="209">
        <f t="shared" ref="M399:M436" si="324">K399+L399</f>
        <v>0</v>
      </c>
      <c r="N399" s="209">
        <f t="shared" ref="N399:N436" si="325">J399-M399</f>
        <v>75.719999999999999</v>
      </c>
      <c r="O399" s="151" t="str">
        <f t="shared" si="317"/>
        <v xml:space="preserve"> </v>
      </c>
      <c r="P399" s="151">
        <f t="shared" si="318"/>
        <v>100</v>
      </c>
    </row>
    <row r="400" ht="39.600000000000001">
      <c r="A400" s="141" t="s">
        <v>686</v>
      </c>
      <c r="B400" s="141" t="s">
        <v>541</v>
      </c>
      <c r="C400" s="142" t="s">
        <v>41</v>
      </c>
      <c r="D400" s="143">
        <v>12</v>
      </c>
      <c r="E400" s="144"/>
      <c r="F400" s="153"/>
      <c r="G400" s="144">
        <f t="shared" si="319"/>
        <v>0</v>
      </c>
      <c r="H400" s="146">
        <f t="shared" si="320"/>
        <v>12</v>
      </c>
      <c r="I400" s="207">
        <v>7.0999999999999996</v>
      </c>
      <c r="J400" s="208">
        <f t="shared" si="321"/>
        <v>85.200000000000003</v>
      </c>
      <c r="K400" s="209">
        <f t="shared" si="322"/>
        <v>0</v>
      </c>
      <c r="L400" s="210">
        <f t="shared" si="323"/>
        <v>0</v>
      </c>
      <c r="M400" s="209">
        <f t="shared" si="324"/>
        <v>0</v>
      </c>
      <c r="N400" s="209">
        <f t="shared" si="325"/>
        <v>85.200000000000003</v>
      </c>
      <c r="O400" s="151" t="str">
        <f t="shared" si="317"/>
        <v xml:space="preserve"> </v>
      </c>
      <c r="P400" s="151">
        <f t="shared" si="318"/>
        <v>100</v>
      </c>
    </row>
    <row r="401" ht="39.600000000000001">
      <c r="A401" s="141" t="s">
        <v>687</v>
      </c>
      <c r="B401" s="141" t="s">
        <v>545</v>
      </c>
      <c r="C401" s="142" t="s">
        <v>83</v>
      </c>
      <c r="D401" s="143">
        <v>79.920000000000002</v>
      </c>
      <c r="E401" s="144"/>
      <c r="F401" s="153"/>
      <c r="G401" s="144">
        <f t="shared" si="319"/>
        <v>0</v>
      </c>
      <c r="H401" s="146">
        <f t="shared" si="320"/>
        <v>79.920000000000002</v>
      </c>
      <c r="I401" s="207">
        <v>13.09</v>
      </c>
      <c r="J401" s="208">
        <f t="shared" si="321"/>
        <v>1046.1500000000001</v>
      </c>
      <c r="K401" s="209">
        <f t="shared" si="322"/>
        <v>0</v>
      </c>
      <c r="L401" s="210">
        <f t="shared" si="323"/>
        <v>0</v>
      </c>
      <c r="M401" s="209">
        <f t="shared" si="324"/>
        <v>0</v>
      </c>
      <c r="N401" s="209">
        <f t="shared" si="325"/>
        <v>1046.1500000000001</v>
      </c>
      <c r="O401" s="151" t="str">
        <f t="shared" si="317"/>
        <v xml:space="preserve"> </v>
      </c>
      <c r="P401" s="151">
        <f t="shared" si="318"/>
        <v>100</v>
      </c>
    </row>
    <row r="402" ht="39.600000000000001">
      <c r="A402" s="141" t="s">
        <v>688</v>
      </c>
      <c r="B402" s="141" t="s">
        <v>547</v>
      </c>
      <c r="C402" s="142" t="s">
        <v>83</v>
      </c>
      <c r="D402" s="143">
        <v>162.59999999999999</v>
      </c>
      <c r="E402" s="144"/>
      <c r="F402" s="153"/>
      <c r="G402" s="144">
        <f t="shared" si="319"/>
        <v>0</v>
      </c>
      <c r="H402" s="146">
        <f t="shared" si="320"/>
        <v>162.59999999999999</v>
      </c>
      <c r="I402" s="207">
        <v>11.380000000000001</v>
      </c>
      <c r="J402" s="208">
        <f t="shared" si="321"/>
        <v>1850.3900000000001</v>
      </c>
      <c r="K402" s="209">
        <f t="shared" si="322"/>
        <v>0</v>
      </c>
      <c r="L402" s="210">
        <f t="shared" si="323"/>
        <v>0</v>
      </c>
      <c r="M402" s="209">
        <f t="shared" si="324"/>
        <v>0</v>
      </c>
      <c r="N402" s="209">
        <f t="shared" si="325"/>
        <v>1850.3900000000001</v>
      </c>
      <c r="O402" s="151" t="str">
        <f t="shared" si="317"/>
        <v xml:space="preserve"> </v>
      </c>
      <c r="P402" s="151">
        <f t="shared" si="318"/>
        <v>100</v>
      </c>
    </row>
    <row r="403" ht="13.199999999999999">
      <c r="A403" s="125" t="s">
        <v>689</v>
      </c>
      <c r="B403" s="125" t="s">
        <v>549</v>
      </c>
      <c r="C403" s="126"/>
      <c r="D403" s="134"/>
      <c r="E403" s="135"/>
      <c r="F403" s="136"/>
      <c r="G403" s="135"/>
      <c r="H403" s="137"/>
      <c r="I403" s="211"/>
      <c r="J403" s="204">
        <f>SUM(J404:J412)</f>
        <v>18603.599999999999</v>
      </c>
      <c r="K403" s="204">
        <f t="shared" ref="K403:N403" si="326">SUM(K404:K412)</f>
        <v>0</v>
      </c>
      <c r="L403" s="204">
        <f t="shared" si="326"/>
        <v>0</v>
      </c>
      <c r="M403" s="204">
        <f t="shared" si="326"/>
        <v>0</v>
      </c>
      <c r="N403" s="204">
        <f t="shared" si="326"/>
        <v>18603.599999999999</v>
      </c>
      <c r="O403" s="140" t="str">
        <f t="shared" si="317"/>
        <v xml:space="preserve"> </v>
      </c>
      <c r="P403" s="133">
        <f t="shared" si="318"/>
        <v>100</v>
      </c>
    </row>
    <row r="404" ht="39.600000000000001">
      <c r="A404" s="141" t="s">
        <v>690</v>
      </c>
      <c r="B404" s="141" t="s">
        <v>555</v>
      </c>
      <c r="C404" s="142" t="s">
        <v>41</v>
      </c>
      <c r="D404" s="143">
        <v>6</v>
      </c>
      <c r="E404" s="144"/>
      <c r="F404" s="153"/>
      <c r="G404" s="144">
        <f t="shared" si="319"/>
        <v>0</v>
      </c>
      <c r="H404" s="146">
        <f t="shared" si="320"/>
        <v>6</v>
      </c>
      <c r="I404" s="207">
        <v>368.27999999999997</v>
      </c>
      <c r="J404" s="208">
        <f t="shared" si="321"/>
        <v>2209.6799999999998</v>
      </c>
      <c r="K404" s="209">
        <f t="shared" si="322"/>
        <v>0</v>
      </c>
      <c r="L404" s="210">
        <f t="shared" si="323"/>
        <v>0</v>
      </c>
      <c r="M404" s="209">
        <f t="shared" si="324"/>
        <v>0</v>
      </c>
      <c r="N404" s="209">
        <f t="shared" si="325"/>
        <v>2209.6799999999998</v>
      </c>
      <c r="O404" s="151" t="str">
        <f t="shared" si="317"/>
        <v xml:space="preserve"> </v>
      </c>
      <c r="P404" s="151">
        <f t="shared" si="318"/>
        <v>100</v>
      </c>
    </row>
    <row r="405" ht="26.399999999999999">
      <c r="A405" s="141" t="s">
        <v>691</v>
      </c>
      <c r="B405" s="141" t="s">
        <v>692</v>
      </c>
      <c r="C405" s="142" t="s">
        <v>41</v>
      </c>
      <c r="D405" s="143">
        <v>12</v>
      </c>
      <c r="E405" s="144"/>
      <c r="F405" s="153"/>
      <c r="G405" s="144">
        <f t="shared" si="319"/>
        <v>0</v>
      </c>
      <c r="H405" s="146">
        <f t="shared" si="320"/>
        <v>12</v>
      </c>
      <c r="I405" s="207">
        <v>266.88999999999999</v>
      </c>
      <c r="J405" s="208">
        <f t="shared" si="321"/>
        <v>3202.6799999999998</v>
      </c>
      <c r="K405" s="209">
        <f t="shared" si="322"/>
        <v>0</v>
      </c>
      <c r="L405" s="210">
        <f t="shared" si="323"/>
        <v>0</v>
      </c>
      <c r="M405" s="209">
        <f t="shared" si="324"/>
        <v>0</v>
      </c>
      <c r="N405" s="209">
        <f t="shared" si="325"/>
        <v>3202.6799999999998</v>
      </c>
      <c r="O405" s="151" t="str">
        <f t="shared" si="317"/>
        <v xml:space="preserve"> </v>
      </c>
      <c r="P405" s="151">
        <f t="shared" si="318"/>
        <v>100</v>
      </c>
    </row>
    <row r="406" ht="26.399999999999999">
      <c r="A406" s="141" t="s">
        <v>693</v>
      </c>
      <c r="B406" s="141" t="s">
        <v>694</v>
      </c>
      <c r="C406" s="142" t="s">
        <v>41</v>
      </c>
      <c r="D406" s="143">
        <v>6</v>
      </c>
      <c r="E406" s="144"/>
      <c r="F406" s="153"/>
      <c r="G406" s="144">
        <f t="shared" si="319"/>
        <v>0</v>
      </c>
      <c r="H406" s="146">
        <f t="shared" si="320"/>
        <v>6</v>
      </c>
      <c r="I406" s="207">
        <v>134.52000000000001</v>
      </c>
      <c r="J406" s="208">
        <f t="shared" si="321"/>
        <v>807.12</v>
      </c>
      <c r="K406" s="209">
        <f t="shared" si="322"/>
        <v>0</v>
      </c>
      <c r="L406" s="210">
        <f t="shared" si="323"/>
        <v>0</v>
      </c>
      <c r="M406" s="209">
        <f t="shared" si="324"/>
        <v>0</v>
      </c>
      <c r="N406" s="209">
        <f t="shared" si="325"/>
        <v>807.12</v>
      </c>
      <c r="O406" s="151" t="str">
        <f t="shared" si="317"/>
        <v xml:space="preserve"> </v>
      </c>
      <c r="P406" s="151">
        <f t="shared" si="318"/>
        <v>100</v>
      </c>
    </row>
    <row r="407" ht="26.399999999999999">
      <c r="A407" s="141" t="s">
        <v>695</v>
      </c>
      <c r="B407" s="141" t="s">
        <v>696</v>
      </c>
      <c r="C407" s="142" t="s">
        <v>41</v>
      </c>
      <c r="D407" s="143">
        <v>6</v>
      </c>
      <c r="E407" s="144"/>
      <c r="F407" s="153"/>
      <c r="G407" s="144">
        <f t="shared" si="319"/>
        <v>0</v>
      </c>
      <c r="H407" s="146">
        <f t="shared" si="320"/>
        <v>6</v>
      </c>
      <c r="I407" s="207">
        <v>656.42999999999995</v>
      </c>
      <c r="J407" s="208">
        <f t="shared" si="321"/>
        <v>3938.5799999999999</v>
      </c>
      <c r="K407" s="209">
        <f t="shared" si="322"/>
        <v>0</v>
      </c>
      <c r="L407" s="210">
        <f t="shared" si="323"/>
        <v>0</v>
      </c>
      <c r="M407" s="209">
        <f t="shared" si="324"/>
        <v>0</v>
      </c>
      <c r="N407" s="209">
        <f t="shared" si="325"/>
        <v>3938.5799999999999</v>
      </c>
      <c r="O407" s="151" t="str">
        <f t="shared" si="317"/>
        <v xml:space="preserve"> </v>
      </c>
      <c r="P407" s="151">
        <f t="shared" si="318"/>
        <v>100</v>
      </c>
    </row>
    <row r="408" ht="13.199999999999999">
      <c r="A408" s="141" t="s">
        <v>697</v>
      </c>
      <c r="B408" s="141" t="s">
        <v>557</v>
      </c>
      <c r="C408" s="142" t="s">
        <v>41</v>
      </c>
      <c r="D408" s="143">
        <v>6</v>
      </c>
      <c r="E408" s="144"/>
      <c r="F408" s="153"/>
      <c r="G408" s="144">
        <f t="shared" si="319"/>
        <v>0</v>
      </c>
      <c r="H408" s="146">
        <f t="shared" si="320"/>
        <v>6</v>
      </c>
      <c r="I408" s="207">
        <v>38.280000000000001</v>
      </c>
      <c r="J408" s="208">
        <f t="shared" si="321"/>
        <v>229.68000000000001</v>
      </c>
      <c r="K408" s="209">
        <f t="shared" si="322"/>
        <v>0</v>
      </c>
      <c r="L408" s="210">
        <f t="shared" si="323"/>
        <v>0</v>
      </c>
      <c r="M408" s="209">
        <f t="shared" si="324"/>
        <v>0</v>
      </c>
      <c r="N408" s="209">
        <f t="shared" si="325"/>
        <v>229.68000000000001</v>
      </c>
      <c r="O408" s="151" t="str">
        <f t="shared" si="317"/>
        <v xml:space="preserve"> </v>
      </c>
      <c r="P408" s="151">
        <f t="shared" si="318"/>
        <v>100</v>
      </c>
    </row>
    <row r="409" ht="39.600000000000001">
      <c r="A409" s="141" t="s">
        <v>698</v>
      </c>
      <c r="B409" s="141" t="s">
        <v>551</v>
      </c>
      <c r="C409" s="142" t="s">
        <v>41</v>
      </c>
      <c r="D409" s="143">
        <v>6</v>
      </c>
      <c r="E409" s="144"/>
      <c r="F409" s="153"/>
      <c r="G409" s="144">
        <f t="shared" si="319"/>
        <v>0</v>
      </c>
      <c r="H409" s="146">
        <f t="shared" si="320"/>
        <v>6</v>
      </c>
      <c r="I409" s="207">
        <v>597.89999999999998</v>
      </c>
      <c r="J409" s="208">
        <f t="shared" si="321"/>
        <v>3587.4000000000001</v>
      </c>
      <c r="K409" s="209">
        <f t="shared" si="322"/>
        <v>0</v>
      </c>
      <c r="L409" s="210">
        <f t="shared" si="323"/>
        <v>0</v>
      </c>
      <c r="M409" s="209">
        <f t="shared" si="324"/>
        <v>0</v>
      </c>
      <c r="N409" s="209">
        <f t="shared" si="325"/>
        <v>3587.4000000000001</v>
      </c>
      <c r="O409" s="151" t="str">
        <f t="shared" si="317"/>
        <v xml:space="preserve"> </v>
      </c>
      <c r="P409" s="151">
        <f t="shared" si="318"/>
        <v>100</v>
      </c>
    </row>
    <row r="410" ht="47.399999999999999" customHeight="1">
      <c r="A410" s="141" t="s">
        <v>699</v>
      </c>
      <c r="B410" s="141" t="s">
        <v>559</v>
      </c>
      <c r="C410" s="142" t="s">
        <v>41</v>
      </c>
      <c r="D410" s="143">
        <v>6</v>
      </c>
      <c r="E410" s="144"/>
      <c r="F410" s="153"/>
      <c r="G410" s="144">
        <f t="shared" si="319"/>
        <v>0</v>
      </c>
      <c r="H410" s="146">
        <f t="shared" si="320"/>
        <v>6</v>
      </c>
      <c r="I410" s="207">
        <v>74.510000000000005</v>
      </c>
      <c r="J410" s="208">
        <f t="shared" si="321"/>
        <v>447.06</v>
      </c>
      <c r="K410" s="209">
        <f t="shared" si="322"/>
        <v>0</v>
      </c>
      <c r="L410" s="210">
        <f t="shared" si="323"/>
        <v>0</v>
      </c>
      <c r="M410" s="209">
        <f t="shared" si="324"/>
        <v>0</v>
      </c>
      <c r="N410" s="209">
        <f t="shared" si="325"/>
        <v>447.06</v>
      </c>
      <c r="O410" s="151" t="str">
        <f t="shared" si="317"/>
        <v xml:space="preserve"> </v>
      </c>
      <c r="P410" s="151">
        <f t="shared" si="318"/>
        <v>100</v>
      </c>
    </row>
    <row r="411" ht="69" customHeight="1">
      <c r="A411" s="141" t="s">
        <v>700</v>
      </c>
      <c r="B411" s="141" t="s">
        <v>561</v>
      </c>
      <c r="C411" s="142" t="s">
        <v>41</v>
      </c>
      <c r="D411" s="143">
        <v>6</v>
      </c>
      <c r="E411" s="144"/>
      <c r="F411" s="153"/>
      <c r="G411" s="144">
        <f t="shared" si="319"/>
        <v>0</v>
      </c>
      <c r="H411" s="146">
        <f t="shared" si="320"/>
        <v>6</v>
      </c>
      <c r="I411" s="207">
        <v>298.29000000000002</v>
      </c>
      <c r="J411" s="208">
        <f t="shared" si="321"/>
        <v>1789.74</v>
      </c>
      <c r="K411" s="209">
        <f t="shared" si="322"/>
        <v>0</v>
      </c>
      <c r="L411" s="210">
        <f t="shared" si="323"/>
        <v>0</v>
      </c>
      <c r="M411" s="209">
        <f t="shared" si="324"/>
        <v>0</v>
      </c>
      <c r="N411" s="209">
        <f t="shared" si="325"/>
        <v>1789.74</v>
      </c>
      <c r="O411" s="151" t="str">
        <f t="shared" si="317"/>
        <v xml:space="preserve"> </v>
      </c>
      <c r="P411" s="151">
        <f t="shared" si="318"/>
        <v>100</v>
      </c>
    </row>
    <row r="412" s="166" customFormat="1" ht="52.799999999999997">
      <c r="A412" s="141" t="s">
        <v>701</v>
      </c>
      <c r="B412" s="141" t="s">
        <v>553</v>
      </c>
      <c r="C412" s="142" t="s">
        <v>41</v>
      </c>
      <c r="D412" s="143">
        <v>6</v>
      </c>
      <c r="E412" s="144"/>
      <c r="F412" s="153"/>
      <c r="G412" s="144">
        <f t="shared" si="319"/>
        <v>0</v>
      </c>
      <c r="H412" s="146">
        <f t="shared" si="320"/>
        <v>6</v>
      </c>
      <c r="I412" s="207">
        <v>398.61000000000001</v>
      </c>
      <c r="J412" s="208">
        <f t="shared" si="321"/>
        <v>2391.6599999999999</v>
      </c>
      <c r="K412" s="209">
        <f t="shared" si="322"/>
        <v>0</v>
      </c>
      <c r="L412" s="210">
        <f t="shared" si="323"/>
        <v>0</v>
      </c>
      <c r="M412" s="209">
        <f t="shared" si="324"/>
        <v>0</v>
      </c>
      <c r="N412" s="209">
        <f t="shared" si="325"/>
        <v>2391.6599999999999</v>
      </c>
      <c r="O412" s="151" t="str">
        <f t="shared" si="317"/>
        <v xml:space="preserve"> </v>
      </c>
      <c r="P412" s="151">
        <f t="shared" si="318"/>
        <v>100</v>
      </c>
    </row>
    <row r="413" ht="13.199999999999999">
      <c r="A413" s="125" t="s">
        <v>702</v>
      </c>
      <c r="B413" s="125" t="s">
        <v>261</v>
      </c>
      <c r="C413" s="126"/>
      <c r="D413" s="134"/>
      <c r="E413" s="135"/>
      <c r="F413" s="136"/>
      <c r="G413" s="135"/>
      <c r="H413" s="137"/>
      <c r="I413" s="211"/>
      <c r="J413" s="204">
        <f>J414</f>
        <v>904.15999999999997</v>
      </c>
      <c r="K413" s="204">
        <f t="shared" ref="K413:N413" si="327">K414</f>
        <v>0</v>
      </c>
      <c r="L413" s="204">
        <f t="shared" si="327"/>
        <v>0</v>
      </c>
      <c r="M413" s="204">
        <f t="shared" si="327"/>
        <v>0</v>
      </c>
      <c r="N413" s="204">
        <f t="shared" si="327"/>
        <v>904.15999999999997</v>
      </c>
      <c r="O413" s="140" t="str">
        <f t="shared" si="317"/>
        <v xml:space="preserve"> </v>
      </c>
      <c r="P413" s="133">
        <f t="shared" si="318"/>
        <v>100</v>
      </c>
    </row>
    <row r="414" ht="13.199999999999999">
      <c r="A414" s="141" t="s">
        <v>703</v>
      </c>
      <c r="B414" s="141" t="s">
        <v>564</v>
      </c>
      <c r="C414" s="142" t="s">
        <v>59</v>
      </c>
      <c r="D414" s="143">
        <v>316.13999999999999</v>
      </c>
      <c r="E414" s="144"/>
      <c r="F414" s="153"/>
      <c r="G414" s="144">
        <f t="shared" si="319"/>
        <v>0</v>
      </c>
      <c r="H414" s="146">
        <f t="shared" si="320"/>
        <v>316.13999999999999</v>
      </c>
      <c r="I414" s="207">
        <v>2.8599999999999999</v>
      </c>
      <c r="J414" s="208">
        <f t="shared" si="321"/>
        <v>904.15999999999997</v>
      </c>
      <c r="K414" s="209">
        <f t="shared" si="322"/>
        <v>0</v>
      </c>
      <c r="L414" s="210">
        <f t="shared" si="323"/>
        <v>0</v>
      </c>
      <c r="M414" s="209">
        <f t="shared" si="324"/>
        <v>0</v>
      </c>
      <c r="N414" s="209">
        <f t="shared" si="325"/>
        <v>904.15999999999997</v>
      </c>
      <c r="O414" s="151" t="str">
        <f t="shared" si="317"/>
        <v xml:space="preserve"> </v>
      </c>
      <c r="P414" s="151">
        <f t="shared" si="318"/>
        <v>100</v>
      </c>
    </row>
    <row r="415" ht="13.199999999999999">
      <c r="A415" s="125">
        <v>5</v>
      </c>
      <c r="B415" s="125" t="s">
        <v>704</v>
      </c>
      <c r="C415" s="126"/>
      <c r="D415" s="134"/>
      <c r="E415" s="135"/>
      <c r="F415" s="136"/>
      <c r="G415" s="135">
        <f t="shared" si="319"/>
        <v>0</v>
      </c>
      <c r="H415" s="137"/>
      <c r="I415" s="211"/>
      <c r="J415" s="204">
        <f>J416+J425+J434</f>
        <v>429774.45000000001</v>
      </c>
      <c r="K415" s="204">
        <f t="shared" ref="K415:N415" si="328">K416+K425+K434</f>
        <v>0</v>
      </c>
      <c r="L415" s="204">
        <f t="shared" si="328"/>
        <v>0</v>
      </c>
      <c r="M415" s="204">
        <f t="shared" si="328"/>
        <v>0</v>
      </c>
      <c r="N415" s="204">
        <f t="shared" si="328"/>
        <v>429774.45000000001</v>
      </c>
      <c r="O415" s="140" t="str">
        <f t="shared" si="317"/>
        <v xml:space="preserve"> </v>
      </c>
      <c r="P415" s="133">
        <f t="shared" si="318"/>
        <v>100</v>
      </c>
      <c r="Q415" s="159"/>
      <c r="R415" s="159"/>
      <c r="S415" s="159"/>
      <c r="T415" s="159"/>
      <c r="U415" s="159"/>
    </row>
    <row r="416" ht="12" customHeight="1">
      <c r="A416" s="125" t="s">
        <v>705</v>
      </c>
      <c r="B416" s="125" t="s">
        <v>706</v>
      </c>
      <c r="C416" s="126"/>
      <c r="D416" s="134"/>
      <c r="E416" s="135"/>
      <c r="F416" s="136"/>
      <c r="G416" s="135">
        <f t="shared" si="319"/>
        <v>0</v>
      </c>
      <c r="H416" s="137"/>
      <c r="I416" s="211"/>
      <c r="J416" s="204">
        <f>SUM(J417:J424)</f>
        <v>40355.910000000003</v>
      </c>
      <c r="K416" s="204">
        <f t="shared" ref="K416:N416" si="329">SUM(K417:K424)</f>
        <v>0</v>
      </c>
      <c r="L416" s="204">
        <f t="shared" si="329"/>
        <v>0</v>
      </c>
      <c r="M416" s="204">
        <f t="shared" si="329"/>
        <v>0</v>
      </c>
      <c r="N416" s="204">
        <f t="shared" si="329"/>
        <v>40355.910000000003</v>
      </c>
      <c r="O416" s="140" t="str">
        <f t="shared" si="317"/>
        <v xml:space="preserve"> </v>
      </c>
      <c r="P416" s="133">
        <f t="shared" si="318"/>
        <v>100</v>
      </c>
      <c r="Q416" s="159"/>
      <c r="R416" s="159"/>
      <c r="S416" s="159"/>
      <c r="T416" s="159"/>
      <c r="U416" s="159"/>
    </row>
    <row r="417" ht="12" customHeight="1">
      <c r="A417" s="141" t="s">
        <v>707</v>
      </c>
      <c r="B417" s="141" t="s">
        <v>708</v>
      </c>
      <c r="C417" s="142" t="s">
        <v>41</v>
      </c>
      <c r="D417" s="143">
        <v>17</v>
      </c>
      <c r="E417" s="144"/>
      <c r="F417" s="153"/>
      <c r="G417" s="144">
        <f t="shared" si="319"/>
        <v>0</v>
      </c>
      <c r="H417" s="146">
        <f t="shared" si="320"/>
        <v>17</v>
      </c>
      <c r="I417" s="207">
        <v>105.31999999999999</v>
      </c>
      <c r="J417" s="208">
        <f t="shared" si="321"/>
        <v>1790.4400000000001</v>
      </c>
      <c r="K417" s="209">
        <f t="shared" si="322"/>
        <v>0</v>
      </c>
      <c r="L417" s="210">
        <f t="shared" si="323"/>
        <v>0</v>
      </c>
      <c r="M417" s="209">
        <f t="shared" si="324"/>
        <v>0</v>
      </c>
      <c r="N417" s="209">
        <f t="shared" si="325"/>
        <v>1790.4400000000001</v>
      </c>
      <c r="O417" s="151" t="str">
        <f t="shared" si="317"/>
        <v xml:space="preserve"> </v>
      </c>
      <c r="P417" s="151">
        <f t="shared" si="318"/>
        <v>100</v>
      </c>
    </row>
    <row r="418" ht="26.399999999999999">
      <c r="A418" s="141" t="s">
        <v>709</v>
      </c>
      <c r="B418" s="141" t="s">
        <v>710</v>
      </c>
      <c r="C418" s="142" t="s">
        <v>41</v>
      </c>
      <c r="D418" s="143">
        <v>106</v>
      </c>
      <c r="E418" s="144"/>
      <c r="F418" s="153"/>
      <c r="G418" s="144">
        <f t="shared" si="319"/>
        <v>0</v>
      </c>
      <c r="H418" s="146">
        <f t="shared" si="320"/>
        <v>106</v>
      </c>
      <c r="I418" s="207">
        <v>105.34999999999999</v>
      </c>
      <c r="J418" s="208">
        <f t="shared" si="321"/>
        <v>11167.1</v>
      </c>
      <c r="K418" s="209">
        <f t="shared" si="322"/>
        <v>0</v>
      </c>
      <c r="L418" s="210">
        <f t="shared" si="323"/>
        <v>0</v>
      </c>
      <c r="M418" s="209">
        <f t="shared" si="324"/>
        <v>0</v>
      </c>
      <c r="N418" s="209">
        <f t="shared" si="325"/>
        <v>11167.1</v>
      </c>
      <c r="O418" s="151" t="str">
        <f t="shared" si="317"/>
        <v xml:space="preserve"> </v>
      </c>
      <c r="P418" s="151">
        <f t="shared" si="318"/>
        <v>100</v>
      </c>
    </row>
    <row r="419" ht="32.399999999999999" customHeight="1">
      <c r="A419" s="141" t="s">
        <v>711</v>
      </c>
      <c r="B419" s="141" t="s">
        <v>712</v>
      </c>
      <c r="C419" s="142" t="s">
        <v>41</v>
      </c>
      <c r="D419" s="143">
        <v>10</v>
      </c>
      <c r="E419" s="144"/>
      <c r="F419" s="153"/>
      <c r="G419" s="144">
        <f t="shared" si="319"/>
        <v>0</v>
      </c>
      <c r="H419" s="146">
        <f t="shared" si="320"/>
        <v>10</v>
      </c>
      <c r="I419" s="207">
        <v>97.420000000000002</v>
      </c>
      <c r="J419" s="208">
        <f t="shared" si="321"/>
        <v>974.20000000000005</v>
      </c>
      <c r="K419" s="209">
        <f t="shared" si="322"/>
        <v>0</v>
      </c>
      <c r="L419" s="210">
        <f t="shared" si="323"/>
        <v>0</v>
      </c>
      <c r="M419" s="209">
        <f t="shared" si="324"/>
        <v>0</v>
      </c>
      <c r="N419" s="209">
        <f t="shared" si="325"/>
        <v>974.20000000000005</v>
      </c>
      <c r="O419" s="151" t="str">
        <f t="shared" si="317"/>
        <v xml:space="preserve"> </v>
      </c>
      <c r="P419" s="151">
        <f t="shared" si="318"/>
        <v>100</v>
      </c>
    </row>
    <row r="420" ht="29.399999999999999" customHeight="1">
      <c r="A420" s="141" t="s">
        <v>713</v>
      </c>
      <c r="B420" s="141" t="s">
        <v>714</v>
      </c>
      <c r="C420" s="142" t="s">
        <v>41</v>
      </c>
      <c r="D420" s="143">
        <v>10</v>
      </c>
      <c r="E420" s="144"/>
      <c r="F420" s="153"/>
      <c r="G420" s="144">
        <f t="shared" si="319"/>
        <v>0</v>
      </c>
      <c r="H420" s="146">
        <f t="shared" si="320"/>
        <v>10</v>
      </c>
      <c r="I420" s="207">
        <v>102.18000000000001</v>
      </c>
      <c r="J420" s="208">
        <f t="shared" si="321"/>
        <v>1021.8</v>
      </c>
      <c r="K420" s="209">
        <f t="shared" si="322"/>
        <v>0</v>
      </c>
      <c r="L420" s="210">
        <f t="shared" si="323"/>
        <v>0</v>
      </c>
      <c r="M420" s="209">
        <f t="shared" si="324"/>
        <v>0</v>
      </c>
      <c r="N420" s="209">
        <f t="shared" si="325"/>
        <v>1021.8</v>
      </c>
      <c r="O420" s="151" t="str">
        <f t="shared" si="317"/>
        <v xml:space="preserve"> </v>
      </c>
      <c r="P420" s="151">
        <f t="shared" si="318"/>
        <v>100</v>
      </c>
    </row>
    <row r="421" s="167" customFormat="1" ht="29.399999999999999" customHeight="1">
      <c r="A421" s="141" t="s">
        <v>715</v>
      </c>
      <c r="B421" s="141" t="s">
        <v>716</v>
      </c>
      <c r="C421" s="142" t="s">
        <v>41</v>
      </c>
      <c r="D421" s="143">
        <v>143</v>
      </c>
      <c r="E421" s="144"/>
      <c r="F421" s="153"/>
      <c r="G421" s="144">
        <f t="shared" si="319"/>
        <v>0</v>
      </c>
      <c r="H421" s="146">
        <f t="shared" si="320"/>
        <v>143</v>
      </c>
      <c r="I421" s="207">
        <v>29.420000000000002</v>
      </c>
      <c r="J421" s="208">
        <f t="shared" si="321"/>
        <v>4207.0600000000004</v>
      </c>
      <c r="K421" s="209">
        <f t="shared" si="322"/>
        <v>0</v>
      </c>
      <c r="L421" s="210">
        <f t="shared" si="323"/>
        <v>0</v>
      </c>
      <c r="M421" s="209">
        <f t="shared" si="324"/>
        <v>0</v>
      </c>
      <c r="N421" s="209">
        <f t="shared" si="325"/>
        <v>4207.0600000000004</v>
      </c>
      <c r="O421" s="151" t="str">
        <f t="shared" si="317"/>
        <v xml:space="preserve"> </v>
      </c>
      <c r="P421" s="151">
        <f t="shared" si="318"/>
        <v>100</v>
      </c>
    </row>
    <row r="422" s="167" customFormat="1" ht="36" customHeight="1">
      <c r="A422" s="141" t="s">
        <v>717</v>
      </c>
      <c r="B422" s="141" t="s">
        <v>718</v>
      </c>
      <c r="C422" s="142" t="s">
        <v>83</v>
      </c>
      <c r="D422" s="143">
        <v>183.03999999999999</v>
      </c>
      <c r="E422" s="144"/>
      <c r="F422" s="153"/>
      <c r="G422" s="144">
        <f t="shared" si="319"/>
        <v>0</v>
      </c>
      <c r="H422" s="146">
        <f t="shared" si="320"/>
        <v>183.03999999999999</v>
      </c>
      <c r="I422" s="207">
        <v>2.3700000000000001</v>
      </c>
      <c r="J422" s="208">
        <f t="shared" si="321"/>
        <v>433.80000000000001</v>
      </c>
      <c r="K422" s="209">
        <f t="shared" si="322"/>
        <v>0</v>
      </c>
      <c r="L422" s="210">
        <f t="shared" si="323"/>
        <v>0</v>
      </c>
      <c r="M422" s="209">
        <f t="shared" si="324"/>
        <v>0</v>
      </c>
      <c r="N422" s="209">
        <f t="shared" si="325"/>
        <v>433.80000000000001</v>
      </c>
      <c r="O422" s="151" t="str">
        <f t="shared" si="317"/>
        <v xml:space="preserve"> </v>
      </c>
      <c r="P422" s="151">
        <f t="shared" si="318"/>
        <v>100</v>
      </c>
    </row>
    <row r="423" ht="22.199999999999999" customHeight="1">
      <c r="A423" s="141" t="s">
        <v>719</v>
      </c>
      <c r="B423" s="141" t="s">
        <v>720</v>
      </c>
      <c r="C423" s="142" t="s">
        <v>59</v>
      </c>
      <c r="D423" s="143">
        <v>555.63999999999999</v>
      </c>
      <c r="E423" s="144"/>
      <c r="F423" s="153"/>
      <c r="G423" s="144">
        <f t="shared" si="319"/>
        <v>0</v>
      </c>
      <c r="H423" s="146">
        <f t="shared" si="320"/>
        <v>555.63999999999999</v>
      </c>
      <c r="I423" s="207">
        <v>30.899999999999999</v>
      </c>
      <c r="J423" s="208">
        <f t="shared" si="321"/>
        <v>17169.279999999999</v>
      </c>
      <c r="K423" s="209">
        <f t="shared" si="322"/>
        <v>0</v>
      </c>
      <c r="L423" s="210">
        <f t="shared" si="323"/>
        <v>0</v>
      </c>
      <c r="M423" s="209">
        <f t="shared" si="324"/>
        <v>0</v>
      </c>
      <c r="N423" s="209">
        <f t="shared" si="325"/>
        <v>17169.279999999999</v>
      </c>
      <c r="O423" s="151" t="str">
        <f t="shared" si="317"/>
        <v xml:space="preserve"> </v>
      </c>
      <c r="P423" s="151">
        <f t="shared" si="318"/>
        <v>100</v>
      </c>
    </row>
    <row r="424" ht="33.600000000000001" customHeight="1">
      <c r="A424" s="141" t="s">
        <v>721</v>
      </c>
      <c r="B424" s="141" t="s">
        <v>722</v>
      </c>
      <c r="C424" s="142" t="s">
        <v>143</v>
      </c>
      <c r="D424" s="143">
        <v>27.780000000000001</v>
      </c>
      <c r="E424" s="144"/>
      <c r="F424" s="153"/>
      <c r="G424" s="144">
        <f t="shared" si="319"/>
        <v>0</v>
      </c>
      <c r="H424" s="146">
        <f t="shared" si="320"/>
        <v>27.780000000000001</v>
      </c>
      <c r="I424" s="207">
        <v>129.31</v>
      </c>
      <c r="J424" s="208">
        <f t="shared" si="321"/>
        <v>3592.23</v>
      </c>
      <c r="K424" s="209">
        <f t="shared" si="322"/>
        <v>0</v>
      </c>
      <c r="L424" s="210">
        <f t="shared" si="323"/>
        <v>0</v>
      </c>
      <c r="M424" s="209">
        <f t="shared" si="324"/>
        <v>0</v>
      </c>
      <c r="N424" s="209">
        <f t="shared" si="325"/>
        <v>3592.23</v>
      </c>
      <c r="O424" s="151" t="str">
        <f t="shared" si="317"/>
        <v xml:space="preserve"> </v>
      </c>
      <c r="P424" s="151">
        <f t="shared" si="318"/>
        <v>100</v>
      </c>
    </row>
    <row r="425" ht="13.199999999999999">
      <c r="A425" s="125" t="s">
        <v>723</v>
      </c>
      <c r="B425" s="125" t="s">
        <v>220</v>
      </c>
      <c r="C425" s="126"/>
      <c r="D425" s="134"/>
      <c r="E425" s="135"/>
      <c r="F425" s="136"/>
      <c r="G425" s="135"/>
      <c r="H425" s="137"/>
      <c r="I425" s="211"/>
      <c r="J425" s="204">
        <f>SUM(J426:J433)</f>
        <v>383090.38</v>
      </c>
      <c r="K425" s="204">
        <f t="shared" ref="K425:N425" si="330">SUM(K426:K433)</f>
        <v>0</v>
      </c>
      <c r="L425" s="204">
        <f t="shared" si="330"/>
        <v>0</v>
      </c>
      <c r="M425" s="204">
        <f t="shared" si="330"/>
        <v>0</v>
      </c>
      <c r="N425" s="204">
        <f t="shared" si="330"/>
        <v>383090.38</v>
      </c>
      <c r="O425" s="140" t="str">
        <f t="shared" si="317"/>
        <v xml:space="preserve"> </v>
      </c>
      <c r="P425" s="133">
        <f t="shared" si="318"/>
        <v>100</v>
      </c>
    </row>
    <row r="426" ht="28.199999999999999" customHeight="1">
      <c r="A426" s="141" t="s">
        <v>724</v>
      </c>
      <c r="B426" s="141" t="s">
        <v>725</v>
      </c>
      <c r="C426" s="142" t="s">
        <v>143</v>
      </c>
      <c r="D426" s="143">
        <v>90.060000000000002</v>
      </c>
      <c r="E426" s="144"/>
      <c r="F426" s="153"/>
      <c r="G426" s="144">
        <f t="shared" si="319"/>
        <v>0</v>
      </c>
      <c r="H426" s="146">
        <f t="shared" si="320"/>
        <v>90.060000000000002</v>
      </c>
      <c r="I426" s="207">
        <v>169.37</v>
      </c>
      <c r="J426" s="208">
        <f t="shared" si="321"/>
        <v>15253.459999999999</v>
      </c>
      <c r="K426" s="209">
        <f t="shared" si="322"/>
        <v>0</v>
      </c>
      <c r="L426" s="210">
        <f t="shared" si="323"/>
        <v>0</v>
      </c>
      <c r="M426" s="209">
        <f t="shared" si="324"/>
        <v>0</v>
      </c>
      <c r="N426" s="209">
        <f t="shared" si="325"/>
        <v>15253.459999999999</v>
      </c>
      <c r="O426" s="151" t="str">
        <f t="shared" si="317"/>
        <v xml:space="preserve"> </v>
      </c>
      <c r="P426" s="151">
        <f t="shared" si="318"/>
        <v>100</v>
      </c>
    </row>
    <row r="427" ht="34.200000000000003" customHeight="1">
      <c r="A427" s="141" t="s">
        <v>726</v>
      </c>
      <c r="B427" s="141" t="s">
        <v>727</v>
      </c>
      <c r="C427" s="142" t="s">
        <v>59</v>
      </c>
      <c r="D427" s="143">
        <v>3001.96</v>
      </c>
      <c r="E427" s="144"/>
      <c r="F427" s="153"/>
      <c r="G427" s="144">
        <f t="shared" si="319"/>
        <v>0</v>
      </c>
      <c r="H427" s="146">
        <f t="shared" si="320"/>
        <v>3001.96</v>
      </c>
      <c r="I427" s="207">
        <v>8.5099999999999998</v>
      </c>
      <c r="J427" s="208">
        <f t="shared" si="321"/>
        <v>25546.68</v>
      </c>
      <c r="K427" s="209">
        <f t="shared" si="322"/>
        <v>0</v>
      </c>
      <c r="L427" s="210">
        <f t="shared" si="323"/>
        <v>0</v>
      </c>
      <c r="M427" s="209">
        <f t="shared" si="324"/>
        <v>0</v>
      </c>
      <c r="N427" s="209">
        <f t="shared" si="325"/>
        <v>25546.68</v>
      </c>
      <c r="O427" s="151" t="str">
        <f t="shared" si="317"/>
        <v xml:space="preserve"> </v>
      </c>
      <c r="P427" s="151">
        <f t="shared" si="318"/>
        <v>100</v>
      </c>
    </row>
    <row r="428" ht="37.200000000000003" customHeight="1">
      <c r="A428" s="141" t="s">
        <v>728</v>
      </c>
      <c r="B428" s="141" t="s">
        <v>326</v>
      </c>
      <c r="C428" s="142" t="s">
        <v>59</v>
      </c>
      <c r="D428" s="143">
        <v>3001.96</v>
      </c>
      <c r="E428" s="144"/>
      <c r="F428" s="153"/>
      <c r="G428" s="144">
        <f t="shared" si="319"/>
        <v>0</v>
      </c>
      <c r="H428" s="146">
        <f t="shared" si="320"/>
        <v>3001.96</v>
      </c>
      <c r="I428" s="207">
        <v>4.0999999999999996</v>
      </c>
      <c r="J428" s="208">
        <f t="shared" si="321"/>
        <v>12308.040000000001</v>
      </c>
      <c r="K428" s="209">
        <f t="shared" si="322"/>
        <v>0</v>
      </c>
      <c r="L428" s="210">
        <f t="shared" si="323"/>
        <v>0</v>
      </c>
      <c r="M428" s="209">
        <f t="shared" si="324"/>
        <v>0</v>
      </c>
      <c r="N428" s="209">
        <f t="shared" si="325"/>
        <v>12308.040000000001</v>
      </c>
      <c r="O428" s="151" t="str">
        <f t="shared" si="317"/>
        <v xml:space="preserve"> </v>
      </c>
      <c r="P428" s="151">
        <f t="shared" si="318"/>
        <v>100</v>
      </c>
    </row>
    <row r="429" ht="48.600000000000001" customHeight="1">
      <c r="A429" s="141" t="s">
        <v>729</v>
      </c>
      <c r="B429" s="141" t="s">
        <v>730</v>
      </c>
      <c r="C429" s="142" t="s">
        <v>59</v>
      </c>
      <c r="D429" s="143">
        <v>3001.96</v>
      </c>
      <c r="E429" s="144"/>
      <c r="F429" s="153"/>
      <c r="G429" s="144">
        <f t="shared" si="319"/>
        <v>0</v>
      </c>
      <c r="H429" s="146">
        <f t="shared" si="320"/>
        <v>3001.96</v>
      </c>
      <c r="I429" s="207">
        <v>26.66</v>
      </c>
      <c r="J429" s="208">
        <f t="shared" si="321"/>
        <v>80032.25</v>
      </c>
      <c r="K429" s="209">
        <f t="shared" si="322"/>
        <v>0</v>
      </c>
      <c r="L429" s="210">
        <f t="shared" si="323"/>
        <v>0</v>
      </c>
      <c r="M429" s="209">
        <f t="shared" si="324"/>
        <v>0</v>
      </c>
      <c r="N429" s="209">
        <f t="shared" si="325"/>
        <v>80032.25</v>
      </c>
      <c r="O429" s="151" t="str">
        <f t="shared" si="317"/>
        <v xml:space="preserve"> </v>
      </c>
      <c r="P429" s="151">
        <f t="shared" si="318"/>
        <v>100</v>
      </c>
    </row>
    <row r="430" ht="40.200000000000003" customHeight="1">
      <c r="A430" s="141" t="s">
        <v>731</v>
      </c>
      <c r="B430" s="141" t="s">
        <v>732</v>
      </c>
      <c r="C430" s="142" t="s">
        <v>143</v>
      </c>
      <c r="D430" s="143">
        <v>210.13999999999999</v>
      </c>
      <c r="E430" s="144"/>
      <c r="F430" s="153"/>
      <c r="G430" s="144">
        <f t="shared" si="319"/>
        <v>0</v>
      </c>
      <c r="H430" s="146">
        <f t="shared" si="320"/>
        <v>210.13999999999999</v>
      </c>
      <c r="I430" s="207">
        <v>807.42999999999995</v>
      </c>
      <c r="J430" s="208">
        <f t="shared" si="321"/>
        <v>169673.34</v>
      </c>
      <c r="K430" s="209">
        <f t="shared" si="322"/>
        <v>0</v>
      </c>
      <c r="L430" s="210">
        <f t="shared" si="323"/>
        <v>0</v>
      </c>
      <c r="M430" s="209">
        <f t="shared" si="324"/>
        <v>0</v>
      </c>
      <c r="N430" s="209">
        <f t="shared" si="325"/>
        <v>169673.34</v>
      </c>
      <c r="O430" s="151" t="str">
        <f t="shared" si="317"/>
        <v xml:space="preserve"> </v>
      </c>
      <c r="P430" s="151">
        <f t="shared" si="318"/>
        <v>100</v>
      </c>
    </row>
    <row r="431" ht="31.199999999999999" customHeight="1">
      <c r="A431" s="141" t="s">
        <v>733</v>
      </c>
      <c r="B431" s="141" t="s">
        <v>734</v>
      </c>
      <c r="C431" s="142" t="s">
        <v>59</v>
      </c>
      <c r="D431" s="143">
        <v>103</v>
      </c>
      <c r="E431" s="144"/>
      <c r="F431" s="153"/>
      <c r="G431" s="144">
        <f t="shared" si="319"/>
        <v>0</v>
      </c>
      <c r="H431" s="146">
        <f t="shared" si="320"/>
        <v>103</v>
      </c>
      <c r="I431" s="207">
        <v>7.1500000000000004</v>
      </c>
      <c r="J431" s="208">
        <f t="shared" si="321"/>
        <v>736.45000000000005</v>
      </c>
      <c r="K431" s="209">
        <f t="shared" si="322"/>
        <v>0</v>
      </c>
      <c r="L431" s="210">
        <f t="shared" si="323"/>
        <v>0</v>
      </c>
      <c r="M431" s="209">
        <f t="shared" si="324"/>
        <v>0</v>
      </c>
      <c r="N431" s="209">
        <f t="shared" si="325"/>
        <v>736.45000000000005</v>
      </c>
      <c r="O431" s="151" t="str">
        <f t="shared" si="317"/>
        <v xml:space="preserve"> </v>
      </c>
      <c r="P431" s="151">
        <f t="shared" si="318"/>
        <v>100</v>
      </c>
    </row>
    <row r="432" ht="46.200000000000003" customHeight="1">
      <c r="A432" s="141" t="s">
        <v>735</v>
      </c>
      <c r="B432" s="141" t="s">
        <v>736</v>
      </c>
      <c r="C432" s="142" t="s">
        <v>83</v>
      </c>
      <c r="D432" s="143">
        <v>1437.04</v>
      </c>
      <c r="E432" s="144"/>
      <c r="F432" s="153"/>
      <c r="G432" s="144">
        <f t="shared" si="319"/>
        <v>0</v>
      </c>
      <c r="H432" s="146">
        <f t="shared" si="320"/>
        <v>1437.04</v>
      </c>
      <c r="I432" s="207">
        <v>53.479999999999997</v>
      </c>
      <c r="J432" s="208">
        <f t="shared" si="321"/>
        <v>76852.899999999994</v>
      </c>
      <c r="K432" s="209">
        <f t="shared" si="322"/>
        <v>0</v>
      </c>
      <c r="L432" s="210">
        <f t="shared" si="323"/>
        <v>0</v>
      </c>
      <c r="M432" s="209">
        <f t="shared" si="324"/>
        <v>0</v>
      </c>
      <c r="N432" s="209">
        <f t="shared" si="325"/>
        <v>76852.899999999994</v>
      </c>
      <c r="O432" s="151" t="str">
        <f t="shared" si="317"/>
        <v xml:space="preserve"> </v>
      </c>
      <c r="P432" s="151">
        <f t="shared" si="318"/>
        <v>100</v>
      </c>
    </row>
    <row r="433" ht="33.600000000000001" customHeight="1">
      <c r="A433" s="141" t="s">
        <v>737</v>
      </c>
      <c r="B433" s="141" t="s">
        <v>738</v>
      </c>
      <c r="C433" s="142" t="s">
        <v>83</v>
      </c>
      <c r="D433" s="143">
        <v>1437.04</v>
      </c>
      <c r="E433" s="144"/>
      <c r="F433" s="153"/>
      <c r="G433" s="144">
        <f t="shared" si="319"/>
        <v>0</v>
      </c>
      <c r="H433" s="146">
        <f t="shared" si="320"/>
        <v>1437.04</v>
      </c>
      <c r="I433" s="207">
        <v>1.8700000000000001</v>
      </c>
      <c r="J433" s="208">
        <f t="shared" si="321"/>
        <v>2687.2600000000002</v>
      </c>
      <c r="K433" s="209">
        <f t="shared" si="322"/>
        <v>0</v>
      </c>
      <c r="L433" s="210">
        <f t="shared" si="323"/>
        <v>0</v>
      </c>
      <c r="M433" s="209">
        <f t="shared" si="324"/>
        <v>0</v>
      </c>
      <c r="N433" s="209">
        <f t="shared" si="325"/>
        <v>2687.2600000000002</v>
      </c>
      <c r="O433" s="151" t="str">
        <f t="shared" si="317"/>
        <v xml:space="preserve"> </v>
      </c>
      <c r="P433" s="151">
        <f t="shared" si="318"/>
        <v>100</v>
      </c>
    </row>
    <row r="434" ht="13.199999999999999">
      <c r="A434" s="125" t="s">
        <v>739</v>
      </c>
      <c r="B434" s="125" t="s">
        <v>740</v>
      </c>
      <c r="C434" s="126"/>
      <c r="D434" s="134"/>
      <c r="E434" s="135"/>
      <c r="F434" s="136"/>
      <c r="G434" s="135"/>
      <c r="H434" s="137"/>
      <c r="I434" s="211"/>
      <c r="J434" s="204">
        <f>J435+J436</f>
        <v>6328.1599999999999</v>
      </c>
      <c r="K434" s="204">
        <f t="shared" ref="K434:N434" si="331">K435+K436</f>
        <v>0</v>
      </c>
      <c r="L434" s="204">
        <f t="shared" si="331"/>
        <v>0</v>
      </c>
      <c r="M434" s="204">
        <f t="shared" si="331"/>
        <v>0</v>
      </c>
      <c r="N434" s="204">
        <f t="shared" si="331"/>
        <v>6328.1599999999999</v>
      </c>
      <c r="O434" s="140" t="str">
        <f t="shared" si="317"/>
        <v xml:space="preserve"> </v>
      </c>
      <c r="P434" s="133">
        <f t="shared" si="318"/>
        <v>100</v>
      </c>
    </row>
    <row r="435" ht="42" customHeight="1">
      <c r="A435" s="141" t="s">
        <v>741</v>
      </c>
      <c r="B435" s="141" t="s">
        <v>742</v>
      </c>
      <c r="C435" s="142" t="s">
        <v>59</v>
      </c>
      <c r="D435" s="143">
        <v>29.379999999999999</v>
      </c>
      <c r="E435" s="144"/>
      <c r="F435" s="153"/>
      <c r="G435" s="144">
        <f t="shared" si="319"/>
        <v>0</v>
      </c>
      <c r="H435" s="146">
        <f t="shared" si="320"/>
        <v>29.379999999999999</v>
      </c>
      <c r="I435" s="207">
        <v>32.149999999999999</v>
      </c>
      <c r="J435" s="208">
        <f t="shared" si="321"/>
        <v>944.57000000000005</v>
      </c>
      <c r="K435" s="209">
        <f t="shared" si="322"/>
        <v>0</v>
      </c>
      <c r="L435" s="210">
        <f t="shared" si="323"/>
        <v>0</v>
      </c>
      <c r="M435" s="209">
        <f t="shared" si="324"/>
        <v>0</v>
      </c>
      <c r="N435" s="209">
        <f t="shared" si="325"/>
        <v>944.57000000000005</v>
      </c>
      <c r="O435" s="151" t="str">
        <f t="shared" si="317"/>
        <v xml:space="preserve"> </v>
      </c>
      <c r="P435" s="151">
        <f t="shared" si="318"/>
        <v>100</v>
      </c>
    </row>
    <row r="436" ht="64.950000000000003" customHeight="1">
      <c r="A436" s="141" t="s">
        <v>743</v>
      </c>
      <c r="B436" s="141" t="s">
        <v>744</v>
      </c>
      <c r="C436" s="142" t="s">
        <v>59</v>
      </c>
      <c r="D436" s="143">
        <v>29.379999999999999</v>
      </c>
      <c r="E436" s="144"/>
      <c r="F436" s="153"/>
      <c r="G436" s="144">
        <f t="shared" si="319"/>
        <v>0</v>
      </c>
      <c r="H436" s="146">
        <f t="shared" si="320"/>
        <v>29.379999999999999</v>
      </c>
      <c r="I436" s="207">
        <v>183.24000000000001</v>
      </c>
      <c r="J436" s="208">
        <f t="shared" si="321"/>
        <v>5383.5900000000001</v>
      </c>
      <c r="K436" s="209">
        <f t="shared" si="322"/>
        <v>0</v>
      </c>
      <c r="L436" s="210">
        <f t="shared" si="323"/>
        <v>0</v>
      </c>
      <c r="M436" s="209">
        <f t="shared" si="324"/>
        <v>0</v>
      </c>
      <c r="N436" s="209">
        <f t="shared" si="325"/>
        <v>5383.5900000000001</v>
      </c>
      <c r="O436" s="151" t="str">
        <f t="shared" si="317"/>
        <v xml:space="preserve"> </v>
      </c>
      <c r="P436" s="151">
        <f t="shared" si="318"/>
        <v>100</v>
      </c>
    </row>
    <row r="437" ht="21.600000000000001" customHeight="1">
      <c r="A437" s="169" t="s">
        <v>745</v>
      </c>
      <c r="B437" s="169"/>
      <c r="C437" s="169"/>
      <c r="D437" s="169"/>
      <c r="E437" s="169"/>
      <c r="F437" s="169"/>
      <c r="G437" s="169"/>
      <c r="H437" s="169"/>
      <c r="I437" s="169"/>
      <c r="J437" s="220">
        <f>J13+J62+J154+J283+J415</f>
        <v>12360217.562488999</v>
      </c>
      <c r="K437" s="171">
        <f t="shared" ref="K437:N437" si="332">K13+K62+K154+K283+K415</f>
        <v>105184.38</v>
      </c>
      <c r="L437" s="172">
        <f t="shared" si="332"/>
        <v>101463.03</v>
      </c>
      <c r="M437" s="171">
        <f t="shared" si="332"/>
        <v>206647.41</v>
      </c>
      <c r="N437" s="171">
        <f t="shared" si="332"/>
        <v>12143711.092489</v>
      </c>
      <c r="O437" s="133">
        <f t="shared" si="317"/>
        <v>1.6718751830642296</v>
      </c>
      <c r="P437" s="133">
        <f t="shared" si="318"/>
        <v>98.248360363355943</v>
      </c>
      <c r="R437" s="173"/>
    </row>
    <row r="438" ht="21" customHeight="1">
      <c r="A438" s="169" t="s">
        <v>746</v>
      </c>
      <c r="B438" s="169"/>
      <c r="C438" s="169"/>
      <c r="D438" s="169"/>
      <c r="E438" s="169"/>
      <c r="F438" s="169"/>
      <c r="G438" s="169"/>
      <c r="H438" s="169"/>
      <c r="I438" s="169"/>
      <c r="J438" s="221">
        <f>J437/J437</f>
        <v>1</v>
      </c>
      <c r="K438" s="175">
        <f>K437/J437</f>
        <v>8.5099133140839993e-003</v>
      </c>
      <c r="L438" s="176">
        <f>L437/J437</f>
        <v>8.2088385165582957e-003</v>
      </c>
      <c r="M438" s="175">
        <f>M437/J437</f>
        <v>1.6718751830642295e-002</v>
      </c>
      <c r="N438" s="175">
        <f>N437/J437</f>
        <v>0.98248360363355935</v>
      </c>
      <c r="O438" s="177"/>
      <c r="P438" s="178"/>
    </row>
    <row r="440" ht="12" customHeight="1">
      <c r="A440" s="179" t="s">
        <v>747</v>
      </c>
      <c r="B440" s="179"/>
      <c r="C440" s="179" t="s">
        <v>748</v>
      </c>
      <c r="D440" s="179"/>
      <c r="E440" s="179"/>
      <c r="F440" s="179"/>
      <c r="G440" s="179"/>
      <c r="H440" s="180"/>
      <c r="I440" s="180"/>
      <c r="J440" s="180"/>
      <c r="K440" s="180"/>
      <c r="L440" s="180"/>
      <c r="M440" s="180"/>
      <c r="N440" s="180"/>
      <c r="O440" s="180"/>
      <c r="P440" s="180"/>
    </row>
    <row r="441" ht="12" customHeight="1">
      <c r="A441" s="179"/>
      <c r="B441" s="179"/>
      <c r="C441" s="179"/>
      <c r="D441" s="179"/>
      <c r="E441" s="179"/>
      <c r="F441" s="179"/>
      <c r="G441" s="179"/>
      <c r="H441" s="180"/>
      <c r="I441" s="180"/>
      <c r="J441" s="180"/>
      <c r="K441" s="180"/>
      <c r="L441" s="180"/>
      <c r="M441" s="180"/>
      <c r="N441" s="180"/>
      <c r="O441" s="180"/>
      <c r="P441" s="180"/>
    </row>
    <row r="442" ht="12" customHeight="1">
      <c r="A442" s="179"/>
      <c r="B442" s="179"/>
      <c r="C442" s="179"/>
      <c r="D442" s="179"/>
      <c r="E442" s="179"/>
      <c r="F442" s="179"/>
      <c r="G442" s="179"/>
      <c r="H442" s="180"/>
      <c r="I442" s="180"/>
      <c r="J442" s="180"/>
      <c r="K442" s="180"/>
      <c r="L442" s="180"/>
      <c r="M442" s="180"/>
      <c r="N442" s="180"/>
      <c r="O442" s="180"/>
      <c r="P442" s="180"/>
    </row>
    <row r="443" ht="12" customHeight="1">
      <c r="A443" s="179"/>
      <c r="B443" s="179"/>
      <c r="C443" s="179"/>
      <c r="D443" s="179"/>
      <c r="E443" s="179"/>
      <c r="F443" s="179"/>
      <c r="G443" s="179"/>
      <c r="H443" s="180"/>
      <c r="I443" s="180"/>
      <c r="J443" s="180"/>
      <c r="K443" s="180"/>
      <c r="L443" s="180"/>
      <c r="M443" s="180"/>
      <c r="N443" s="180"/>
      <c r="O443" s="180"/>
      <c r="P443" s="180"/>
    </row>
    <row r="444" ht="12" customHeight="1">
      <c r="A444" s="179"/>
      <c r="B444" s="179"/>
      <c r="C444" s="179"/>
      <c r="D444" s="179"/>
      <c r="E444" s="179"/>
      <c r="F444" s="179"/>
      <c r="G444" s="179"/>
      <c r="H444" s="180"/>
      <c r="I444" s="180"/>
      <c r="J444" s="180"/>
      <c r="K444" s="180"/>
      <c r="L444" s="180"/>
      <c r="M444" s="180"/>
      <c r="N444" s="180"/>
      <c r="O444" s="180"/>
      <c r="P444" s="18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autoFilter ref="D12:H438"/>
  <mergeCells count="35">
    <mergeCell ref="A1:C2"/>
    <mergeCell ref="D1:E3"/>
    <mergeCell ref="F1:F3"/>
    <mergeCell ref="G1:H1"/>
    <mergeCell ref="I1:M1"/>
    <mergeCell ref="G2:H3"/>
    <mergeCell ref="I2:M3"/>
    <mergeCell ref="A4:C5"/>
    <mergeCell ref="D4:H4"/>
    <mergeCell ref="I4:J5"/>
    <mergeCell ref="K4:M5"/>
    <mergeCell ref="G5:H5"/>
    <mergeCell ref="A6:H6"/>
    <mergeCell ref="I6:J6"/>
    <mergeCell ref="K6:M6"/>
    <mergeCell ref="A7:H8"/>
    <mergeCell ref="I7:J7"/>
    <mergeCell ref="K7:M7"/>
    <mergeCell ref="I8:J8"/>
    <mergeCell ref="K8:M8"/>
    <mergeCell ref="I9:J9"/>
    <mergeCell ref="A10:E10"/>
    <mergeCell ref="F10:H10"/>
    <mergeCell ref="I10:J10"/>
    <mergeCell ref="A11:A12"/>
    <mergeCell ref="B11:B12"/>
    <mergeCell ref="C11:C12"/>
    <mergeCell ref="D11:H11"/>
    <mergeCell ref="I11:N11"/>
    <mergeCell ref="O11:P11"/>
    <mergeCell ref="A437:I437"/>
    <mergeCell ref="A438:I438"/>
    <mergeCell ref="A440:B444"/>
    <mergeCell ref="C440:G444"/>
    <mergeCell ref="H440:P444"/>
  </mergeCells>
  <printOptions headings="0" gridLines="0" horizontalCentered="1"/>
  <pageMargins left="0.03937007874015748" right="0.03937007874015748" top="0.74803149606299213" bottom="0.59055118110236238" header="0.31496062992125984" footer="0.31496062992125984"/>
  <pageSetup paperSize="9" scale="6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&amp;R
&amp;11Página &amp;P / &amp;N    &amp;A</oddFooter>
  </headerFooter>
  <rowBreaks count="1" manualBreakCount="1">
    <brk id="424" man="1" max="15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2" tint="-0.499984740745262"/>
    <outlinePr applyStyles="0" summaryBelow="1" summaryRight="1" showOutlineSymbols="1"/>
    <pageSetUpPr autoPageBreaks="1" fitToPage="1"/>
  </sheetPr>
  <sheetViews>
    <sheetView view="pageBreakPreview" zoomScale="70" workbookViewId="0">
      <selection activeCell="H14" activeCellId="0" sqref="H14"/>
    </sheetView>
  </sheetViews>
  <sheetFormatPr defaultRowHeight="13.199999999999999"/>
  <cols>
    <col customWidth="1" min="1" max="1" style="181" width="30.109375"/>
    <col customWidth="1" min="2" max="2" width="58.6640625"/>
    <col customWidth="1" min="3" max="3" width="13.33203125"/>
    <col customWidth="1" min="4" max="4" width="21"/>
    <col customWidth="1" min="5" max="5" width="14.6640625"/>
    <col customWidth="1" min="6" max="6" width="17.88671875"/>
    <col bestFit="1" customWidth="1" min="7" max="7" width="12.6640625"/>
    <col customWidth="1" min="8" max="8" width="13.6640625"/>
    <col customWidth="1" min="9" max="9" width="12.44140625"/>
    <col customWidth="1" min="10" max="10" width="53"/>
    <col customWidth="1" min="14" max="14" width="13.44140625"/>
  </cols>
  <sheetData>
    <row r="1" ht="40.950000000000003" customHeight="1">
      <c r="A1" s="182" t="s">
        <v>766</v>
      </c>
      <c r="B1" s="182"/>
      <c r="C1" s="182"/>
      <c r="D1" s="182"/>
      <c r="E1" s="182"/>
      <c r="F1" s="182"/>
      <c r="G1" s="182"/>
      <c r="H1" s="182"/>
      <c r="I1" s="182"/>
      <c r="J1" s="182"/>
    </row>
    <row r="2" ht="33.600000000000001" customHeight="1">
      <c r="A2" s="183" t="s">
        <v>750</v>
      </c>
      <c r="B2" s="184" t="s">
        <v>751</v>
      </c>
      <c r="C2" s="185" t="s">
        <v>752</v>
      </c>
      <c r="D2" s="185" t="s">
        <v>753</v>
      </c>
      <c r="E2" s="185" t="s">
        <v>754</v>
      </c>
      <c r="F2" s="185" t="s">
        <v>755</v>
      </c>
      <c r="G2" s="185" t="s">
        <v>756</v>
      </c>
      <c r="H2" s="185"/>
      <c r="I2" s="185" t="s">
        <v>757</v>
      </c>
      <c r="J2" s="186" t="s">
        <v>758</v>
      </c>
    </row>
    <row r="3" ht="21.600000000000001" customHeight="1">
      <c r="A3" s="186" t="s">
        <v>37</v>
      </c>
      <c r="B3" s="187" t="s">
        <v>38</v>
      </c>
      <c r="C3" s="188"/>
      <c r="D3" s="188"/>
      <c r="E3" s="188"/>
      <c r="F3" s="188"/>
      <c r="G3" s="188"/>
      <c r="H3" s="188"/>
      <c r="I3" s="188"/>
      <c r="J3" s="189"/>
    </row>
    <row r="4" ht="24.600000000000001" customHeight="1">
      <c r="A4" s="190" t="s">
        <v>39</v>
      </c>
      <c r="B4" s="191" t="s">
        <v>40</v>
      </c>
      <c r="C4" s="192"/>
      <c r="D4" s="192"/>
      <c r="E4" s="192"/>
      <c r="F4" s="192"/>
      <c r="G4" s="192"/>
      <c r="H4" s="222">
        <f>'BM 02 '!F15</f>
        <v>7.1000000000000004e-003</v>
      </c>
      <c r="I4" s="192" t="s">
        <v>759</v>
      </c>
      <c r="J4" s="194" t="s">
        <v>760</v>
      </c>
    </row>
    <row r="5" ht="25.949999999999999" customHeight="1">
      <c r="A5" s="190" t="s">
        <v>42</v>
      </c>
      <c r="B5" s="191" t="s">
        <v>43</v>
      </c>
      <c r="C5" s="192"/>
      <c r="D5" s="192"/>
      <c r="E5" s="192"/>
      <c r="F5" s="192"/>
      <c r="G5" s="192"/>
      <c r="H5" s="222">
        <f>'BM 02 '!F16</f>
        <v>7.1000000000000004e-003</v>
      </c>
      <c r="I5" s="192" t="s">
        <v>759</v>
      </c>
      <c r="J5" s="194" t="s">
        <v>760</v>
      </c>
    </row>
    <row r="6" ht="27" customHeight="1">
      <c r="A6" s="190" t="s">
        <v>44</v>
      </c>
      <c r="B6" s="191" t="s">
        <v>45</v>
      </c>
      <c r="C6" s="192"/>
      <c r="D6" s="195"/>
      <c r="E6" s="195"/>
      <c r="F6" s="195"/>
      <c r="G6" s="192"/>
      <c r="H6" s="222">
        <f>'BM 02 '!F17</f>
        <v>7.1000000000000004e-003</v>
      </c>
      <c r="I6" s="192" t="s">
        <v>759</v>
      </c>
      <c r="J6" s="194" t="s">
        <v>760</v>
      </c>
    </row>
    <row r="7" ht="23.399999999999999" customHeight="1">
      <c r="A7" s="186" t="s">
        <v>67</v>
      </c>
      <c r="B7" s="187" t="s">
        <v>68</v>
      </c>
      <c r="C7" s="188"/>
      <c r="D7" s="188"/>
      <c r="E7" s="188"/>
      <c r="F7" s="188"/>
      <c r="G7" s="188"/>
      <c r="H7" s="188"/>
      <c r="I7" s="188"/>
      <c r="J7" s="189"/>
    </row>
    <row r="8" ht="37.200000000000003" customHeight="1">
      <c r="A8" s="190" t="s">
        <v>761</v>
      </c>
      <c r="B8" s="191" t="s">
        <v>767</v>
      </c>
      <c r="C8" s="192"/>
      <c r="D8" s="192">
        <v>100</v>
      </c>
      <c r="E8" s="192"/>
      <c r="F8" s="192"/>
      <c r="G8" s="192"/>
      <c r="H8" s="196">
        <f>'BM 02 '!F34</f>
        <v>100</v>
      </c>
      <c r="I8" s="192" t="s">
        <v>83</v>
      </c>
      <c r="J8" s="194" t="s">
        <v>764</v>
      </c>
    </row>
    <row r="9" ht="18.600000000000001" customHeight="1">
      <c r="A9" s="186">
        <v>2</v>
      </c>
      <c r="B9" s="187" t="s">
        <v>137</v>
      </c>
      <c r="C9" s="188"/>
      <c r="D9" s="188"/>
      <c r="E9" s="188"/>
      <c r="F9" s="188"/>
      <c r="G9" s="188"/>
      <c r="H9" s="188"/>
      <c r="I9" s="188"/>
      <c r="J9" s="189"/>
    </row>
    <row r="10" ht="21" customHeight="1">
      <c r="A10" s="186" t="s">
        <v>138</v>
      </c>
      <c r="B10" s="187" t="s">
        <v>54</v>
      </c>
      <c r="C10" s="188"/>
      <c r="D10" s="188"/>
      <c r="E10" s="188"/>
      <c r="F10" s="188"/>
      <c r="G10" s="188"/>
      <c r="H10" s="188"/>
      <c r="I10" s="188"/>
      <c r="J10" s="189"/>
    </row>
    <row r="11" ht="42.600000000000001" customHeight="1">
      <c r="A11" s="223" t="s">
        <v>139</v>
      </c>
      <c r="B11" s="224" t="s">
        <v>140</v>
      </c>
      <c r="C11" s="197">
        <v>52</v>
      </c>
      <c r="D11" s="192">
        <v>335</v>
      </c>
      <c r="E11" s="192"/>
      <c r="F11" s="192"/>
      <c r="G11" s="192">
        <f t="shared" ref="G11:G12" si="333">C11*D11</f>
        <v>17420</v>
      </c>
      <c r="H11" s="225">
        <f>'BM 02 '!F64</f>
        <v>19838.68</v>
      </c>
      <c r="I11" s="226" t="s">
        <v>59</v>
      </c>
      <c r="J11" s="227" t="s">
        <v>768</v>
      </c>
      <c r="N11" s="228"/>
    </row>
    <row r="12" ht="42.600000000000001" customHeight="1">
      <c r="A12" s="229"/>
      <c r="B12" s="230"/>
      <c r="C12" s="197">
        <v>30</v>
      </c>
      <c r="D12" s="192">
        <v>80.620000000000005</v>
      </c>
      <c r="E12" s="192"/>
      <c r="F12" s="192"/>
      <c r="G12" s="192">
        <f t="shared" si="333"/>
        <v>2418.6000000000004</v>
      </c>
      <c r="H12" s="231"/>
      <c r="I12" s="232"/>
      <c r="J12" s="233"/>
    </row>
    <row r="13" ht="55.200000000000003" customHeight="1">
      <c r="A13" s="190" t="s">
        <v>141</v>
      </c>
      <c r="B13" s="234" t="s">
        <v>142</v>
      </c>
      <c r="C13" s="192"/>
      <c r="D13" s="192"/>
      <c r="E13" s="192"/>
      <c r="F13" s="192"/>
      <c r="G13" s="192"/>
      <c r="H13" s="196">
        <f>'BM 02 '!F65</f>
        <v>826.61333333333334</v>
      </c>
      <c r="I13" s="192" t="s">
        <v>143</v>
      </c>
      <c r="J13" s="194" t="s">
        <v>769</v>
      </c>
      <c r="N13" s="228"/>
    </row>
    <row r="14" ht="43.200000000000003" customHeight="1">
      <c r="A14" s="190" t="s">
        <v>144</v>
      </c>
      <c r="B14" s="234" t="s">
        <v>145</v>
      </c>
      <c r="C14" s="235"/>
      <c r="D14" s="236" t="s">
        <v>770</v>
      </c>
      <c r="E14" s="237"/>
      <c r="F14" s="192">
        <v>1.5</v>
      </c>
      <c r="G14" s="192">
        <f t="shared" ref="G14:G15" si="334">F14*H13</f>
        <v>1239.9200000000001</v>
      </c>
      <c r="H14" s="196">
        <f>'BM 02 '!F66</f>
        <v>1239.9166666666667</v>
      </c>
      <c r="I14" s="192" t="s">
        <v>146</v>
      </c>
      <c r="J14" s="194" t="s">
        <v>771</v>
      </c>
    </row>
    <row r="15" ht="48" customHeight="1">
      <c r="A15" s="190" t="s">
        <v>147</v>
      </c>
      <c r="B15" s="234" t="s">
        <v>129</v>
      </c>
      <c r="C15" s="235"/>
      <c r="D15" s="236" t="s">
        <v>772</v>
      </c>
      <c r="E15" s="237"/>
      <c r="F15" s="192">
        <v>17.600000000000001</v>
      </c>
      <c r="G15" s="192">
        <f t="shared" si="334"/>
        <v>21822.533333333336</v>
      </c>
      <c r="H15" s="196">
        <f>'BM 02 '!F67</f>
        <v>21822.546666666665</v>
      </c>
      <c r="I15" s="192" t="s">
        <v>130</v>
      </c>
      <c r="J15" s="194" t="s">
        <v>771</v>
      </c>
    </row>
  </sheetData>
  <mergeCells count="13">
    <mergeCell ref="D14:E14"/>
    <mergeCell ref="D15:E15"/>
    <mergeCell ref="B11:B12"/>
    <mergeCell ref="A11:A12"/>
    <mergeCell ref="H11:H12"/>
    <mergeCell ref="I11:I12"/>
    <mergeCell ref="J11:J12"/>
    <mergeCell ref="A1:J1"/>
    <mergeCell ref="G2:H2"/>
    <mergeCell ref="B10:J10"/>
    <mergeCell ref="B7:J7"/>
    <mergeCell ref="B3:J3"/>
    <mergeCell ref="B9:J9"/>
  </mergeCells>
  <printOptions headings="0" gridLines="0"/>
  <pageMargins left="0.511811024" right="0.511811024" top="0.78740157500000008" bottom="0.78740157500000008" header="0.31496062000000008" footer="0.31496062000000008"/>
  <pageSetup paperSize="9" scale="5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2" tint="-0.499984740745262"/>
    <outlinePr applyStyles="0" summaryBelow="1" summaryRight="1" showOutlineSymbols="1"/>
    <pageSetUpPr autoPageBreaks="1" fitToPage="1"/>
  </sheetPr>
  <sheetViews>
    <sheetView showGridLines="0" view="pageBreakPreview" topLeftCell="A1" zoomScale="85" workbookViewId="0">
      <pane ySplit="12" topLeftCell="A13" activePane="bottomLeft" state="frozen"/>
      <selection activeCell="G17" activeCellId="0" sqref="G17"/>
    </sheetView>
  </sheetViews>
  <sheetFormatPr defaultColWidth="9.33203125" defaultRowHeight="12" customHeight="1"/>
  <cols>
    <col customWidth="1" min="1" max="1" style="1" width="17.6640625"/>
    <col customWidth="1" min="2" max="2" style="1" width="48.5546875"/>
    <col customWidth="1" min="3" max="3" style="2" width="6.33203125"/>
    <col bestFit="1" customWidth="1" min="4" max="4" style="3" width="11.6640625"/>
    <col customWidth="1" min="5" max="5" style="3" width="12.77734375"/>
    <col bestFit="1" customWidth="1" min="6" max="6" style="3" width="11.6640625"/>
    <col customWidth="1" min="7" max="7" style="3" width="10.44140625"/>
    <col customWidth="1" min="8" max="8" style="3" width="11.33203125"/>
    <col customWidth="1" min="9" max="9" style="1" width="14.6640625"/>
    <col bestFit="1" customWidth="1" min="10" max="10" style="4" width="17.33203125"/>
    <col customWidth="1" min="11" max="11" style="1" width="17"/>
    <col customWidth="1" min="12" max="12" style="1" width="18.6640625"/>
    <col customWidth="1" min="13" max="13" style="1" width="20.109375"/>
    <col customWidth="1" min="14" max="14" style="1" width="19.33203125"/>
    <col customWidth="1" min="15" max="15" style="5" width="9.109375"/>
    <col customWidth="1" min="16" max="16" style="2" width="9.5546875"/>
    <col min="17" max="17" style="1" width="9.33203125"/>
    <col bestFit="1" customWidth="1" min="18" max="18" style="1" width="11.88671875"/>
    <col min="19" max="16384" style="1" width="9.33203125"/>
  </cols>
  <sheetData>
    <row r="1" ht="13.949999999999999" customHeight="1">
      <c r="A1" s="6" t="s">
        <v>0</v>
      </c>
      <c r="B1" s="7"/>
      <c r="C1" s="8"/>
      <c r="D1" s="9" t="s">
        <v>1</v>
      </c>
      <c r="E1" s="10"/>
      <c r="F1" s="11" t="s">
        <v>773</v>
      </c>
      <c r="G1" s="12" t="s">
        <v>3</v>
      </c>
      <c r="H1" s="13"/>
      <c r="I1" s="14" t="s">
        <v>4</v>
      </c>
      <c r="J1" s="15"/>
      <c r="K1" s="15"/>
      <c r="L1" s="15"/>
      <c r="M1" s="16"/>
      <c r="N1" s="17"/>
      <c r="O1" s="18"/>
      <c r="P1" s="19"/>
    </row>
    <row r="2" ht="10.199999999999999" customHeight="1">
      <c r="A2" s="20"/>
      <c r="B2" s="21"/>
      <c r="C2" s="22"/>
      <c r="D2" s="23"/>
      <c r="E2" s="24"/>
      <c r="F2" s="25"/>
      <c r="G2" s="26">
        <v>46136</v>
      </c>
      <c r="H2" s="27"/>
      <c r="I2" s="28">
        <f>J437</f>
        <v>12360217.562488999</v>
      </c>
      <c r="J2" s="29"/>
      <c r="K2" s="29"/>
      <c r="L2" s="29"/>
      <c r="M2" s="30"/>
      <c r="N2" s="31"/>
      <c r="O2" s="32"/>
      <c r="P2" s="33"/>
    </row>
    <row r="3" ht="10.199999999999999" customHeight="1">
      <c r="A3" s="34"/>
      <c r="B3" s="35"/>
      <c r="C3" s="36"/>
      <c r="D3" s="37"/>
      <c r="E3" s="38"/>
      <c r="F3" s="39"/>
      <c r="G3" s="40"/>
      <c r="H3" s="41"/>
      <c r="I3" s="42"/>
      <c r="J3" s="43"/>
      <c r="K3" s="43"/>
      <c r="L3" s="43"/>
      <c r="M3" s="44"/>
      <c r="N3" s="45"/>
      <c r="O3" s="46"/>
      <c r="P3" s="33"/>
    </row>
    <row r="4" ht="14.4" customHeight="1">
      <c r="A4" s="20" t="s">
        <v>5</v>
      </c>
      <c r="B4" s="21"/>
      <c r="C4" s="22"/>
      <c r="D4" s="47" t="s">
        <v>6</v>
      </c>
      <c r="E4" s="48"/>
      <c r="F4" s="48"/>
      <c r="G4" s="48"/>
      <c r="H4" s="49"/>
      <c r="I4" s="50" t="s">
        <v>7</v>
      </c>
      <c r="J4" s="51"/>
      <c r="K4" s="52" t="s">
        <v>8</v>
      </c>
      <c r="L4" s="53"/>
      <c r="M4" s="54"/>
      <c r="N4" s="45"/>
      <c r="O4" s="46"/>
      <c r="P4" s="33"/>
      <c r="R4" s="55"/>
    </row>
    <row r="5" ht="19.199999999999999" customHeight="1">
      <c r="A5" s="56"/>
      <c r="B5" s="57"/>
      <c r="C5" s="58"/>
      <c r="D5" s="59">
        <v>45931</v>
      </c>
      <c r="E5" s="60" t="s">
        <v>9</v>
      </c>
      <c r="F5" s="61">
        <v>46136</v>
      </c>
      <c r="G5" s="62">
        <f>(F5-D5)+1</f>
        <v>206</v>
      </c>
      <c r="H5" s="63"/>
      <c r="I5" s="64"/>
      <c r="J5" s="65"/>
      <c r="K5" s="66"/>
      <c r="L5" s="67"/>
      <c r="M5" s="68"/>
      <c r="N5" s="69"/>
      <c r="O5" s="70"/>
      <c r="P5" s="71"/>
    </row>
    <row r="6" s="72" customFormat="1" ht="17.399999999999999" customHeight="1">
      <c r="A6" s="73" t="s">
        <v>10</v>
      </c>
      <c r="B6" s="74"/>
      <c r="C6" s="74"/>
      <c r="D6" s="74"/>
      <c r="E6" s="74"/>
      <c r="F6" s="74"/>
      <c r="G6" s="74"/>
      <c r="H6" s="75"/>
      <c r="I6" s="76" t="s">
        <v>11</v>
      </c>
      <c r="J6" s="77"/>
      <c r="K6" s="78">
        <v>45694</v>
      </c>
      <c r="L6" s="79"/>
      <c r="M6" s="80"/>
      <c r="N6" s="81" t="s">
        <v>12</v>
      </c>
      <c r="O6" s="82"/>
      <c r="P6" s="83"/>
    </row>
    <row r="7" s="72" customFormat="1" ht="16.949999999999999" customHeight="1">
      <c r="A7" s="84" t="s">
        <v>13</v>
      </c>
      <c r="B7" s="85"/>
      <c r="C7" s="85"/>
      <c r="D7" s="85"/>
      <c r="E7" s="85"/>
      <c r="F7" s="85"/>
      <c r="G7" s="85"/>
      <c r="H7" s="86"/>
      <c r="I7" s="76" t="s">
        <v>14</v>
      </c>
      <c r="J7" s="77"/>
      <c r="K7" s="78">
        <v>45833</v>
      </c>
      <c r="L7" s="79"/>
      <c r="M7" s="80"/>
      <c r="N7" s="87"/>
      <c r="O7" s="88"/>
      <c r="P7" s="89"/>
    </row>
    <row r="8" s="72" customFormat="1" ht="16.5" customHeight="1">
      <c r="A8" s="90"/>
      <c r="B8" s="91"/>
      <c r="C8" s="91"/>
      <c r="D8" s="91"/>
      <c r="E8" s="91"/>
      <c r="F8" s="91"/>
      <c r="G8" s="91"/>
      <c r="H8" s="92"/>
      <c r="I8" s="76"/>
      <c r="J8" s="77"/>
      <c r="K8" s="93"/>
      <c r="L8" s="94"/>
      <c r="M8" s="95"/>
      <c r="N8" s="87"/>
      <c r="O8" s="88"/>
      <c r="P8" s="89"/>
    </row>
    <row r="9" s="72" customFormat="1" ht="15.6" customHeight="1">
      <c r="A9" s="34" t="s">
        <v>15</v>
      </c>
      <c r="B9" s="35"/>
      <c r="C9" s="96"/>
      <c r="D9" s="97"/>
      <c r="E9" s="35"/>
      <c r="F9" s="98" t="s">
        <v>16</v>
      </c>
      <c r="G9" s="97"/>
      <c r="H9" s="99"/>
      <c r="I9" s="76" t="s">
        <v>17</v>
      </c>
      <c r="J9" s="77"/>
      <c r="K9" s="100">
        <f>K7</f>
        <v>45833</v>
      </c>
      <c r="L9" s="101">
        <v>46198</v>
      </c>
      <c r="M9" s="102">
        <f>((L9-K9)+1)/30</f>
        <v>12.199999999999999</v>
      </c>
      <c r="N9" s="87"/>
      <c r="O9" s="88"/>
      <c r="P9" s="89"/>
    </row>
    <row r="10" s="103" customFormat="1" ht="17.399999999999999" customHeight="1">
      <c r="A10" s="104" t="s">
        <v>18</v>
      </c>
      <c r="B10" s="105"/>
      <c r="C10" s="105"/>
      <c r="D10" s="105"/>
      <c r="E10" s="106"/>
      <c r="F10" s="107" t="s">
        <v>19</v>
      </c>
      <c r="G10" s="108"/>
      <c r="H10" s="109"/>
      <c r="I10" s="76" t="s">
        <v>20</v>
      </c>
      <c r="J10" s="77"/>
      <c r="K10" s="100">
        <f>K9</f>
        <v>45833</v>
      </c>
      <c r="L10" s="80">
        <v>46198</v>
      </c>
      <c r="M10" s="102">
        <f>((L10-K10)+1)/30</f>
        <v>12.199999999999999</v>
      </c>
      <c r="N10" s="110"/>
      <c r="O10" s="111"/>
      <c r="P10" s="112"/>
    </row>
    <row r="11" s="5" customFormat="1" ht="15" customHeight="1">
      <c r="A11" s="113" t="s">
        <v>21</v>
      </c>
      <c r="B11" s="114" t="s">
        <v>22</v>
      </c>
      <c r="C11" s="115" t="s">
        <v>23</v>
      </c>
      <c r="D11" s="116" t="s">
        <v>24</v>
      </c>
      <c r="E11" s="117"/>
      <c r="F11" s="117"/>
      <c r="G11" s="117"/>
      <c r="H11" s="118"/>
      <c r="I11" s="119" t="s">
        <v>25</v>
      </c>
      <c r="J11" s="120"/>
      <c r="K11" s="120"/>
      <c r="L11" s="120"/>
      <c r="M11" s="120"/>
      <c r="N11" s="114"/>
      <c r="O11" s="119" t="s">
        <v>26</v>
      </c>
      <c r="P11" s="114"/>
    </row>
    <row r="12" s="5" customFormat="1" ht="36" customHeight="1">
      <c r="A12" s="113"/>
      <c r="B12" s="114"/>
      <c r="C12" s="115"/>
      <c r="D12" s="121" t="s">
        <v>27</v>
      </c>
      <c r="E12" s="121" t="s">
        <v>28</v>
      </c>
      <c r="F12" s="121" t="s">
        <v>29</v>
      </c>
      <c r="G12" s="121" t="s">
        <v>30</v>
      </c>
      <c r="H12" s="121" t="s">
        <v>31</v>
      </c>
      <c r="I12" s="113" t="s">
        <v>32</v>
      </c>
      <c r="J12" s="122" t="s">
        <v>33</v>
      </c>
      <c r="K12" s="122" t="s">
        <v>28</v>
      </c>
      <c r="L12" s="122" t="s">
        <v>29</v>
      </c>
      <c r="M12" s="122" t="s">
        <v>30</v>
      </c>
      <c r="N12" s="123" t="s">
        <v>31</v>
      </c>
      <c r="O12" s="113" t="s">
        <v>34</v>
      </c>
      <c r="P12" s="124" t="s">
        <v>35</v>
      </c>
    </row>
    <row r="13" ht="16.199999999999999" customHeight="1">
      <c r="A13" s="125">
        <v>1</v>
      </c>
      <c r="B13" s="125" t="s">
        <v>36</v>
      </c>
      <c r="C13" s="126"/>
      <c r="D13" s="127"/>
      <c r="E13" s="128"/>
      <c r="F13" s="129"/>
      <c r="G13" s="128"/>
      <c r="H13" s="130"/>
      <c r="I13" s="131"/>
      <c r="J13" s="132">
        <f>J14+J18+J20+J55</f>
        <v>1438018.96</v>
      </c>
      <c r="K13" s="132">
        <f>K14+K18+K20+K55</f>
        <v>131728.33000000002</v>
      </c>
      <c r="L13" s="132">
        <f>L14+L18+L20+L55</f>
        <v>129536.45000000001</v>
      </c>
      <c r="M13" s="132">
        <f>M14+M18+M20+M55</f>
        <v>261264.78</v>
      </c>
      <c r="N13" s="132">
        <f>N14+N18+N20+N55</f>
        <v>1176754.1800000002</v>
      </c>
      <c r="O13" s="133">
        <f>IF((M13/J13)=0," ",(M13/J13)*100)</f>
        <v>18.168382147061539</v>
      </c>
      <c r="P13" s="133">
        <f>IF((N13/J13)=0," ",(N13/J13)*100)</f>
        <v>81.831617852938479</v>
      </c>
    </row>
    <row r="14" ht="16.199999999999999" customHeight="1">
      <c r="A14" s="125" t="s">
        <v>37</v>
      </c>
      <c r="B14" s="125" t="s">
        <v>38</v>
      </c>
      <c r="C14" s="126"/>
      <c r="D14" s="134"/>
      <c r="E14" s="135"/>
      <c r="F14" s="136"/>
      <c r="G14" s="135"/>
      <c r="H14" s="137"/>
      <c r="I14" s="138"/>
      <c r="J14" s="139">
        <f>J15+J16+J17</f>
        <v>731541.40999999992</v>
      </c>
      <c r="K14" s="139">
        <f>K15+K16+K17</f>
        <v>12143.59</v>
      </c>
      <c r="L14" s="139">
        <f>L15+L16+L17</f>
        <v>20281.459999999999</v>
      </c>
      <c r="M14" s="139">
        <f>M15+M16+M17</f>
        <v>32425.049999999999</v>
      </c>
      <c r="N14" s="139">
        <f>N15+N16+N17</f>
        <v>699116.35999999999</v>
      </c>
      <c r="O14" s="140"/>
      <c r="P14" s="140"/>
    </row>
    <row r="15" ht="12.75">
      <c r="A15" s="141" t="s">
        <v>39</v>
      </c>
      <c r="B15" s="141" t="s">
        <v>40</v>
      </c>
      <c r="C15" s="142" t="s">
        <v>41</v>
      </c>
      <c r="D15" s="143">
        <v>1</v>
      </c>
      <c r="E15" s="206">
        <f>'BM 02 '!G15</f>
        <v>1.66e-002</v>
      </c>
      <c r="F15" s="205">
        <f t="shared" ref="F15:F17" si="335">0.044324279*D15-E15</f>
        <v>2.7724279000000001e-002</v>
      </c>
      <c r="G15" s="238">
        <f t="shared" ref="G15:G78" si="336">E15+F15</f>
        <v>4.4324279000000001e-002</v>
      </c>
      <c r="H15" s="146">
        <f t="shared" ref="H15:H78" si="337">D15-G15</f>
        <v>0.95567572099999998</v>
      </c>
      <c r="I15" s="147">
        <v>707205.68999999994</v>
      </c>
      <c r="J15" s="148">
        <f t="shared" ref="J15:J17" si="338">ROUND(D15*I15,2)</f>
        <v>707205.68999999994</v>
      </c>
      <c r="K15" s="149">
        <f t="shared" ref="K15:K17" si="339">ROUND(E15*I15,2)</f>
        <v>11739.610000000001</v>
      </c>
      <c r="L15" s="150">
        <f t="shared" ref="L15:L17" si="340">ROUND(F15*I15,2)</f>
        <v>19606.77</v>
      </c>
      <c r="M15" s="149">
        <f t="shared" ref="M15:M17" si="341">K15+L15</f>
        <v>31346.380000000001</v>
      </c>
      <c r="N15" s="149">
        <f t="shared" ref="N15:N17" si="342">J15-M15</f>
        <v>675859.30999999994</v>
      </c>
      <c r="O15" s="151">
        <f t="shared" ref="O15:O78" si="343">IF((M15/J15)=0," ",(M15/J15)*100)</f>
        <v>4.4324275728041727</v>
      </c>
      <c r="P15" s="151">
        <f t="shared" ref="P15:P78" si="344">IF((N15/J15)=0," ",(N15/J15)*100)</f>
        <v>95.567572427195827</v>
      </c>
    </row>
    <row r="16" ht="12.75">
      <c r="A16" s="141" t="s">
        <v>42</v>
      </c>
      <c r="B16" s="141" t="s">
        <v>43</v>
      </c>
      <c r="C16" s="142" t="s">
        <v>41</v>
      </c>
      <c r="D16" s="143">
        <v>1</v>
      </c>
      <c r="E16" s="206">
        <f>'BM 02 '!G16</f>
        <v>1.66e-002</v>
      </c>
      <c r="F16" s="205">
        <f t="shared" si="335"/>
        <v>2.7724279000000001e-002</v>
      </c>
      <c r="G16" s="238">
        <f t="shared" si="336"/>
        <v>4.4324279000000001e-002</v>
      </c>
      <c r="H16" s="146">
        <f t="shared" si="337"/>
        <v>0.95567572099999998</v>
      </c>
      <c r="I16" s="147">
        <v>13478.08</v>
      </c>
      <c r="J16" s="148">
        <f t="shared" si="338"/>
        <v>13478.08</v>
      </c>
      <c r="K16" s="149">
        <f t="shared" si="339"/>
        <v>223.74000000000001</v>
      </c>
      <c r="L16" s="150">
        <f t="shared" si="340"/>
        <v>373.67000000000002</v>
      </c>
      <c r="M16" s="149">
        <f t="shared" si="341"/>
        <v>597.41000000000008</v>
      </c>
      <c r="N16" s="149">
        <f t="shared" si="342"/>
        <v>12880.67</v>
      </c>
      <c r="O16" s="151">
        <f t="shared" si="343"/>
        <v>4.4324562548968407</v>
      </c>
      <c r="P16" s="151">
        <f t="shared" si="344"/>
        <v>95.567543745103151</v>
      </c>
    </row>
    <row r="17" ht="15" customHeight="1">
      <c r="A17" s="141" t="s">
        <v>44</v>
      </c>
      <c r="B17" s="141" t="s">
        <v>45</v>
      </c>
      <c r="C17" s="142" t="s">
        <v>41</v>
      </c>
      <c r="D17" s="143">
        <v>1</v>
      </c>
      <c r="E17" s="206">
        <f>'BM 02 '!G17</f>
        <v>1.66e-002</v>
      </c>
      <c r="F17" s="205">
        <f t="shared" si="335"/>
        <v>2.7724279000000001e-002</v>
      </c>
      <c r="G17" s="238">
        <f t="shared" si="336"/>
        <v>4.4324279000000001e-002</v>
      </c>
      <c r="H17" s="146">
        <f t="shared" si="337"/>
        <v>0.95567572099999998</v>
      </c>
      <c r="I17" s="147">
        <v>10857.639999999999</v>
      </c>
      <c r="J17" s="148">
        <f t="shared" si="338"/>
        <v>10857.639999999999</v>
      </c>
      <c r="K17" s="149">
        <f t="shared" si="339"/>
        <v>180.24000000000001</v>
      </c>
      <c r="L17" s="150">
        <f t="shared" si="340"/>
        <v>301.01999999999998</v>
      </c>
      <c r="M17" s="149">
        <f t="shared" si="341"/>
        <v>481.25999999999999</v>
      </c>
      <c r="N17" s="149">
        <f t="shared" si="342"/>
        <v>10376.379999999999</v>
      </c>
      <c r="O17" s="151">
        <f t="shared" si="343"/>
        <v>4.4324549349582414</v>
      </c>
      <c r="P17" s="151">
        <f t="shared" si="344"/>
        <v>95.567545065041756</v>
      </c>
    </row>
    <row r="18" ht="15" customHeight="1">
      <c r="A18" s="125" t="s">
        <v>46</v>
      </c>
      <c r="B18" s="125" t="s">
        <v>47</v>
      </c>
      <c r="C18" s="126"/>
      <c r="D18" s="134"/>
      <c r="E18" s="134"/>
      <c r="F18" s="136"/>
      <c r="G18" s="135"/>
      <c r="H18" s="137"/>
      <c r="I18" s="152"/>
      <c r="J18" s="139">
        <f>J19</f>
        <v>12859.469999999999</v>
      </c>
      <c r="K18" s="139">
        <f>K19</f>
        <v>6429.7399999999998</v>
      </c>
      <c r="L18" s="139">
        <f>L19</f>
        <v>0</v>
      </c>
      <c r="M18" s="139">
        <f>M19</f>
        <v>6429.7399999999998</v>
      </c>
      <c r="N18" s="139">
        <f>N19</f>
        <v>6429.7299999999996</v>
      </c>
      <c r="O18" s="133">
        <f t="shared" si="343"/>
        <v>50.000038881851275</v>
      </c>
      <c r="P18" s="133">
        <f t="shared" si="344"/>
        <v>49.999961118148725</v>
      </c>
    </row>
    <row r="19" ht="15" customHeight="1">
      <c r="A19" s="141" t="s">
        <v>48</v>
      </c>
      <c r="B19" s="141" t="s">
        <v>49</v>
      </c>
      <c r="C19" s="142" t="s">
        <v>50</v>
      </c>
      <c r="D19" s="143">
        <v>111.27</v>
      </c>
      <c r="E19" s="206">
        <f>'BM 02 '!G19</f>
        <v>55.634999999999998</v>
      </c>
      <c r="F19" s="153"/>
      <c r="G19" s="144">
        <f t="shared" si="336"/>
        <v>55.634999999999998</v>
      </c>
      <c r="H19" s="146">
        <f t="shared" si="337"/>
        <v>55.634999999999998</v>
      </c>
      <c r="I19" s="147">
        <v>115.56999999999999</v>
      </c>
      <c r="J19" s="148">
        <f>ROUND(D19*I19,2)</f>
        <v>12859.469999999999</v>
      </c>
      <c r="K19" s="149">
        <f>ROUND(E19*I19,2)</f>
        <v>6429.7399999999998</v>
      </c>
      <c r="L19" s="150">
        <f>ROUND(F19*I19,2)</f>
        <v>0</v>
      </c>
      <c r="M19" s="149">
        <f>K19+L19</f>
        <v>6429.7399999999998</v>
      </c>
      <c r="N19" s="149">
        <f>J19-M19</f>
        <v>6429.7299999999996</v>
      </c>
      <c r="O19" s="151">
        <f t="shared" si="343"/>
        <v>50.000038881851275</v>
      </c>
      <c r="P19" s="151">
        <f t="shared" si="344"/>
        <v>49.999961118148725</v>
      </c>
    </row>
    <row r="20" ht="25.5">
      <c r="A20" s="125" t="s">
        <v>51</v>
      </c>
      <c r="B20" s="125" t="s">
        <v>52</v>
      </c>
      <c r="C20" s="126"/>
      <c r="D20" s="134"/>
      <c r="E20" s="134"/>
      <c r="F20" s="136"/>
      <c r="G20" s="135">
        <f t="shared" si="336"/>
        <v>0</v>
      </c>
      <c r="H20" s="137"/>
      <c r="I20" s="152"/>
      <c r="J20" s="139">
        <f>J21+J24+J26+J28</f>
        <v>574523.54000000004</v>
      </c>
      <c r="K20" s="139">
        <f>K21+K24+K26+K28</f>
        <v>113155</v>
      </c>
      <c r="L20" s="139">
        <f>L21+L24+L26+L28</f>
        <v>109254.99000000001</v>
      </c>
      <c r="M20" s="139">
        <f>M21+M24+M26+M28</f>
        <v>222409.98999999999</v>
      </c>
      <c r="N20" s="139">
        <f>N21+N24+N26+N28</f>
        <v>352113.55000000005</v>
      </c>
      <c r="O20" s="133">
        <f t="shared" si="343"/>
        <v>38.712076097003781</v>
      </c>
      <c r="P20" s="133">
        <f t="shared" si="344"/>
        <v>61.287923902996212</v>
      </c>
    </row>
    <row r="21" ht="12.75">
      <c r="A21" s="154" t="s">
        <v>53</v>
      </c>
      <c r="B21" s="154" t="s">
        <v>54</v>
      </c>
      <c r="C21" s="142"/>
      <c r="D21" s="143"/>
      <c r="E21" s="143"/>
      <c r="F21" s="144"/>
      <c r="G21" s="144"/>
      <c r="H21" s="146"/>
      <c r="I21" s="147"/>
      <c r="J21" s="155">
        <f>J22+J23</f>
        <v>6858.0599999999995</v>
      </c>
      <c r="K21" s="156">
        <f>SUM(K22:K23)</f>
        <v>0</v>
      </c>
      <c r="L21" s="156">
        <f>SUM(L22:L23)</f>
        <v>0</v>
      </c>
      <c r="M21" s="156">
        <f t="shared" ref="M21:M23" si="345">K21+L21</f>
        <v>0</v>
      </c>
      <c r="N21" s="156">
        <f t="shared" ref="N21:N23" si="346">J21-M21</f>
        <v>6858.0599999999995</v>
      </c>
      <c r="O21" s="151" t="str">
        <f t="shared" si="343"/>
        <v xml:space="preserve"> </v>
      </c>
      <c r="P21" s="151">
        <f t="shared" si="344"/>
        <v>100</v>
      </c>
    </row>
    <row r="22" ht="38.25">
      <c r="A22" s="141" t="s">
        <v>55</v>
      </c>
      <c r="B22" s="141" t="s">
        <v>56</v>
      </c>
      <c r="C22" s="142" t="s">
        <v>41</v>
      </c>
      <c r="D22" s="143">
        <v>2</v>
      </c>
      <c r="E22" s="206">
        <f>'BM 02 '!G22</f>
        <v>0</v>
      </c>
      <c r="F22" s="153"/>
      <c r="G22" s="144">
        <f t="shared" si="336"/>
        <v>0</v>
      </c>
      <c r="H22" s="146">
        <f t="shared" si="337"/>
        <v>2</v>
      </c>
      <c r="I22" s="147">
        <v>902.54999999999995</v>
      </c>
      <c r="J22" s="148">
        <f t="shared" ref="J22:J23" si="347">ROUND(D22*I22,2)</f>
        <v>1805.0999999999999</v>
      </c>
      <c r="K22" s="149">
        <f t="shared" ref="K22:K23" si="348">ROUND(E22*I22,2)</f>
        <v>0</v>
      </c>
      <c r="L22" s="150">
        <f t="shared" ref="L22:L23" si="349">ROUND(F22*I22,2)</f>
        <v>0</v>
      </c>
      <c r="M22" s="149">
        <f t="shared" si="345"/>
        <v>0</v>
      </c>
      <c r="N22" s="149">
        <f t="shared" si="346"/>
        <v>1805.0999999999999</v>
      </c>
      <c r="O22" s="151" t="str">
        <f t="shared" si="343"/>
        <v xml:space="preserve"> </v>
      </c>
      <c r="P22" s="151">
        <f t="shared" si="344"/>
        <v>100</v>
      </c>
    </row>
    <row r="23" ht="29.399999999999999" customHeight="1">
      <c r="A23" s="141" t="s">
        <v>57</v>
      </c>
      <c r="B23" s="141" t="s">
        <v>58</v>
      </c>
      <c r="C23" s="142" t="s">
        <v>59</v>
      </c>
      <c r="D23" s="143">
        <v>12</v>
      </c>
      <c r="E23" s="206">
        <f>'BM 02 '!G23</f>
        <v>0</v>
      </c>
      <c r="F23" s="153"/>
      <c r="G23" s="144">
        <f t="shared" si="336"/>
        <v>0</v>
      </c>
      <c r="H23" s="146">
        <f t="shared" si="337"/>
        <v>12</v>
      </c>
      <c r="I23" s="147">
        <v>421.07999999999998</v>
      </c>
      <c r="J23" s="148">
        <f t="shared" si="347"/>
        <v>5052.96</v>
      </c>
      <c r="K23" s="149">
        <f t="shared" si="348"/>
        <v>0</v>
      </c>
      <c r="L23" s="150">
        <f t="shared" si="349"/>
        <v>0</v>
      </c>
      <c r="M23" s="149">
        <f t="shared" si="345"/>
        <v>0</v>
      </c>
      <c r="N23" s="149">
        <f t="shared" si="346"/>
        <v>5052.96</v>
      </c>
      <c r="O23" s="151" t="str">
        <f t="shared" si="343"/>
        <v xml:space="preserve"> </v>
      </c>
      <c r="P23" s="151">
        <f t="shared" si="344"/>
        <v>100</v>
      </c>
    </row>
    <row r="24" ht="19.949999999999999" customHeight="1">
      <c r="A24" s="154" t="s">
        <v>60</v>
      </c>
      <c r="B24" s="154" t="s">
        <v>61</v>
      </c>
      <c r="C24" s="142"/>
      <c r="D24" s="143"/>
      <c r="E24" s="206">
        <f>'BM 02 '!G24</f>
        <v>0</v>
      </c>
      <c r="F24" s="158"/>
      <c r="G24" s="144">
        <f t="shared" si="336"/>
        <v>0</v>
      </c>
      <c r="H24" s="146">
        <f t="shared" si="337"/>
        <v>0</v>
      </c>
      <c r="I24" s="147"/>
      <c r="J24" s="155">
        <f>J25</f>
        <v>40654.870000000003</v>
      </c>
      <c r="K24" s="155">
        <f>K25</f>
        <v>0</v>
      </c>
      <c r="L24" s="155">
        <f>L25</f>
        <v>0</v>
      </c>
      <c r="M24" s="155">
        <f>M25</f>
        <v>0</v>
      </c>
      <c r="N24" s="155">
        <f>N25</f>
        <v>40654.870000000003</v>
      </c>
      <c r="O24" s="151" t="str">
        <f t="shared" si="343"/>
        <v xml:space="preserve"> </v>
      </c>
      <c r="P24" s="151">
        <f t="shared" si="344"/>
        <v>100</v>
      </c>
    </row>
    <row r="25" ht="25.5">
      <c r="A25" s="141" t="s">
        <v>62</v>
      </c>
      <c r="B25" s="141" t="s">
        <v>63</v>
      </c>
      <c r="C25" s="142" t="s">
        <v>59</v>
      </c>
      <c r="D25" s="143">
        <v>3699.2600000000002</v>
      </c>
      <c r="E25" s="206">
        <f>'BM 02 '!G25</f>
        <v>0</v>
      </c>
      <c r="F25" s="153"/>
      <c r="G25" s="144">
        <f t="shared" si="336"/>
        <v>0</v>
      </c>
      <c r="H25" s="146">
        <f t="shared" si="337"/>
        <v>3699.2600000000002</v>
      </c>
      <c r="I25" s="147">
        <v>10.99</v>
      </c>
      <c r="J25" s="148">
        <f>ROUND(D25*I25,2)</f>
        <v>40654.870000000003</v>
      </c>
      <c r="K25" s="149">
        <f>ROUND(E25*I25,2)</f>
        <v>0</v>
      </c>
      <c r="L25" s="150">
        <f>ROUND(F25*I25,2)</f>
        <v>0</v>
      </c>
      <c r="M25" s="149">
        <f>K25+L25</f>
        <v>0</v>
      </c>
      <c r="N25" s="149">
        <f>J25-M25</f>
        <v>40654.870000000003</v>
      </c>
      <c r="O25" s="151" t="str">
        <f t="shared" si="343"/>
        <v xml:space="preserve"> </v>
      </c>
      <c r="P25" s="151">
        <f t="shared" si="344"/>
        <v>100</v>
      </c>
    </row>
    <row r="26" ht="15" customHeight="1">
      <c r="A26" s="154" t="s">
        <v>64</v>
      </c>
      <c r="B26" s="154" t="s">
        <v>65</v>
      </c>
      <c r="C26" s="142"/>
      <c r="D26" s="143"/>
      <c r="E26" s="206">
        <f>'BM 02 '!G26</f>
        <v>0</v>
      </c>
      <c r="F26" s="158"/>
      <c r="G26" s="144">
        <f t="shared" si="336"/>
        <v>0</v>
      </c>
      <c r="H26" s="146">
        <f t="shared" si="337"/>
        <v>0</v>
      </c>
      <c r="I26" s="147"/>
      <c r="J26" s="155">
        <f>J27</f>
        <v>3474.3800000000001</v>
      </c>
      <c r="K26" s="155">
        <f>K27</f>
        <v>0</v>
      </c>
      <c r="L26" s="155">
        <f>L27</f>
        <v>0</v>
      </c>
      <c r="M26" s="155">
        <f>M27</f>
        <v>0</v>
      </c>
      <c r="N26" s="155">
        <f>N27</f>
        <v>3474.3800000000001</v>
      </c>
      <c r="O26" s="151" t="str">
        <f t="shared" si="343"/>
        <v xml:space="preserve"> </v>
      </c>
      <c r="P26" s="151">
        <f t="shared" si="344"/>
        <v>100</v>
      </c>
    </row>
    <row r="27" ht="25.5">
      <c r="A27" s="141" t="s">
        <v>66</v>
      </c>
      <c r="B27" s="141" t="s">
        <v>63</v>
      </c>
      <c r="C27" s="142" t="s">
        <v>59</v>
      </c>
      <c r="D27" s="143">
        <v>316.13999999999999</v>
      </c>
      <c r="E27" s="206">
        <f>'BM 02 '!G27</f>
        <v>0</v>
      </c>
      <c r="F27" s="153"/>
      <c r="G27" s="144">
        <f t="shared" si="336"/>
        <v>0</v>
      </c>
      <c r="H27" s="146">
        <f t="shared" si="337"/>
        <v>316.13999999999999</v>
      </c>
      <c r="I27" s="147">
        <v>10.99</v>
      </c>
      <c r="J27" s="148">
        <f>ROUND(D27*I27,2)</f>
        <v>3474.3800000000001</v>
      </c>
      <c r="K27" s="149">
        <f>ROUND(E27*I27,2)</f>
        <v>0</v>
      </c>
      <c r="L27" s="150">
        <f>ROUND(F27*I27,2)</f>
        <v>0</v>
      </c>
      <c r="M27" s="149">
        <f>K27+L27</f>
        <v>0</v>
      </c>
      <c r="N27" s="149">
        <f>J27-M27</f>
        <v>3474.3800000000001</v>
      </c>
      <c r="O27" s="151" t="str">
        <f t="shared" si="343"/>
        <v xml:space="preserve"> </v>
      </c>
      <c r="P27" s="151">
        <f t="shared" si="344"/>
        <v>100</v>
      </c>
    </row>
    <row r="28" ht="15" customHeight="1">
      <c r="A28" s="154" t="s">
        <v>67</v>
      </c>
      <c r="B28" s="154" t="s">
        <v>68</v>
      </c>
      <c r="C28" s="142"/>
      <c r="D28" s="143"/>
      <c r="E28" s="206">
        <f>'BM 02 '!G28</f>
        <v>0</v>
      </c>
      <c r="F28" s="158"/>
      <c r="G28" s="144">
        <f t="shared" si="336"/>
        <v>0</v>
      </c>
      <c r="H28" s="146">
        <f t="shared" si="337"/>
        <v>0</v>
      </c>
      <c r="I28" s="147"/>
      <c r="J28" s="155">
        <f>SUM(J29:J54)</f>
        <v>523536.22999999998</v>
      </c>
      <c r="K28" s="155">
        <f>SUM(K29:K54)</f>
        <v>113155</v>
      </c>
      <c r="L28" s="155">
        <f>SUM(L29:L54)</f>
        <v>109254.99000000001</v>
      </c>
      <c r="M28" s="155">
        <f>SUM(M29:M54)</f>
        <v>222409.98999999999</v>
      </c>
      <c r="N28" s="155">
        <f>SUM(N29:N54)</f>
        <v>301126.24000000005</v>
      </c>
      <c r="O28" s="151">
        <f t="shared" si="343"/>
        <v>42.482253806961936</v>
      </c>
      <c r="P28" s="151">
        <f t="shared" si="344"/>
        <v>57.517746193038079</v>
      </c>
    </row>
    <row r="29" ht="25.5">
      <c r="A29" s="141" t="s">
        <v>69</v>
      </c>
      <c r="B29" s="141" t="s">
        <v>70</v>
      </c>
      <c r="C29" s="142" t="s">
        <v>59</v>
      </c>
      <c r="D29" s="143">
        <v>80</v>
      </c>
      <c r="E29" s="206">
        <f>'BM 02 '!G29</f>
        <v>0</v>
      </c>
      <c r="F29" s="153"/>
      <c r="G29" s="144">
        <f t="shared" si="336"/>
        <v>0</v>
      </c>
      <c r="H29" s="146">
        <f t="shared" si="337"/>
        <v>80</v>
      </c>
      <c r="I29" s="147">
        <v>289.31</v>
      </c>
      <c r="J29" s="148">
        <f t="shared" ref="J29:J54" si="350">ROUND(D29*I29,2)</f>
        <v>23144.799999999999</v>
      </c>
      <c r="K29" s="149">
        <f t="shared" ref="K29:K54" si="351">ROUND(E29*I29,2)</f>
        <v>0</v>
      </c>
      <c r="L29" s="150">
        <f t="shared" ref="L29:L54" si="352">ROUND(F29*I29,2)</f>
        <v>0</v>
      </c>
      <c r="M29" s="149">
        <f t="shared" ref="M29:M54" si="353">K29+L29</f>
        <v>0</v>
      </c>
      <c r="N29" s="149">
        <f t="shared" ref="N29:N54" si="354">J29-M29</f>
        <v>23144.799999999999</v>
      </c>
      <c r="O29" s="151" t="str">
        <f t="shared" si="343"/>
        <v xml:space="preserve"> </v>
      </c>
      <c r="P29" s="151">
        <f t="shared" si="344"/>
        <v>100</v>
      </c>
    </row>
    <row r="30" ht="25.5">
      <c r="A30" s="141" t="s">
        <v>71</v>
      </c>
      <c r="B30" s="141" t="s">
        <v>72</v>
      </c>
      <c r="C30" s="142" t="s">
        <v>41</v>
      </c>
      <c r="D30" s="143">
        <v>1</v>
      </c>
      <c r="E30" s="206">
        <f>'BM 02 '!G30</f>
        <v>0</v>
      </c>
      <c r="F30" s="153"/>
      <c r="G30" s="144">
        <f t="shared" si="336"/>
        <v>0</v>
      </c>
      <c r="H30" s="146">
        <f t="shared" si="337"/>
        <v>1</v>
      </c>
      <c r="I30" s="147">
        <v>18137.150000000001</v>
      </c>
      <c r="J30" s="148">
        <f t="shared" si="350"/>
        <v>18137.150000000001</v>
      </c>
      <c r="K30" s="149">
        <f t="shared" si="351"/>
        <v>0</v>
      </c>
      <c r="L30" s="150">
        <f t="shared" si="352"/>
        <v>0</v>
      </c>
      <c r="M30" s="149">
        <f t="shared" si="353"/>
        <v>0</v>
      </c>
      <c r="N30" s="149">
        <f t="shared" si="354"/>
        <v>18137.150000000001</v>
      </c>
      <c r="O30" s="151" t="str">
        <f t="shared" si="343"/>
        <v xml:space="preserve"> </v>
      </c>
      <c r="P30" s="151">
        <f t="shared" si="344"/>
        <v>100</v>
      </c>
    </row>
    <row r="31" ht="38.25">
      <c r="A31" s="141" t="s">
        <v>73</v>
      </c>
      <c r="B31" s="141" t="s">
        <v>74</v>
      </c>
      <c r="C31" s="142" t="s">
        <v>41</v>
      </c>
      <c r="D31" s="143">
        <v>1</v>
      </c>
      <c r="E31" s="206">
        <f>'BM 02 '!G31</f>
        <v>0</v>
      </c>
      <c r="F31" s="153"/>
      <c r="G31" s="144">
        <f t="shared" si="336"/>
        <v>0</v>
      </c>
      <c r="H31" s="146">
        <f t="shared" si="337"/>
        <v>1</v>
      </c>
      <c r="I31" s="147">
        <v>1886.97</v>
      </c>
      <c r="J31" s="148">
        <f t="shared" si="350"/>
        <v>1886.97</v>
      </c>
      <c r="K31" s="149">
        <f t="shared" si="351"/>
        <v>0</v>
      </c>
      <c r="L31" s="150">
        <f t="shared" si="352"/>
        <v>0</v>
      </c>
      <c r="M31" s="149">
        <f t="shared" si="353"/>
        <v>0</v>
      </c>
      <c r="N31" s="149">
        <f t="shared" si="354"/>
        <v>1886.97</v>
      </c>
      <c r="O31" s="151" t="str">
        <f t="shared" si="343"/>
        <v xml:space="preserve"> </v>
      </c>
      <c r="P31" s="151">
        <f t="shared" si="344"/>
        <v>100</v>
      </c>
    </row>
    <row r="32" ht="51">
      <c r="A32" s="141" t="s">
        <v>75</v>
      </c>
      <c r="B32" s="141" t="s">
        <v>76</v>
      </c>
      <c r="C32" s="142" t="s">
        <v>77</v>
      </c>
      <c r="D32" s="143">
        <v>1</v>
      </c>
      <c r="E32" s="206">
        <f>'BM 02 '!G32</f>
        <v>0</v>
      </c>
      <c r="F32" s="153"/>
      <c r="G32" s="144">
        <f t="shared" si="336"/>
        <v>0</v>
      </c>
      <c r="H32" s="146">
        <f t="shared" si="337"/>
        <v>1</v>
      </c>
      <c r="I32" s="147">
        <v>652.39999999999998</v>
      </c>
      <c r="J32" s="148">
        <f t="shared" si="350"/>
        <v>652.39999999999998</v>
      </c>
      <c r="K32" s="149">
        <f t="shared" si="351"/>
        <v>0</v>
      </c>
      <c r="L32" s="150">
        <f t="shared" si="352"/>
        <v>0</v>
      </c>
      <c r="M32" s="149">
        <f t="shared" si="353"/>
        <v>0</v>
      </c>
      <c r="N32" s="149">
        <f t="shared" si="354"/>
        <v>652.39999999999998</v>
      </c>
      <c r="O32" s="151" t="str">
        <f t="shared" si="343"/>
        <v xml:space="preserve"> </v>
      </c>
      <c r="P32" s="151">
        <f t="shared" si="344"/>
        <v>100</v>
      </c>
    </row>
    <row r="33" ht="19.949999999999999" customHeight="1">
      <c r="A33" s="141" t="s">
        <v>78</v>
      </c>
      <c r="B33" s="141" t="s">
        <v>79</v>
      </c>
      <c r="C33" s="142" t="s">
        <v>80</v>
      </c>
      <c r="D33" s="143">
        <v>44</v>
      </c>
      <c r="E33" s="206">
        <f>'BM 02 '!G33</f>
        <v>0</v>
      </c>
      <c r="F33" s="153">
        <v>7</v>
      </c>
      <c r="G33" s="144">
        <f t="shared" si="336"/>
        <v>7</v>
      </c>
      <c r="H33" s="146">
        <f t="shared" si="337"/>
        <v>37</v>
      </c>
      <c r="I33" s="147">
        <v>644.07000000000005</v>
      </c>
      <c r="J33" s="148">
        <f t="shared" si="350"/>
        <v>28339.080000000002</v>
      </c>
      <c r="K33" s="149">
        <f t="shared" si="351"/>
        <v>0</v>
      </c>
      <c r="L33" s="150">
        <f t="shared" si="352"/>
        <v>4508.4899999999998</v>
      </c>
      <c r="M33" s="149">
        <f t="shared" si="353"/>
        <v>4508.4899999999998</v>
      </c>
      <c r="N33" s="149">
        <f t="shared" si="354"/>
        <v>23830.590000000004</v>
      </c>
      <c r="O33" s="151">
        <f t="shared" si="343"/>
        <v>15.909090909090907</v>
      </c>
      <c r="P33" s="151">
        <f t="shared" si="344"/>
        <v>84.090909090909093</v>
      </c>
    </row>
    <row r="34" ht="25.5">
      <c r="A34" s="141" t="s">
        <v>81</v>
      </c>
      <c r="B34" s="141" t="s">
        <v>82</v>
      </c>
      <c r="C34" s="142" t="s">
        <v>83</v>
      </c>
      <c r="D34" s="143">
        <v>912.27999999999997</v>
      </c>
      <c r="E34" s="206">
        <f>'BM 02 '!G34</f>
        <v>530</v>
      </c>
      <c r="F34" s="153">
        <f>D34-E34</f>
        <v>382.27999999999997</v>
      </c>
      <c r="G34" s="144">
        <f t="shared" si="336"/>
        <v>912.27999999999997</v>
      </c>
      <c r="H34" s="146">
        <f t="shared" si="337"/>
        <v>0</v>
      </c>
      <c r="I34" s="147">
        <v>213.5</v>
      </c>
      <c r="J34" s="148">
        <f t="shared" si="350"/>
        <v>194771.78</v>
      </c>
      <c r="K34" s="149">
        <f t="shared" si="351"/>
        <v>113155</v>
      </c>
      <c r="L34" s="150">
        <f t="shared" si="352"/>
        <v>81616.779999999999</v>
      </c>
      <c r="M34" s="149">
        <f t="shared" si="353"/>
        <v>194771.78</v>
      </c>
      <c r="N34" s="149">
        <f t="shared" si="354"/>
        <v>0</v>
      </c>
      <c r="O34" s="151">
        <f t="shared" si="343"/>
        <v>100</v>
      </c>
      <c r="P34" s="151" t="str">
        <f t="shared" si="344"/>
        <v xml:space="preserve"> </v>
      </c>
    </row>
    <row r="35" ht="12.75">
      <c r="A35" s="141" t="s">
        <v>84</v>
      </c>
      <c r="B35" s="141" t="s">
        <v>85</v>
      </c>
      <c r="C35" s="142" t="s">
        <v>83</v>
      </c>
      <c r="D35" s="143">
        <v>100</v>
      </c>
      <c r="E35" s="206">
        <f>'BM 02 '!G35</f>
        <v>0</v>
      </c>
      <c r="F35" s="153"/>
      <c r="G35" s="144">
        <f t="shared" si="336"/>
        <v>0</v>
      </c>
      <c r="H35" s="146">
        <f t="shared" si="337"/>
        <v>100</v>
      </c>
      <c r="I35" s="147">
        <v>120.34</v>
      </c>
      <c r="J35" s="148">
        <f t="shared" si="350"/>
        <v>12034</v>
      </c>
      <c r="K35" s="149">
        <f t="shared" si="351"/>
        <v>0</v>
      </c>
      <c r="L35" s="150">
        <f t="shared" si="352"/>
        <v>0</v>
      </c>
      <c r="M35" s="149">
        <f t="shared" si="353"/>
        <v>0</v>
      </c>
      <c r="N35" s="149">
        <f t="shared" si="354"/>
        <v>12034</v>
      </c>
      <c r="O35" s="151" t="str">
        <f t="shared" si="343"/>
        <v xml:space="preserve"> </v>
      </c>
      <c r="P35" s="151">
        <f t="shared" si="344"/>
        <v>100</v>
      </c>
    </row>
    <row r="36" ht="12.75">
      <c r="A36" s="141" t="s">
        <v>86</v>
      </c>
      <c r="B36" s="141" t="s">
        <v>87</v>
      </c>
      <c r="C36" s="142" t="s">
        <v>83</v>
      </c>
      <c r="D36" s="143">
        <v>124</v>
      </c>
      <c r="E36" s="206">
        <f>'BM 02 '!G36</f>
        <v>0</v>
      </c>
      <c r="F36" s="153">
        <f>D36</f>
        <v>124</v>
      </c>
      <c r="G36" s="144">
        <f t="shared" si="336"/>
        <v>124</v>
      </c>
      <c r="H36" s="146">
        <f t="shared" si="337"/>
        <v>0</v>
      </c>
      <c r="I36" s="147">
        <v>186.53</v>
      </c>
      <c r="J36" s="148">
        <f t="shared" si="350"/>
        <v>23129.720000000001</v>
      </c>
      <c r="K36" s="149">
        <f t="shared" si="351"/>
        <v>0</v>
      </c>
      <c r="L36" s="150">
        <f t="shared" si="352"/>
        <v>23129.720000000001</v>
      </c>
      <c r="M36" s="149">
        <f t="shared" si="353"/>
        <v>23129.720000000001</v>
      </c>
      <c r="N36" s="149">
        <f t="shared" si="354"/>
        <v>0</v>
      </c>
      <c r="O36" s="151">
        <f t="shared" si="343"/>
        <v>100</v>
      </c>
      <c r="P36" s="151" t="str">
        <f t="shared" si="344"/>
        <v xml:space="preserve"> </v>
      </c>
    </row>
    <row r="37" ht="25.5">
      <c r="A37" s="141" t="s">
        <v>88</v>
      </c>
      <c r="B37" s="141" t="s">
        <v>89</v>
      </c>
      <c r="C37" s="142" t="s">
        <v>41</v>
      </c>
      <c r="D37" s="143">
        <v>5</v>
      </c>
      <c r="E37" s="206">
        <f>'BM 02 '!G37</f>
        <v>0</v>
      </c>
      <c r="F37" s="153"/>
      <c r="G37" s="144">
        <f t="shared" si="336"/>
        <v>0</v>
      </c>
      <c r="H37" s="146">
        <f t="shared" si="337"/>
        <v>5</v>
      </c>
      <c r="I37" s="147">
        <v>746.11000000000001</v>
      </c>
      <c r="J37" s="148">
        <f t="shared" si="350"/>
        <v>3730.5500000000002</v>
      </c>
      <c r="K37" s="149">
        <f t="shared" si="351"/>
        <v>0</v>
      </c>
      <c r="L37" s="150">
        <f t="shared" si="352"/>
        <v>0</v>
      </c>
      <c r="M37" s="149">
        <f t="shared" si="353"/>
        <v>0</v>
      </c>
      <c r="N37" s="149">
        <f t="shared" si="354"/>
        <v>3730.5500000000002</v>
      </c>
      <c r="O37" s="151" t="str">
        <f t="shared" si="343"/>
        <v xml:space="preserve"> </v>
      </c>
      <c r="P37" s="151">
        <f t="shared" si="344"/>
        <v>100</v>
      </c>
    </row>
    <row r="38" ht="22.199999999999999" customHeight="1">
      <c r="A38" s="141" t="s">
        <v>90</v>
      </c>
      <c r="B38" s="141" t="s">
        <v>91</v>
      </c>
      <c r="C38" s="142" t="s">
        <v>41</v>
      </c>
      <c r="D38" s="143">
        <v>24</v>
      </c>
      <c r="E38" s="206">
        <f>'BM 02 '!G38</f>
        <v>0</v>
      </c>
      <c r="F38" s="153"/>
      <c r="G38" s="144">
        <f t="shared" si="336"/>
        <v>0</v>
      </c>
      <c r="H38" s="146">
        <f t="shared" si="337"/>
        <v>24</v>
      </c>
      <c r="I38" s="147">
        <v>198.56</v>
      </c>
      <c r="J38" s="148">
        <f t="shared" si="350"/>
        <v>4765.4399999999996</v>
      </c>
      <c r="K38" s="149">
        <f t="shared" si="351"/>
        <v>0</v>
      </c>
      <c r="L38" s="150">
        <f t="shared" si="352"/>
        <v>0</v>
      </c>
      <c r="M38" s="149">
        <f t="shared" si="353"/>
        <v>0</v>
      </c>
      <c r="N38" s="149">
        <f t="shared" si="354"/>
        <v>4765.4399999999996</v>
      </c>
      <c r="O38" s="151" t="str">
        <f t="shared" si="343"/>
        <v xml:space="preserve"> </v>
      </c>
      <c r="P38" s="151">
        <f t="shared" si="344"/>
        <v>100</v>
      </c>
    </row>
    <row r="39" ht="31.949999999999999" customHeight="1">
      <c r="A39" s="141" t="s">
        <v>92</v>
      </c>
      <c r="B39" s="141" t="s">
        <v>93</v>
      </c>
      <c r="C39" s="142" t="s">
        <v>41</v>
      </c>
      <c r="D39" s="143">
        <v>32</v>
      </c>
      <c r="E39" s="206">
        <f>'BM 02 '!G39</f>
        <v>0</v>
      </c>
      <c r="F39" s="153"/>
      <c r="G39" s="144">
        <f t="shared" si="336"/>
        <v>0</v>
      </c>
      <c r="H39" s="146">
        <f t="shared" si="337"/>
        <v>32</v>
      </c>
      <c r="I39" s="147">
        <v>264.75</v>
      </c>
      <c r="J39" s="148">
        <f t="shared" si="350"/>
        <v>8472</v>
      </c>
      <c r="K39" s="149">
        <f t="shared" si="351"/>
        <v>0</v>
      </c>
      <c r="L39" s="150">
        <f t="shared" si="352"/>
        <v>0</v>
      </c>
      <c r="M39" s="149">
        <f t="shared" si="353"/>
        <v>0</v>
      </c>
      <c r="N39" s="149">
        <f t="shared" si="354"/>
        <v>8472</v>
      </c>
      <c r="O39" s="151" t="str">
        <f t="shared" si="343"/>
        <v xml:space="preserve"> </v>
      </c>
      <c r="P39" s="151">
        <f t="shared" si="344"/>
        <v>100</v>
      </c>
    </row>
    <row r="40" ht="12.75">
      <c r="A40" s="141" t="s">
        <v>94</v>
      </c>
      <c r="B40" s="141" t="s">
        <v>95</v>
      </c>
      <c r="C40" s="142" t="s">
        <v>41</v>
      </c>
      <c r="D40" s="143">
        <v>19</v>
      </c>
      <c r="E40" s="206">
        <f>'BM 02 '!G40</f>
        <v>0</v>
      </c>
      <c r="F40" s="153"/>
      <c r="G40" s="144">
        <f t="shared" si="336"/>
        <v>0</v>
      </c>
      <c r="H40" s="146">
        <f t="shared" si="337"/>
        <v>19</v>
      </c>
      <c r="I40" s="147">
        <v>342.97000000000003</v>
      </c>
      <c r="J40" s="148">
        <f t="shared" si="350"/>
        <v>6516.4300000000003</v>
      </c>
      <c r="K40" s="149">
        <f t="shared" si="351"/>
        <v>0</v>
      </c>
      <c r="L40" s="150">
        <f t="shared" si="352"/>
        <v>0</v>
      </c>
      <c r="M40" s="149">
        <f t="shared" si="353"/>
        <v>0</v>
      </c>
      <c r="N40" s="149">
        <f t="shared" si="354"/>
        <v>6516.4300000000003</v>
      </c>
      <c r="O40" s="151" t="str">
        <f t="shared" si="343"/>
        <v xml:space="preserve"> </v>
      </c>
      <c r="P40" s="151">
        <f t="shared" si="344"/>
        <v>100</v>
      </c>
    </row>
    <row r="41" ht="12.75">
      <c r="A41" s="141" t="s">
        <v>96</v>
      </c>
      <c r="B41" s="141" t="s">
        <v>97</v>
      </c>
      <c r="C41" s="142" t="s">
        <v>41</v>
      </c>
      <c r="D41" s="143">
        <v>29</v>
      </c>
      <c r="E41" s="206">
        <f>'BM 02 '!G41</f>
        <v>0</v>
      </c>
      <c r="F41" s="153"/>
      <c r="G41" s="144">
        <f t="shared" si="336"/>
        <v>0</v>
      </c>
      <c r="H41" s="146">
        <f t="shared" si="337"/>
        <v>29</v>
      </c>
      <c r="I41" s="147">
        <v>198.56</v>
      </c>
      <c r="J41" s="148">
        <f t="shared" si="350"/>
        <v>5758.2399999999998</v>
      </c>
      <c r="K41" s="149">
        <f t="shared" si="351"/>
        <v>0</v>
      </c>
      <c r="L41" s="150">
        <f t="shared" si="352"/>
        <v>0</v>
      </c>
      <c r="M41" s="149">
        <f t="shared" si="353"/>
        <v>0</v>
      </c>
      <c r="N41" s="149">
        <f t="shared" si="354"/>
        <v>5758.2399999999998</v>
      </c>
      <c r="O41" s="151" t="str">
        <f t="shared" si="343"/>
        <v xml:space="preserve"> </v>
      </c>
      <c r="P41" s="151">
        <f t="shared" si="344"/>
        <v>100</v>
      </c>
    </row>
    <row r="42" ht="12.75">
      <c r="A42" s="141" t="s">
        <v>98</v>
      </c>
      <c r="B42" s="141" t="s">
        <v>99</v>
      </c>
      <c r="C42" s="142" t="s">
        <v>41</v>
      </c>
      <c r="D42" s="143">
        <v>29</v>
      </c>
      <c r="E42" s="206">
        <f>'BM 02 '!G42</f>
        <v>0</v>
      </c>
      <c r="F42" s="153"/>
      <c r="G42" s="144">
        <f t="shared" si="336"/>
        <v>0</v>
      </c>
      <c r="H42" s="146">
        <f t="shared" si="337"/>
        <v>29</v>
      </c>
      <c r="I42" s="147">
        <v>198.56</v>
      </c>
      <c r="J42" s="148">
        <f t="shared" si="350"/>
        <v>5758.2399999999998</v>
      </c>
      <c r="K42" s="149">
        <f t="shared" si="351"/>
        <v>0</v>
      </c>
      <c r="L42" s="150">
        <f t="shared" si="352"/>
        <v>0</v>
      </c>
      <c r="M42" s="149">
        <f t="shared" si="353"/>
        <v>0</v>
      </c>
      <c r="N42" s="149">
        <f t="shared" si="354"/>
        <v>5758.2399999999998</v>
      </c>
      <c r="O42" s="151" t="str">
        <f t="shared" si="343"/>
        <v xml:space="preserve"> </v>
      </c>
      <c r="P42" s="151">
        <f t="shared" si="344"/>
        <v>100</v>
      </c>
    </row>
    <row r="43" ht="12.75">
      <c r="A43" s="141" t="s">
        <v>100</v>
      </c>
      <c r="B43" s="141" t="s">
        <v>101</v>
      </c>
      <c r="C43" s="142" t="s">
        <v>41</v>
      </c>
      <c r="D43" s="143">
        <v>6</v>
      </c>
      <c r="E43" s="206">
        <f>'BM 02 '!G43</f>
        <v>0</v>
      </c>
      <c r="F43" s="153"/>
      <c r="G43" s="144">
        <f t="shared" si="336"/>
        <v>0</v>
      </c>
      <c r="H43" s="146">
        <f t="shared" si="337"/>
        <v>6</v>
      </c>
      <c r="I43" s="147">
        <v>210.59</v>
      </c>
      <c r="J43" s="148">
        <f t="shared" si="350"/>
        <v>1263.54</v>
      </c>
      <c r="K43" s="149">
        <f t="shared" si="351"/>
        <v>0</v>
      </c>
      <c r="L43" s="150">
        <f t="shared" si="352"/>
        <v>0</v>
      </c>
      <c r="M43" s="149">
        <f t="shared" si="353"/>
        <v>0</v>
      </c>
      <c r="N43" s="149">
        <f t="shared" si="354"/>
        <v>1263.54</v>
      </c>
      <c r="O43" s="151" t="str">
        <f t="shared" si="343"/>
        <v xml:space="preserve"> </v>
      </c>
      <c r="P43" s="151">
        <f t="shared" si="344"/>
        <v>100</v>
      </c>
    </row>
    <row r="44" ht="12.75">
      <c r="A44" s="141" t="s">
        <v>102</v>
      </c>
      <c r="B44" s="141" t="s">
        <v>103</v>
      </c>
      <c r="C44" s="142" t="s">
        <v>41</v>
      </c>
      <c r="D44" s="143">
        <v>48</v>
      </c>
      <c r="E44" s="206">
        <f>'BM 02 '!G44</f>
        <v>0</v>
      </c>
      <c r="F44" s="153"/>
      <c r="G44" s="144">
        <f t="shared" si="336"/>
        <v>0</v>
      </c>
      <c r="H44" s="146">
        <f t="shared" si="337"/>
        <v>48</v>
      </c>
      <c r="I44" s="147">
        <v>172.87</v>
      </c>
      <c r="J44" s="148">
        <f t="shared" si="350"/>
        <v>8297.7600000000002</v>
      </c>
      <c r="K44" s="149">
        <f t="shared" si="351"/>
        <v>0</v>
      </c>
      <c r="L44" s="150">
        <f t="shared" si="352"/>
        <v>0</v>
      </c>
      <c r="M44" s="149">
        <f t="shared" si="353"/>
        <v>0</v>
      </c>
      <c r="N44" s="149">
        <f t="shared" si="354"/>
        <v>8297.7600000000002</v>
      </c>
      <c r="O44" s="151" t="str">
        <f t="shared" si="343"/>
        <v xml:space="preserve"> </v>
      </c>
      <c r="P44" s="151">
        <f t="shared" si="344"/>
        <v>100</v>
      </c>
    </row>
    <row r="45" ht="12.75">
      <c r="A45" s="141" t="s">
        <v>104</v>
      </c>
      <c r="B45" s="141" t="s">
        <v>105</v>
      </c>
      <c r="C45" s="142" t="s">
        <v>41</v>
      </c>
      <c r="D45" s="143">
        <v>13</v>
      </c>
      <c r="E45" s="206">
        <f>'BM 02 '!G45</f>
        <v>0</v>
      </c>
      <c r="F45" s="153"/>
      <c r="G45" s="144">
        <f t="shared" si="336"/>
        <v>0</v>
      </c>
      <c r="H45" s="146">
        <f t="shared" si="337"/>
        <v>13</v>
      </c>
      <c r="I45" s="147">
        <v>185.13999999999999</v>
      </c>
      <c r="J45" s="148">
        <f t="shared" si="350"/>
        <v>2406.8200000000002</v>
      </c>
      <c r="K45" s="149">
        <f t="shared" si="351"/>
        <v>0</v>
      </c>
      <c r="L45" s="150">
        <f t="shared" si="352"/>
        <v>0</v>
      </c>
      <c r="M45" s="149">
        <f t="shared" si="353"/>
        <v>0</v>
      </c>
      <c r="N45" s="149">
        <f t="shared" si="354"/>
        <v>2406.8200000000002</v>
      </c>
      <c r="O45" s="151" t="str">
        <f t="shared" si="343"/>
        <v xml:space="preserve"> </v>
      </c>
      <c r="P45" s="151">
        <f t="shared" si="344"/>
        <v>100</v>
      </c>
    </row>
    <row r="46" ht="25.5">
      <c r="A46" s="141" t="s">
        <v>106</v>
      </c>
      <c r="B46" s="141" t="s">
        <v>107</v>
      </c>
      <c r="C46" s="142" t="s">
        <v>41</v>
      </c>
      <c r="D46" s="143">
        <v>34</v>
      </c>
      <c r="E46" s="206">
        <f>'BM 02 '!G46</f>
        <v>0</v>
      </c>
      <c r="F46" s="153"/>
      <c r="G46" s="144">
        <f t="shared" si="336"/>
        <v>0</v>
      </c>
      <c r="H46" s="146">
        <f t="shared" si="337"/>
        <v>34</v>
      </c>
      <c r="I46" s="147">
        <v>264.75</v>
      </c>
      <c r="J46" s="148">
        <f t="shared" si="350"/>
        <v>9001.5</v>
      </c>
      <c r="K46" s="149">
        <f t="shared" si="351"/>
        <v>0</v>
      </c>
      <c r="L46" s="150">
        <f t="shared" si="352"/>
        <v>0</v>
      </c>
      <c r="M46" s="149">
        <f t="shared" si="353"/>
        <v>0</v>
      </c>
      <c r="N46" s="149">
        <f t="shared" si="354"/>
        <v>9001.5</v>
      </c>
      <c r="O46" s="151" t="str">
        <f t="shared" si="343"/>
        <v xml:space="preserve"> </v>
      </c>
      <c r="P46" s="151">
        <f t="shared" si="344"/>
        <v>100</v>
      </c>
    </row>
    <row r="47" ht="46.200000000000003" customHeight="1">
      <c r="A47" s="141" t="s">
        <v>108</v>
      </c>
      <c r="B47" s="141" t="s">
        <v>109</v>
      </c>
      <c r="C47" s="142" t="s">
        <v>41</v>
      </c>
      <c r="D47" s="143">
        <v>27</v>
      </c>
      <c r="E47" s="206">
        <f>'BM 02 '!G47</f>
        <v>0</v>
      </c>
      <c r="F47" s="153"/>
      <c r="G47" s="144">
        <f t="shared" si="336"/>
        <v>0</v>
      </c>
      <c r="H47" s="146">
        <f t="shared" si="337"/>
        <v>27</v>
      </c>
      <c r="I47" s="147">
        <v>864.34000000000003</v>
      </c>
      <c r="J47" s="148">
        <f t="shared" si="350"/>
        <v>23337.18</v>
      </c>
      <c r="K47" s="149">
        <f t="shared" si="351"/>
        <v>0</v>
      </c>
      <c r="L47" s="150">
        <f t="shared" si="352"/>
        <v>0</v>
      </c>
      <c r="M47" s="149">
        <f t="shared" si="353"/>
        <v>0</v>
      </c>
      <c r="N47" s="149">
        <f t="shared" si="354"/>
        <v>23337.18</v>
      </c>
      <c r="O47" s="151" t="str">
        <f t="shared" si="343"/>
        <v xml:space="preserve"> </v>
      </c>
      <c r="P47" s="151">
        <f t="shared" si="344"/>
        <v>100</v>
      </c>
    </row>
    <row r="48" ht="43.200000000000003" customHeight="1">
      <c r="A48" s="141" t="s">
        <v>110</v>
      </c>
      <c r="B48" s="141" t="s">
        <v>111</v>
      </c>
      <c r="C48" s="142" t="s">
        <v>59</v>
      </c>
      <c r="D48" s="143">
        <v>1263.22</v>
      </c>
      <c r="E48" s="206">
        <f>'BM 02 '!G48</f>
        <v>0</v>
      </c>
      <c r="F48" s="153"/>
      <c r="G48" s="144">
        <f t="shared" si="336"/>
        <v>0</v>
      </c>
      <c r="H48" s="146">
        <f t="shared" si="337"/>
        <v>1263.22</v>
      </c>
      <c r="I48" s="147">
        <v>20.460000000000001</v>
      </c>
      <c r="J48" s="148">
        <f t="shared" si="350"/>
        <v>25845.48</v>
      </c>
      <c r="K48" s="149">
        <f t="shared" si="351"/>
        <v>0</v>
      </c>
      <c r="L48" s="150">
        <f t="shared" si="352"/>
        <v>0</v>
      </c>
      <c r="M48" s="149">
        <f t="shared" si="353"/>
        <v>0</v>
      </c>
      <c r="N48" s="149">
        <f t="shared" si="354"/>
        <v>25845.48</v>
      </c>
      <c r="O48" s="151" t="str">
        <f t="shared" si="343"/>
        <v xml:space="preserve"> </v>
      </c>
      <c r="P48" s="151">
        <f t="shared" si="344"/>
        <v>100</v>
      </c>
    </row>
    <row r="49" ht="25.5">
      <c r="A49" s="141" t="s">
        <v>112</v>
      </c>
      <c r="B49" s="141" t="s">
        <v>113</v>
      </c>
      <c r="C49" s="142" t="s">
        <v>41</v>
      </c>
      <c r="D49" s="143">
        <v>5</v>
      </c>
      <c r="E49" s="206">
        <f>'BM 02 '!G49</f>
        <v>0</v>
      </c>
      <c r="F49" s="153"/>
      <c r="G49" s="144">
        <f t="shared" si="336"/>
        <v>0</v>
      </c>
      <c r="H49" s="146">
        <f t="shared" si="337"/>
        <v>5</v>
      </c>
      <c r="I49" s="147">
        <v>1014.15</v>
      </c>
      <c r="J49" s="148">
        <f t="shared" si="350"/>
        <v>5070.75</v>
      </c>
      <c r="K49" s="149">
        <f t="shared" si="351"/>
        <v>0</v>
      </c>
      <c r="L49" s="150">
        <f t="shared" si="352"/>
        <v>0</v>
      </c>
      <c r="M49" s="149">
        <f t="shared" si="353"/>
        <v>0</v>
      </c>
      <c r="N49" s="149">
        <f t="shared" si="354"/>
        <v>5070.75</v>
      </c>
      <c r="O49" s="151" t="str">
        <f t="shared" si="343"/>
        <v xml:space="preserve"> </v>
      </c>
      <c r="P49" s="151">
        <f t="shared" si="344"/>
        <v>100</v>
      </c>
    </row>
    <row r="50" ht="12.75">
      <c r="A50" s="141" t="s">
        <v>114</v>
      </c>
      <c r="B50" s="141" t="s">
        <v>115</v>
      </c>
      <c r="C50" s="142" t="s">
        <v>41</v>
      </c>
      <c r="D50" s="143">
        <v>5</v>
      </c>
      <c r="E50" s="206">
        <f>'BM 02 '!G50</f>
        <v>0</v>
      </c>
      <c r="F50" s="153"/>
      <c r="G50" s="144">
        <f t="shared" si="336"/>
        <v>0</v>
      </c>
      <c r="H50" s="146">
        <f t="shared" si="337"/>
        <v>5</v>
      </c>
      <c r="I50" s="147">
        <v>98.019999999999996</v>
      </c>
      <c r="J50" s="148">
        <f t="shared" si="350"/>
        <v>490.10000000000002</v>
      </c>
      <c r="K50" s="149">
        <f t="shared" si="351"/>
        <v>0</v>
      </c>
      <c r="L50" s="150">
        <f t="shared" si="352"/>
        <v>0</v>
      </c>
      <c r="M50" s="149">
        <f t="shared" si="353"/>
        <v>0</v>
      </c>
      <c r="N50" s="149">
        <f t="shared" si="354"/>
        <v>490.10000000000002</v>
      </c>
      <c r="O50" s="151" t="str">
        <f t="shared" si="343"/>
        <v xml:space="preserve"> </v>
      </c>
      <c r="P50" s="151">
        <f t="shared" si="344"/>
        <v>100</v>
      </c>
    </row>
    <row r="51" ht="12.75">
      <c r="A51" s="141" t="s">
        <v>116</v>
      </c>
      <c r="B51" s="141" t="s">
        <v>117</v>
      </c>
      <c r="C51" s="142" t="s">
        <v>41</v>
      </c>
      <c r="D51" s="143">
        <v>3</v>
      </c>
      <c r="E51" s="206">
        <f>'BM 02 '!G51</f>
        <v>0</v>
      </c>
      <c r="F51" s="153"/>
      <c r="G51" s="144">
        <f t="shared" si="336"/>
        <v>0</v>
      </c>
      <c r="H51" s="146">
        <f t="shared" si="337"/>
        <v>3</v>
      </c>
      <c r="I51" s="147">
        <v>277.70999999999998</v>
      </c>
      <c r="J51" s="148">
        <f t="shared" si="350"/>
        <v>833.13</v>
      </c>
      <c r="K51" s="149">
        <f t="shared" si="351"/>
        <v>0</v>
      </c>
      <c r="L51" s="150">
        <f t="shared" si="352"/>
        <v>0</v>
      </c>
      <c r="M51" s="149">
        <f t="shared" si="353"/>
        <v>0</v>
      </c>
      <c r="N51" s="149">
        <f t="shared" si="354"/>
        <v>833.13</v>
      </c>
      <c r="O51" s="151" t="str">
        <f t="shared" si="343"/>
        <v xml:space="preserve"> </v>
      </c>
      <c r="P51" s="151">
        <f t="shared" si="344"/>
        <v>100</v>
      </c>
    </row>
    <row r="52" ht="12.75">
      <c r="A52" s="141" t="s">
        <v>118</v>
      </c>
      <c r="B52" s="141" t="s">
        <v>119</v>
      </c>
      <c r="C52" s="142" t="s">
        <v>41</v>
      </c>
      <c r="D52" s="143">
        <v>3</v>
      </c>
      <c r="E52" s="206">
        <f>'BM 02 '!G52</f>
        <v>0</v>
      </c>
      <c r="F52" s="153"/>
      <c r="G52" s="144">
        <f t="shared" si="336"/>
        <v>0</v>
      </c>
      <c r="H52" s="146">
        <f t="shared" si="337"/>
        <v>3</v>
      </c>
      <c r="I52" s="147">
        <v>54.149999999999999</v>
      </c>
      <c r="J52" s="148">
        <f t="shared" si="350"/>
        <v>162.44999999999999</v>
      </c>
      <c r="K52" s="149">
        <f t="shared" si="351"/>
        <v>0</v>
      </c>
      <c r="L52" s="150">
        <f t="shared" si="352"/>
        <v>0</v>
      </c>
      <c r="M52" s="149">
        <f t="shared" si="353"/>
        <v>0</v>
      </c>
      <c r="N52" s="149">
        <f t="shared" si="354"/>
        <v>162.44999999999999</v>
      </c>
      <c r="O52" s="151" t="str">
        <f t="shared" si="343"/>
        <v xml:space="preserve"> </v>
      </c>
      <c r="P52" s="151">
        <f t="shared" si="344"/>
        <v>100</v>
      </c>
    </row>
    <row r="53" ht="12.75">
      <c r="A53" s="141" t="s">
        <v>120</v>
      </c>
      <c r="B53" s="141" t="s">
        <v>121</v>
      </c>
      <c r="C53" s="142" t="s">
        <v>41</v>
      </c>
      <c r="D53" s="143">
        <v>5</v>
      </c>
      <c r="E53" s="206">
        <f>'BM 02 '!G53</f>
        <v>0</v>
      </c>
      <c r="F53" s="153"/>
      <c r="G53" s="144">
        <f t="shared" si="336"/>
        <v>0</v>
      </c>
      <c r="H53" s="146">
        <f t="shared" si="337"/>
        <v>5</v>
      </c>
      <c r="I53" s="147">
        <v>282.80000000000001</v>
      </c>
      <c r="J53" s="148">
        <f t="shared" si="350"/>
        <v>1414</v>
      </c>
      <c r="K53" s="149">
        <f t="shared" si="351"/>
        <v>0</v>
      </c>
      <c r="L53" s="150">
        <f t="shared" si="352"/>
        <v>0</v>
      </c>
      <c r="M53" s="149">
        <f t="shared" si="353"/>
        <v>0</v>
      </c>
      <c r="N53" s="149">
        <f t="shared" si="354"/>
        <v>1414</v>
      </c>
      <c r="O53" s="151" t="str">
        <f t="shared" si="343"/>
        <v xml:space="preserve"> </v>
      </c>
      <c r="P53" s="151">
        <f t="shared" si="344"/>
        <v>100</v>
      </c>
    </row>
    <row r="54" ht="12.75">
      <c r="A54" s="141" t="s">
        <v>122</v>
      </c>
      <c r="B54" s="141" t="s">
        <v>123</v>
      </c>
      <c r="C54" s="142" t="s">
        <v>41</v>
      </c>
      <c r="D54" s="143">
        <v>1</v>
      </c>
      <c r="E54" s="206">
        <f>'BM 02 '!G54</f>
        <v>0</v>
      </c>
      <c r="F54" s="153"/>
      <c r="G54" s="144">
        <f t="shared" si="336"/>
        <v>0</v>
      </c>
      <c r="H54" s="146">
        <f t="shared" si="337"/>
        <v>1</v>
      </c>
      <c r="I54" s="147">
        <v>108316.72</v>
      </c>
      <c r="J54" s="148">
        <f t="shared" si="350"/>
        <v>108316.72</v>
      </c>
      <c r="K54" s="149">
        <f t="shared" si="351"/>
        <v>0</v>
      </c>
      <c r="L54" s="150">
        <f t="shared" si="352"/>
        <v>0</v>
      </c>
      <c r="M54" s="149">
        <f t="shared" si="353"/>
        <v>0</v>
      </c>
      <c r="N54" s="149">
        <f t="shared" si="354"/>
        <v>108316.72</v>
      </c>
      <c r="O54" s="151" t="str">
        <f t="shared" si="343"/>
        <v xml:space="preserve"> </v>
      </c>
      <c r="P54" s="151">
        <f t="shared" si="344"/>
        <v>100</v>
      </c>
    </row>
    <row r="55" ht="15" customHeight="1">
      <c r="A55" s="125" t="s">
        <v>124</v>
      </c>
      <c r="B55" s="125" t="s">
        <v>125</v>
      </c>
      <c r="C55" s="126"/>
      <c r="D55" s="134"/>
      <c r="E55" s="134"/>
      <c r="F55" s="136"/>
      <c r="G55" s="135">
        <f t="shared" si="336"/>
        <v>0</v>
      </c>
      <c r="H55" s="137"/>
      <c r="I55" s="152"/>
      <c r="J55" s="139">
        <f>J56+J58+J60</f>
        <v>119094.54000000001</v>
      </c>
      <c r="K55" s="139">
        <f>K56+K58+K60</f>
        <v>0</v>
      </c>
      <c r="L55" s="139">
        <f>L56+L58+L60</f>
        <v>0</v>
      </c>
      <c r="M55" s="139">
        <f>M56+M58+M60</f>
        <v>0</v>
      </c>
      <c r="N55" s="139">
        <f>N56+N58+N60</f>
        <v>119094.54000000001</v>
      </c>
      <c r="O55" s="133" t="str">
        <f t="shared" si="343"/>
        <v xml:space="preserve"> </v>
      </c>
      <c r="P55" s="133">
        <f t="shared" si="344"/>
        <v>100</v>
      </c>
    </row>
    <row r="56" ht="12.75">
      <c r="A56" s="154" t="s">
        <v>126</v>
      </c>
      <c r="B56" s="154" t="s">
        <v>127</v>
      </c>
      <c r="C56" s="142"/>
      <c r="D56" s="143"/>
      <c r="E56" s="143"/>
      <c r="F56" s="144"/>
      <c r="G56" s="144"/>
      <c r="H56" s="146"/>
      <c r="I56" s="147"/>
      <c r="J56" s="155">
        <f>J57</f>
        <v>8474.9699999999993</v>
      </c>
      <c r="K56" s="155">
        <f>K57</f>
        <v>0</v>
      </c>
      <c r="L56" s="155">
        <f>L57</f>
        <v>0</v>
      </c>
      <c r="M56" s="155">
        <f>M57</f>
        <v>0</v>
      </c>
      <c r="N56" s="155">
        <f>N57</f>
        <v>8474.9699999999993</v>
      </c>
      <c r="O56" s="151" t="str">
        <f t="shared" si="343"/>
        <v xml:space="preserve"> </v>
      </c>
      <c r="P56" s="151">
        <f t="shared" si="344"/>
        <v>100</v>
      </c>
    </row>
    <row r="57" ht="38.25">
      <c r="A57" s="141" t="s">
        <v>128</v>
      </c>
      <c r="B57" s="141" t="s">
        <v>129</v>
      </c>
      <c r="C57" s="142" t="s">
        <v>130</v>
      </c>
      <c r="D57" s="143">
        <v>11936.58</v>
      </c>
      <c r="E57" s="206">
        <f>'BM 02 '!G57</f>
        <v>0</v>
      </c>
      <c r="F57" s="153"/>
      <c r="G57" s="144">
        <f t="shared" si="336"/>
        <v>0</v>
      </c>
      <c r="H57" s="146">
        <f t="shared" si="337"/>
        <v>11936.58</v>
      </c>
      <c r="I57" s="147">
        <v>0.70999999999999996</v>
      </c>
      <c r="J57" s="148">
        <f>ROUND(D57*I57,2)</f>
        <v>8474.9699999999993</v>
      </c>
      <c r="K57" s="149">
        <f>ROUND(E57*I57,2)</f>
        <v>0</v>
      </c>
      <c r="L57" s="150">
        <f>ROUND(F57*I57,2)</f>
        <v>0</v>
      </c>
      <c r="M57" s="149">
        <f>K57+L57</f>
        <v>0</v>
      </c>
      <c r="N57" s="149">
        <f>J57-M57</f>
        <v>8474.9699999999993</v>
      </c>
      <c r="O57" s="151" t="str">
        <f t="shared" si="343"/>
        <v xml:space="preserve"> </v>
      </c>
      <c r="P57" s="151">
        <f t="shared" si="344"/>
        <v>100</v>
      </c>
    </row>
    <row r="58" ht="15" customHeight="1">
      <c r="A58" s="154" t="s">
        <v>131</v>
      </c>
      <c r="B58" s="154" t="s">
        <v>132</v>
      </c>
      <c r="C58" s="142"/>
      <c r="D58" s="143"/>
      <c r="E58" s="206">
        <f>'BM 02 '!G58</f>
        <v>0</v>
      </c>
      <c r="F58" s="153"/>
      <c r="G58" s="144">
        <f t="shared" si="336"/>
        <v>0</v>
      </c>
      <c r="H58" s="146"/>
      <c r="I58" s="147"/>
      <c r="J58" s="155">
        <f>J59</f>
        <v>110593.85000000001</v>
      </c>
      <c r="K58" s="155">
        <f>K59</f>
        <v>0</v>
      </c>
      <c r="L58" s="155">
        <f>L59</f>
        <v>0</v>
      </c>
      <c r="M58" s="155">
        <f>M59</f>
        <v>0</v>
      </c>
      <c r="N58" s="155">
        <f>N59</f>
        <v>110593.85000000001</v>
      </c>
      <c r="O58" s="151" t="str">
        <f t="shared" si="343"/>
        <v xml:space="preserve"> </v>
      </c>
      <c r="P58" s="151">
        <f t="shared" si="344"/>
        <v>100</v>
      </c>
    </row>
    <row r="59" ht="38.25">
      <c r="A59" s="141" t="s">
        <v>133</v>
      </c>
      <c r="B59" s="141" t="s">
        <v>129</v>
      </c>
      <c r="C59" s="142" t="s">
        <v>130</v>
      </c>
      <c r="D59" s="143">
        <v>155765.98999999999</v>
      </c>
      <c r="E59" s="206">
        <f>'BM 02 '!G59</f>
        <v>0</v>
      </c>
      <c r="F59" s="153"/>
      <c r="G59" s="144">
        <f t="shared" si="336"/>
        <v>0</v>
      </c>
      <c r="H59" s="146">
        <f t="shared" si="337"/>
        <v>155765.98999999999</v>
      </c>
      <c r="I59" s="147">
        <v>0.70999999999999996</v>
      </c>
      <c r="J59" s="148">
        <f>ROUND(D59*I59,2)</f>
        <v>110593.85000000001</v>
      </c>
      <c r="K59" s="149">
        <f>ROUND(E59*I59,2)</f>
        <v>0</v>
      </c>
      <c r="L59" s="150">
        <f>ROUND(F59*I59,2)</f>
        <v>0</v>
      </c>
      <c r="M59" s="149">
        <f>K59+L59</f>
        <v>0</v>
      </c>
      <c r="N59" s="149">
        <f>J59-M59</f>
        <v>110593.85000000001</v>
      </c>
      <c r="O59" s="151" t="str">
        <f t="shared" si="343"/>
        <v xml:space="preserve"> </v>
      </c>
      <c r="P59" s="151">
        <f t="shared" si="344"/>
        <v>100</v>
      </c>
    </row>
    <row r="60" ht="15" customHeight="1">
      <c r="A60" s="154" t="s">
        <v>134</v>
      </c>
      <c r="B60" s="154" t="s">
        <v>135</v>
      </c>
      <c r="C60" s="142"/>
      <c r="D60" s="143"/>
      <c r="E60" s="206">
        <f>'BM 02 '!G60</f>
        <v>0</v>
      </c>
      <c r="F60" s="153"/>
      <c r="G60" s="144">
        <f t="shared" si="336"/>
        <v>0</v>
      </c>
      <c r="H60" s="146"/>
      <c r="I60" s="147"/>
      <c r="J60" s="155">
        <f>J61</f>
        <v>25.719999999999999</v>
      </c>
      <c r="K60" s="155">
        <f>K61</f>
        <v>0</v>
      </c>
      <c r="L60" s="155">
        <f>L61</f>
        <v>0</v>
      </c>
      <c r="M60" s="155">
        <f>M61</f>
        <v>0</v>
      </c>
      <c r="N60" s="155">
        <f>N61</f>
        <v>25.719999999999999</v>
      </c>
      <c r="O60" s="151" t="str">
        <f t="shared" si="343"/>
        <v xml:space="preserve"> </v>
      </c>
      <c r="P60" s="151">
        <f t="shared" si="344"/>
        <v>100</v>
      </c>
    </row>
    <row r="61" ht="38.25">
      <c r="A61" s="141" t="s">
        <v>136</v>
      </c>
      <c r="B61" s="141" t="s">
        <v>129</v>
      </c>
      <c r="C61" s="142" t="s">
        <v>130</v>
      </c>
      <c r="D61" s="143">
        <v>36.219999999999999</v>
      </c>
      <c r="E61" s="206">
        <f>'BM 02 '!G61</f>
        <v>0</v>
      </c>
      <c r="F61" s="153"/>
      <c r="G61" s="144">
        <f t="shared" si="336"/>
        <v>0</v>
      </c>
      <c r="H61" s="146">
        <f t="shared" si="337"/>
        <v>36.219999999999999</v>
      </c>
      <c r="I61" s="147">
        <v>0.70999999999999996</v>
      </c>
      <c r="J61" s="148">
        <f>ROUND(D61*I61,2)</f>
        <v>25.719999999999999</v>
      </c>
      <c r="K61" s="149">
        <f>ROUND(E61*I61,2)</f>
        <v>0</v>
      </c>
      <c r="L61" s="150">
        <f>ROUND(F61*I61,2)</f>
        <v>0</v>
      </c>
      <c r="M61" s="149">
        <f>K61+L61</f>
        <v>0</v>
      </c>
      <c r="N61" s="149">
        <f>J61-M61</f>
        <v>25.719999999999999</v>
      </c>
      <c r="O61" s="151" t="str">
        <f t="shared" si="343"/>
        <v xml:space="preserve"> </v>
      </c>
      <c r="P61" s="151">
        <f t="shared" si="344"/>
        <v>100</v>
      </c>
    </row>
    <row r="62" ht="15" customHeight="1">
      <c r="A62" s="125">
        <v>2</v>
      </c>
      <c r="B62" s="125" t="s">
        <v>137</v>
      </c>
      <c r="C62" s="126"/>
      <c r="D62" s="134"/>
      <c r="E62" s="134"/>
      <c r="F62" s="136"/>
      <c r="G62" s="135"/>
      <c r="H62" s="137"/>
      <c r="I62" s="152"/>
      <c r="J62" s="139">
        <f>J63+J68+J77+J96+J106+J142</f>
        <v>4260719.8300000001</v>
      </c>
      <c r="K62" s="139">
        <f>K63+K68+K77+K96+K106+K142</f>
        <v>74919.089999999997</v>
      </c>
      <c r="L62" s="139">
        <f>L63+L68+L77+L96+L106+L142</f>
        <v>211673.87</v>
      </c>
      <c r="M62" s="139">
        <f>M63+M68+M77+M96+M106+M142</f>
        <v>286592.95999999996</v>
      </c>
      <c r="N62" s="139">
        <f>N63+N68+N77+N96+N106+N142</f>
        <v>3974126.8699999996</v>
      </c>
      <c r="O62" s="133">
        <f t="shared" si="343"/>
        <v>6.7263976847780667</v>
      </c>
      <c r="P62" s="133">
        <f t="shared" si="344"/>
        <v>93.273602315221922</v>
      </c>
    </row>
    <row r="63" ht="15" customHeight="1">
      <c r="A63" s="125" t="s">
        <v>138</v>
      </c>
      <c r="B63" s="125" t="s">
        <v>54</v>
      </c>
      <c r="C63" s="126"/>
      <c r="D63" s="134"/>
      <c r="E63" s="134"/>
      <c r="F63" s="136"/>
      <c r="G63" s="135"/>
      <c r="H63" s="137"/>
      <c r="I63" s="152"/>
      <c r="J63" s="139">
        <f>SUM(J64:J67)</f>
        <v>197379.89999999999</v>
      </c>
      <c r="K63" s="139">
        <f>SUM(K64:K67)</f>
        <v>74919.089999999997</v>
      </c>
      <c r="L63" s="139">
        <f>SUM(L64:L67)</f>
        <v>122460.67999999999</v>
      </c>
      <c r="M63" s="139">
        <f>SUM(M64:M67)</f>
        <v>197379.76999999999</v>
      </c>
      <c r="N63" s="139">
        <f>SUM(N64:N67)</f>
        <v>0.13000000000465661</v>
      </c>
      <c r="O63" s="140">
        <f t="shared" si="343"/>
        <v>99.999934137163919</v>
      </c>
      <c r="P63" s="140">
        <f t="shared" si="344"/>
        <v>6.5862836086479225e-005</v>
      </c>
    </row>
    <row r="64" ht="34.200000000000003" customHeight="1">
      <c r="A64" s="141" t="s">
        <v>139</v>
      </c>
      <c r="B64" s="141" t="s">
        <v>140</v>
      </c>
      <c r="C64" s="142" t="s">
        <v>59</v>
      </c>
      <c r="D64" s="143">
        <v>19838.68</v>
      </c>
      <c r="E64" s="206">
        <f>'BM 02 '!G64</f>
        <v>19838.68</v>
      </c>
      <c r="F64" s="153"/>
      <c r="G64" s="144">
        <f t="shared" si="336"/>
        <v>19838.68</v>
      </c>
      <c r="H64" s="146">
        <f t="shared" si="337"/>
        <v>0</v>
      </c>
      <c r="I64" s="147">
        <v>0.68999999999999995</v>
      </c>
      <c r="J64" s="148">
        <f t="shared" ref="J64:J67" si="355">ROUND(D64*I64,2)</f>
        <v>13688.690000000001</v>
      </c>
      <c r="K64" s="149">
        <f t="shared" ref="K64:K67" si="356">ROUND(E64*I64,2)</f>
        <v>13688.690000000001</v>
      </c>
      <c r="L64" s="150">
        <f t="shared" ref="L64:L67" si="357">ROUND(F64*I64,2)</f>
        <v>0</v>
      </c>
      <c r="M64" s="149">
        <f t="shared" ref="M64:M67" si="358">K64+L64</f>
        <v>13688.690000000001</v>
      </c>
      <c r="N64" s="149">
        <f t="shared" ref="N64:N67" si="359">J64-M64</f>
        <v>0</v>
      </c>
      <c r="O64" s="151">
        <f t="shared" si="343"/>
        <v>100</v>
      </c>
      <c r="P64" s="151" t="str">
        <f t="shared" si="344"/>
        <v xml:space="preserve"> </v>
      </c>
    </row>
    <row r="65" ht="30" customHeight="1">
      <c r="A65" s="141" t="s">
        <v>141</v>
      </c>
      <c r="B65" s="141" t="s">
        <v>142</v>
      </c>
      <c r="C65" s="142" t="s">
        <v>143</v>
      </c>
      <c r="D65" s="143">
        <v>2479.8400000000001</v>
      </c>
      <c r="E65" s="206">
        <f>'BM 02 '!G65</f>
        <v>826.61333333333334</v>
      </c>
      <c r="F65" s="153">
        <v>1653.23</v>
      </c>
      <c r="G65" s="144">
        <f t="shared" si="336"/>
        <v>2479.8433333333332</v>
      </c>
      <c r="H65" s="146">
        <f t="shared" si="337"/>
        <v>-3.333333333102928e-003</v>
      </c>
      <c r="I65" s="147">
        <v>1.1799999999999999</v>
      </c>
      <c r="J65" s="148">
        <f t="shared" si="355"/>
        <v>2926.21</v>
      </c>
      <c r="K65" s="149">
        <f t="shared" si="356"/>
        <v>975.39999999999998</v>
      </c>
      <c r="L65" s="150">
        <f t="shared" si="357"/>
        <v>1950.8099999999999</v>
      </c>
      <c r="M65" s="149">
        <f t="shared" si="358"/>
        <v>2926.21</v>
      </c>
      <c r="N65" s="149">
        <f t="shared" si="359"/>
        <v>0</v>
      </c>
      <c r="O65" s="151">
        <f t="shared" si="343"/>
        <v>100</v>
      </c>
      <c r="P65" s="151" t="str">
        <f t="shared" si="344"/>
        <v xml:space="preserve"> </v>
      </c>
    </row>
    <row r="66" ht="34.200000000000003" customHeight="1">
      <c r="A66" s="141" t="s">
        <v>144</v>
      </c>
      <c r="B66" s="141" t="s">
        <v>145</v>
      </c>
      <c r="C66" s="142" t="s">
        <v>146</v>
      </c>
      <c r="D66" s="143">
        <v>3719.75</v>
      </c>
      <c r="E66" s="206">
        <f>'BM 02 '!G66</f>
        <v>1239.9166666666667</v>
      </c>
      <c r="F66" s="153">
        <v>2479.8299999999999</v>
      </c>
      <c r="G66" s="144">
        <f t="shared" si="336"/>
        <v>3719.7466666666669</v>
      </c>
      <c r="H66" s="146">
        <f t="shared" si="337"/>
        <v>3.333333333102928e-003</v>
      </c>
      <c r="I66" s="147">
        <v>36.100000000000001</v>
      </c>
      <c r="J66" s="148">
        <f t="shared" si="355"/>
        <v>134282.98000000001</v>
      </c>
      <c r="K66" s="149">
        <f t="shared" si="356"/>
        <v>44760.989999999998</v>
      </c>
      <c r="L66" s="150">
        <f t="shared" si="357"/>
        <v>89521.860000000001</v>
      </c>
      <c r="M66" s="149">
        <f t="shared" si="358"/>
        <v>134282.85000000001</v>
      </c>
      <c r="N66" s="149">
        <f t="shared" si="359"/>
        <v>0.13000000000465661</v>
      </c>
      <c r="O66" s="151">
        <f t="shared" si="343"/>
        <v>99.999903189518136</v>
      </c>
      <c r="P66" s="151">
        <f t="shared" si="344"/>
        <v>9.6810481867960183e-005</v>
      </c>
    </row>
    <row r="67" ht="39.600000000000001">
      <c r="A67" s="141" t="s">
        <v>147</v>
      </c>
      <c r="B67" s="141" t="s">
        <v>129</v>
      </c>
      <c r="C67" s="142" t="s">
        <v>130</v>
      </c>
      <c r="D67" s="143">
        <v>65467.639999999999</v>
      </c>
      <c r="E67" s="206">
        <f>'BM 02 '!G67</f>
        <v>21822.546666666665</v>
      </c>
      <c r="F67" s="153">
        <v>43645.089999999997</v>
      </c>
      <c r="G67" s="144">
        <f t="shared" si="336"/>
        <v>65467.636666666658</v>
      </c>
      <c r="H67" s="146">
        <f t="shared" si="337"/>
        <v>3.3333333412883803e-003</v>
      </c>
      <c r="I67" s="147">
        <v>0.70999999999999996</v>
      </c>
      <c r="J67" s="148">
        <f t="shared" si="355"/>
        <v>46482.019999999997</v>
      </c>
      <c r="K67" s="149">
        <f t="shared" si="356"/>
        <v>15494.01</v>
      </c>
      <c r="L67" s="150">
        <f t="shared" si="357"/>
        <v>30988.009999999998</v>
      </c>
      <c r="M67" s="149">
        <f t="shared" si="358"/>
        <v>46482.019999999997</v>
      </c>
      <c r="N67" s="149">
        <f t="shared" si="359"/>
        <v>0</v>
      </c>
      <c r="O67" s="151">
        <f t="shared" si="343"/>
        <v>100</v>
      </c>
      <c r="P67" s="151" t="str">
        <f t="shared" si="344"/>
        <v xml:space="preserve"> </v>
      </c>
    </row>
    <row r="68" ht="13.199999999999999">
      <c r="A68" s="125" t="s">
        <v>148</v>
      </c>
      <c r="B68" s="125" t="s">
        <v>149</v>
      </c>
      <c r="C68" s="126"/>
      <c r="D68" s="134"/>
      <c r="E68" s="134"/>
      <c r="F68" s="136"/>
      <c r="G68" s="135">
        <f t="shared" si="336"/>
        <v>0</v>
      </c>
      <c r="H68" s="137"/>
      <c r="I68" s="152"/>
      <c r="J68" s="139">
        <f>SUM(J69:J76)</f>
        <v>1454279.9299999999</v>
      </c>
      <c r="K68" s="139">
        <f>SUM(K69:K76)</f>
        <v>0</v>
      </c>
      <c r="L68" s="139">
        <f>SUM(L69:L76)</f>
        <v>89213.189999999988</v>
      </c>
      <c r="M68" s="139">
        <f>SUM(M69:M76)</f>
        <v>89213.189999999988</v>
      </c>
      <c r="N68" s="139">
        <f>SUM(N69:N76)</f>
        <v>1365066.74</v>
      </c>
      <c r="O68" s="133">
        <f t="shared" si="343"/>
        <v>6.1345266588393326</v>
      </c>
      <c r="P68" s="133">
        <f t="shared" si="344"/>
        <v>93.865473341160666</v>
      </c>
    </row>
    <row r="69" ht="20.399999999999999" customHeight="1">
      <c r="A69" s="141" t="s">
        <v>150</v>
      </c>
      <c r="B69" s="141" t="s">
        <v>151</v>
      </c>
      <c r="C69" s="142" t="s">
        <v>59</v>
      </c>
      <c r="D69" s="143">
        <v>19838.68</v>
      </c>
      <c r="E69" s="206">
        <f>'BM 02 '!G69</f>
        <v>0</v>
      </c>
      <c r="F69" s="153">
        <f t="shared" ref="F69:F70" si="360">D69</f>
        <v>19838.68</v>
      </c>
      <c r="G69" s="144">
        <f t="shared" si="336"/>
        <v>19838.68</v>
      </c>
      <c r="H69" s="146">
        <f t="shared" si="337"/>
        <v>0</v>
      </c>
      <c r="I69" s="147">
        <v>1.6200000000000001</v>
      </c>
      <c r="J69" s="148">
        <f t="shared" ref="J69:J76" si="361">ROUND(D69*I69,2)</f>
        <v>32138.66</v>
      </c>
      <c r="K69" s="149">
        <f t="shared" ref="K69:K76" si="362">ROUND(E69*I69,2)</f>
        <v>0</v>
      </c>
      <c r="L69" s="150">
        <f t="shared" ref="L69:L76" si="363">ROUND(F69*I69,2)</f>
        <v>32138.66</v>
      </c>
      <c r="M69" s="149">
        <f t="shared" ref="M69:M76" si="364">K69+L69</f>
        <v>32138.66</v>
      </c>
      <c r="N69" s="149">
        <f t="shared" ref="N69:N76" si="365">J69-M69</f>
        <v>0</v>
      </c>
      <c r="O69" s="151">
        <f t="shared" si="343"/>
        <v>100</v>
      </c>
      <c r="P69" s="151" t="str">
        <f t="shared" si="344"/>
        <v xml:space="preserve"> </v>
      </c>
    </row>
    <row r="70" ht="31.199999999999999" customHeight="1">
      <c r="A70" s="141" t="s">
        <v>152</v>
      </c>
      <c r="B70" s="141" t="s">
        <v>153</v>
      </c>
      <c r="C70" s="142" t="s">
        <v>143</v>
      </c>
      <c r="D70" s="143">
        <v>3446.5300000000002</v>
      </c>
      <c r="E70" s="206">
        <f>'BM 02 '!G70</f>
        <v>0</v>
      </c>
      <c r="F70" s="153">
        <f t="shared" si="360"/>
        <v>3446.5300000000002</v>
      </c>
      <c r="G70" s="144">
        <f t="shared" si="336"/>
        <v>3446.5300000000002</v>
      </c>
      <c r="H70" s="146">
        <f t="shared" si="337"/>
        <v>0</v>
      </c>
      <c r="I70" s="147">
        <v>10.16</v>
      </c>
      <c r="J70" s="148">
        <f t="shared" si="361"/>
        <v>35016.739999999998</v>
      </c>
      <c r="K70" s="149">
        <f t="shared" si="362"/>
        <v>0</v>
      </c>
      <c r="L70" s="150">
        <f t="shared" si="363"/>
        <v>35016.739999999998</v>
      </c>
      <c r="M70" s="149">
        <f t="shared" si="364"/>
        <v>35016.739999999998</v>
      </c>
      <c r="N70" s="149">
        <f t="shared" si="365"/>
        <v>0</v>
      </c>
      <c r="O70" s="151">
        <f t="shared" si="343"/>
        <v>100</v>
      </c>
      <c r="P70" s="151" t="str">
        <f t="shared" si="344"/>
        <v xml:space="preserve"> </v>
      </c>
    </row>
    <row r="71" ht="34.950000000000003" customHeight="1">
      <c r="A71" s="141" t="s">
        <v>154</v>
      </c>
      <c r="B71" s="141" t="s">
        <v>155</v>
      </c>
      <c r="C71" s="142" t="s">
        <v>143</v>
      </c>
      <c r="D71" s="143">
        <v>10440.58</v>
      </c>
      <c r="E71" s="206">
        <f>'BM 02 '!G71</f>
        <v>0</v>
      </c>
      <c r="F71" s="153"/>
      <c r="G71" s="144">
        <f t="shared" si="336"/>
        <v>0</v>
      </c>
      <c r="H71" s="146">
        <f t="shared" si="337"/>
        <v>10440.58</v>
      </c>
      <c r="I71" s="147">
        <v>21.66</v>
      </c>
      <c r="J71" s="148">
        <f t="shared" si="361"/>
        <v>226142.95999999999</v>
      </c>
      <c r="K71" s="149">
        <f t="shared" si="362"/>
        <v>0</v>
      </c>
      <c r="L71" s="150">
        <f t="shared" si="363"/>
        <v>0</v>
      </c>
      <c r="M71" s="149">
        <f t="shared" si="364"/>
        <v>0</v>
      </c>
      <c r="N71" s="149">
        <f t="shared" si="365"/>
        <v>226142.95999999999</v>
      </c>
      <c r="O71" s="151" t="str">
        <f t="shared" si="343"/>
        <v xml:space="preserve"> </v>
      </c>
      <c r="P71" s="151">
        <f t="shared" si="344"/>
        <v>100</v>
      </c>
    </row>
    <row r="72" ht="47.399999999999999" customHeight="1">
      <c r="A72" s="141" t="s">
        <v>156</v>
      </c>
      <c r="B72" s="141" t="s">
        <v>129</v>
      </c>
      <c r="C72" s="142" t="s">
        <v>130</v>
      </c>
      <c r="D72" s="143">
        <v>239611.31</v>
      </c>
      <c r="E72" s="206">
        <f>'BM 02 '!G72</f>
        <v>0</v>
      </c>
      <c r="F72" s="153"/>
      <c r="G72" s="144">
        <f t="shared" si="336"/>
        <v>0</v>
      </c>
      <c r="H72" s="146">
        <f t="shared" si="337"/>
        <v>239611.31</v>
      </c>
      <c r="I72" s="147">
        <v>0.70999999999999996</v>
      </c>
      <c r="J72" s="148">
        <f t="shared" si="361"/>
        <v>170124.03</v>
      </c>
      <c r="K72" s="149">
        <f t="shared" si="362"/>
        <v>0</v>
      </c>
      <c r="L72" s="150">
        <f t="shared" si="363"/>
        <v>0</v>
      </c>
      <c r="M72" s="149">
        <f t="shared" si="364"/>
        <v>0</v>
      </c>
      <c r="N72" s="149">
        <f t="shared" si="365"/>
        <v>170124.03</v>
      </c>
      <c r="O72" s="151" t="str">
        <f t="shared" si="343"/>
        <v xml:space="preserve"> </v>
      </c>
      <c r="P72" s="151">
        <f t="shared" si="344"/>
        <v>100</v>
      </c>
    </row>
    <row r="73" ht="30" customHeight="1">
      <c r="A73" s="141" t="s">
        <v>157</v>
      </c>
      <c r="B73" s="141" t="s">
        <v>158</v>
      </c>
      <c r="C73" s="142" t="s">
        <v>143</v>
      </c>
      <c r="D73" s="143">
        <v>15660.870000000001</v>
      </c>
      <c r="E73" s="206">
        <f>'BM 02 '!G73</f>
        <v>0</v>
      </c>
      <c r="F73" s="153"/>
      <c r="G73" s="144">
        <f t="shared" si="336"/>
        <v>0</v>
      </c>
      <c r="H73" s="146">
        <f t="shared" si="337"/>
        <v>15660.870000000001</v>
      </c>
      <c r="I73" s="147">
        <v>34.899999999999999</v>
      </c>
      <c r="J73" s="148">
        <f t="shared" si="361"/>
        <v>546564.35999999999</v>
      </c>
      <c r="K73" s="149">
        <f t="shared" si="362"/>
        <v>0</v>
      </c>
      <c r="L73" s="150">
        <f t="shared" si="363"/>
        <v>0</v>
      </c>
      <c r="M73" s="149">
        <f t="shared" si="364"/>
        <v>0</v>
      </c>
      <c r="N73" s="149">
        <f t="shared" si="365"/>
        <v>546564.35999999999</v>
      </c>
      <c r="O73" s="151" t="str">
        <f t="shared" si="343"/>
        <v xml:space="preserve"> </v>
      </c>
      <c r="P73" s="151">
        <f t="shared" si="344"/>
        <v>100</v>
      </c>
    </row>
    <row r="74" ht="48.600000000000001" customHeight="1">
      <c r="A74" s="141" t="s">
        <v>159</v>
      </c>
      <c r="B74" s="141" t="s">
        <v>129</v>
      </c>
      <c r="C74" s="142" t="s">
        <v>130</v>
      </c>
      <c r="D74" s="143">
        <v>359416.96999999997</v>
      </c>
      <c r="E74" s="206">
        <f>'BM 02 '!G74</f>
        <v>0</v>
      </c>
      <c r="F74" s="153"/>
      <c r="G74" s="144">
        <f t="shared" si="336"/>
        <v>0</v>
      </c>
      <c r="H74" s="146">
        <f t="shared" si="337"/>
        <v>359416.96999999997</v>
      </c>
      <c r="I74" s="147">
        <v>0.70999999999999996</v>
      </c>
      <c r="J74" s="148">
        <f t="shared" si="361"/>
        <v>255186.04999999999</v>
      </c>
      <c r="K74" s="149">
        <f t="shared" si="362"/>
        <v>0</v>
      </c>
      <c r="L74" s="150">
        <f t="shared" si="363"/>
        <v>0</v>
      </c>
      <c r="M74" s="149">
        <f t="shared" si="364"/>
        <v>0</v>
      </c>
      <c r="N74" s="149">
        <f t="shared" si="365"/>
        <v>255186.04999999999</v>
      </c>
      <c r="O74" s="151" t="str">
        <f t="shared" si="343"/>
        <v xml:space="preserve"> </v>
      </c>
      <c r="P74" s="151">
        <f t="shared" si="344"/>
        <v>100</v>
      </c>
    </row>
    <row r="75" ht="26.399999999999999">
      <c r="A75" s="141" t="s">
        <v>160</v>
      </c>
      <c r="B75" s="141" t="s">
        <v>161</v>
      </c>
      <c r="C75" s="142" t="s">
        <v>143</v>
      </c>
      <c r="D75" s="143">
        <v>29547.990000000002</v>
      </c>
      <c r="E75" s="206">
        <f>'BM 02 '!G75</f>
        <v>0</v>
      </c>
      <c r="F75" s="153">
        <v>3446.5300000000002</v>
      </c>
      <c r="G75" s="144">
        <f t="shared" si="336"/>
        <v>3446.5300000000002</v>
      </c>
      <c r="H75" s="146">
        <f t="shared" si="337"/>
        <v>26101.460000000003</v>
      </c>
      <c r="I75" s="147">
        <v>0.55000000000000004</v>
      </c>
      <c r="J75" s="148">
        <f t="shared" si="361"/>
        <v>16251.389999999999</v>
      </c>
      <c r="K75" s="149">
        <f t="shared" si="362"/>
        <v>0</v>
      </c>
      <c r="L75" s="150">
        <f t="shared" si="363"/>
        <v>1895.5899999999999</v>
      </c>
      <c r="M75" s="149">
        <f t="shared" si="364"/>
        <v>1895.5899999999999</v>
      </c>
      <c r="N75" s="149">
        <f t="shared" si="365"/>
        <v>14355.799999999999</v>
      </c>
      <c r="O75" s="151">
        <f t="shared" si="343"/>
        <v>11.664171495484386</v>
      </c>
      <c r="P75" s="151">
        <f t="shared" si="344"/>
        <v>88.335828504515618</v>
      </c>
    </row>
    <row r="76" ht="34.200000000000003" customHeight="1">
      <c r="A76" s="141" t="s">
        <v>162</v>
      </c>
      <c r="B76" s="141" t="s">
        <v>163</v>
      </c>
      <c r="C76" s="142" t="s">
        <v>143</v>
      </c>
      <c r="D76" s="143">
        <v>29547.990000000002</v>
      </c>
      <c r="E76" s="206">
        <f>'BM 02 '!G76</f>
        <v>0</v>
      </c>
      <c r="F76" s="153">
        <v>3446.5300000000002</v>
      </c>
      <c r="G76" s="144">
        <f t="shared" si="336"/>
        <v>3446.5300000000002</v>
      </c>
      <c r="H76" s="146">
        <f t="shared" si="337"/>
        <v>26101.460000000003</v>
      </c>
      <c r="I76" s="147">
        <v>5.8499999999999996</v>
      </c>
      <c r="J76" s="148">
        <f t="shared" si="361"/>
        <v>172855.73999999999</v>
      </c>
      <c r="K76" s="149">
        <f t="shared" si="362"/>
        <v>0</v>
      </c>
      <c r="L76" s="150">
        <f t="shared" si="363"/>
        <v>20162.200000000001</v>
      </c>
      <c r="M76" s="149">
        <f t="shared" si="364"/>
        <v>20162.200000000001</v>
      </c>
      <c r="N76" s="149">
        <f t="shared" si="365"/>
        <v>152693.53999999998</v>
      </c>
      <c r="O76" s="151">
        <f t="shared" si="343"/>
        <v>11.664177307620795</v>
      </c>
      <c r="P76" s="151">
        <f t="shared" si="344"/>
        <v>88.335822692379196</v>
      </c>
    </row>
    <row r="77" ht="13.199999999999999">
      <c r="A77" s="125" t="s">
        <v>164</v>
      </c>
      <c r="B77" s="125" t="s">
        <v>165</v>
      </c>
      <c r="C77" s="126"/>
      <c r="D77" s="134"/>
      <c r="E77" s="135"/>
      <c r="F77" s="136"/>
      <c r="G77" s="135">
        <f t="shared" si="336"/>
        <v>0</v>
      </c>
      <c r="H77" s="137"/>
      <c r="I77" s="152"/>
      <c r="J77" s="139">
        <f>SUM(J78:J95)</f>
        <v>741043.26000000001</v>
      </c>
      <c r="K77" s="139">
        <f>SUM(K78:K95)</f>
        <v>0</v>
      </c>
      <c r="L77" s="139">
        <f>SUM(L78:L95)</f>
        <v>0</v>
      </c>
      <c r="M77" s="139">
        <f>SUM(M78:M95)</f>
        <v>0</v>
      </c>
      <c r="N77" s="139">
        <f>SUM(N78:N95)</f>
        <v>741043.26000000001</v>
      </c>
      <c r="O77" s="133" t="str">
        <f t="shared" si="343"/>
        <v xml:space="preserve"> </v>
      </c>
      <c r="P77" s="133">
        <f t="shared" si="344"/>
        <v>100</v>
      </c>
    </row>
    <row r="78" ht="15" customHeight="1">
      <c r="A78" s="141" t="s">
        <v>166</v>
      </c>
      <c r="B78" s="141" t="s">
        <v>167</v>
      </c>
      <c r="C78" s="142" t="s">
        <v>83</v>
      </c>
      <c r="D78" s="143">
        <v>1383.5599999999999</v>
      </c>
      <c r="E78" s="144"/>
      <c r="F78" s="153"/>
      <c r="G78" s="144">
        <f t="shared" si="336"/>
        <v>0</v>
      </c>
      <c r="H78" s="146">
        <f t="shared" si="337"/>
        <v>1383.5599999999999</v>
      </c>
      <c r="I78" s="147">
        <v>1.99</v>
      </c>
      <c r="J78" s="148">
        <f t="shared" ref="J78:J95" si="366">ROUND(D78*I78,2)</f>
        <v>2753.2800000000002</v>
      </c>
      <c r="K78" s="149">
        <f t="shared" ref="K78:K95" si="367">ROUND(E78*I78,2)</f>
        <v>0</v>
      </c>
      <c r="L78" s="150">
        <f t="shared" ref="L78:L95" si="368">ROUND(F78*I78,2)</f>
        <v>0</v>
      </c>
      <c r="M78" s="149">
        <f t="shared" ref="M78:M95" si="369">K78+L78</f>
        <v>0</v>
      </c>
      <c r="N78" s="149">
        <f t="shared" ref="N78:N95" si="370">J78-M78</f>
        <v>2753.2800000000002</v>
      </c>
      <c r="O78" s="151" t="str">
        <f t="shared" si="343"/>
        <v xml:space="preserve"> </v>
      </c>
      <c r="P78" s="151">
        <f t="shared" si="344"/>
        <v>100</v>
      </c>
    </row>
    <row r="79" ht="13.199999999999999">
      <c r="A79" s="141" t="s">
        <v>168</v>
      </c>
      <c r="B79" s="141" t="s">
        <v>169</v>
      </c>
      <c r="C79" s="142" t="s">
        <v>83</v>
      </c>
      <c r="D79" s="143">
        <v>1383.5599999999999</v>
      </c>
      <c r="E79" s="144"/>
      <c r="F79" s="153"/>
      <c r="G79" s="144">
        <f t="shared" ref="G79:G105" si="371">E79+F79</f>
        <v>0</v>
      </c>
      <c r="H79" s="146">
        <f t="shared" ref="H79:H105" si="372">D79-G79</f>
        <v>1383.5599999999999</v>
      </c>
      <c r="I79" s="147">
        <v>5.7300000000000004</v>
      </c>
      <c r="J79" s="148">
        <f t="shared" si="366"/>
        <v>7927.8000000000002</v>
      </c>
      <c r="K79" s="149">
        <f t="shared" si="367"/>
        <v>0</v>
      </c>
      <c r="L79" s="150">
        <f t="shared" si="368"/>
        <v>0</v>
      </c>
      <c r="M79" s="149">
        <f t="shared" si="369"/>
        <v>0</v>
      </c>
      <c r="N79" s="149">
        <f t="shared" si="370"/>
        <v>7927.8000000000002</v>
      </c>
      <c r="O79" s="151" t="str">
        <f t="shared" ref="O79:O114" si="373">IF((M79/J79)=0," ",(M79/J79)*100)</f>
        <v xml:space="preserve"> </v>
      </c>
      <c r="P79" s="151">
        <f t="shared" ref="P79:P114" si="374">IF((N79/J79)=0," ",(N79/J79)*100)</f>
        <v>100</v>
      </c>
    </row>
    <row r="80" ht="26.399999999999999">
      <c r="A80" s="141" t="s">
        <v>170</v>
      </c>
      <c r="B80" s="141" t="s">
        <v>171</v>
      </c>
      <c r="C80" s="142" t="s">
        <v>41</v>
      </c>
      <c r="D80" s="143">
        <v>59</v>
      </c>
      <c r="E80" s="144"/>
      <c r="F80" s="153"/>
      <c r="G80" s="144">
        <f t="shared" si="371"/>
        <v>0</v>
      </c>
      <c r="H80" s="146">
        <f t="shared" si="372"/>
        <v>59</v>
      </c>
      <c r="I80" s="147">
        <v>634.01999999999998</v>
      </c>
      <c r="J80" s="148">
        <f t="shared" si="366"/>
        <v>37407.18</v>
      </c>
      <c r="K80" s="149">
        <f t="shared" si="367"/>
        <v>0</v>
      </c>
      <c r="L80" s="150">
        <f t="shared" si="368"/>
        <v>0</v>
      </c>
      <c r="M80" s="149">
        <f t="shared" si="369"/>
        <v>0</v>
      </c>
      <c r="N80" s="149">
        <f t="shared" si="370"/>
        <v>37407.18</v>
      </c>
      <c r="O80" s="151" t="str">
        <f t="shared" si="373"/>
        <v xml:space="preserve"> </v>
      </c>
      <c r="P80" s="151">
        <f t="shared" si="374"/>
        <v>100</v>
      </c>
    </row>
    <row r="81" ht="25.949999999999999" customHeight="1">
      <c r="A81" s="141" t="s">
        <v>172</v>
      </c>
      <c r="B81" s="141" t="s">
        <v>173</v>
      </c>
      <c r="C81" s="142" t="s">
        <v>41</v>
      </c>
      <c r="D81" s="143">
        <v>21</v>
      </c>
      <c r="E81" s="144"/>
      <c r="F81" s="153"/>
      <c r="G81" s="144">
        <f t="shared" si="371"/>
        <v>0</v>
      </c>
      <c r="H81" s="146">
        <f t="shared" si="372"/>
        <v>21</v>
      </c>
      <c r="I81" s="147">
        <v>738.13999999999999</v>
      </c>
      <c r="J81" s="148">
        <f t="shared" si="366"/>
        <v>15500.940000000001</v>
      </c>
      <c r="K81" s="149">
        <f t="shared" si="367"/>
        <v>0</v>
      </c>
      <c r="L81" s="150">
        <f t="shared" si="368"/>
        <v>0</v>
      </c>
      <c r="M81" s="149">
        <f t="shared" si="369"/>
        <v>0</v>
      </c>
      <c r="N81" s="149">
        <f t="shared" si="370"/>
        <v>15500.940000000001</v>
      </c>
      <c r="O81" s="151" t="str">
        <f t="shared" si="373"/>
        <v xml:space="preserve"> </v>
      </c>
      <c r="P81" s="151">
        <f t="shared" si="374"/>
        <v>100</v>
      </c>
    </row>
    <row r="82" ht="30.600000000000001" customHeight="1">
      <c r="A82" s="141" t="s">
        <v>174</v>
      </c>
      <c r="B82" s="141" t="s">
        <v>175</v>
      </c>
      <c r="C82" s="142" t="s">
        <v>41</v>
      </c>
      <c r="D82" s="143">
        <v>24</v>
      </c>
      <c r="E82" s="144"/>
      <c r="F82" s="153"/>
      <c r="G82" s="144">
        <f t="shared" si="371"/>
        <v>0</v>
      </c>
      <c r="H82" s="146">
        <f t="shared" si="372"/>
        <v>24</v>
      </c>
      <c r="I82" s="147">
        <v>2510.0999999999999</v>
      </c>
      <c r="J82" s="148">
        <f t="shared" si="366"/>
        <v>60242.400000000001</v>
      </c>
      <c r="K82" s="149">
        <f t="shared" si="367"/>
        <v>0</v>
      </c>
      <c r="L82" s="150">
        <f t="shared" si="368"/>
        <v>0</v>
      </c>
      <c r="M82" s="149">
        <f t="shared" si="369"/>
        <v>0</v>
      </c>
      <c r="N82" s="149">
        <f t="shared" si="370"/>
        <v>60242.400000000001</v>
      </c>
      <c r="O82" s="151" t="str">
        <f t="shared" si="373"/>
        <v xml:space="preserve"> </v>
      </c>
      <c r="P82" s="151">
        <f t="shared" si="374"/>
        <v>100</v>
      </c>
    </row>
    <row r="83" ht="26.399999999999999">
      <c r="A83" s="141" t="s">
        <v>176</v>
      </c>
      <c r="B83" s="141" t="s">
        <v>177</v>
      </c>
      <c r="C83" s="142" t="s">
        <v>143</v>
      </c>
      <c r="D83" s="143">
        <v>1426.79</v>
      </c>
      <c r="E83" s="144"/>
      <c r="F83" s="153"/>
      <c r="G83" s="144">
        <f t="shared" si="371"/>
        <v>0</v>
      </c>
      <c r="H83" s="146">
        <f t="shared" si="372"/>
        <v>1426.79</v>
      </c>
      <c r="I83" s="147">
        <v>12.15</v>
      </c>
      <c r="J83" s="148">
        <f t="shared" si="366"/>
        <v>17335.5</v>
      </c>
      <c r="K83" s="149">
        <f t="shared" si="367"/>
        <v>0</v>
      </c>
      <c r="L83" s="150">
        <f t="shared" si="368"/>
        <v>0</v>
      </c>
      <c r="M83" s="149">
        <f t="shared" si="369"/>
        <v>0</v>
      </c>
      <c r="N83" s="149">
        <f t="shared" si="370"/>
        <v>17335.5</v>
      </c>
      <c r="O83" s="151" t="str">
        <f t="shared" si="373"/>
        <v xml:space="preserve"> </v>
      </c>
      <c r="P83" s="151">
        <f t="shared" si="374"/>
        <v>100</v>
      </c>
    </row>
    <row r="84" ht="26.399999999999999">
      <c r="A84" s="141" t="s">
        <v>178</v>
      </c>
      <c r="B84" s="141" t="s">
        <v>179</v>
      </c>
      <c r="C84" s="142" t="s">
        <v>143</v>
      </c>
      <c r="D84" s="143">
        <v>1161.3199999999999</v>
      </c>
      <c r="E84" s="144"/>
      <c r="F84" s="153"/>
      <c r="G84" s="144">
        <f t="shared" si="371"/>
        <v>0</v>
      </c>
      <c r="H84" s="146">
        <f t="shared" si="372"/>
        <v>1161.3199999999999</v>
      </c>
      <c r="I84" s="147">
        <v>12.19</v>
      </c>
      <c r="J84" s="148">
        <f t="shared" si="366"/>
        <v>14156.49</v>
      </c>
      <c r="K84" s="149">
        <f t="shared" si="367"/>
        <v>0</v>
      </c>
      <c r="L84" s="150">
        <f t="shared" si="368"/>
        <v>0</v>
      </c>
      <c r="M84" s="149">
        <f t="shared" si="369"/>
        <v>0</v>
      </c>
      <c r="N84" s="149">
        <f t="shared" si="370"/>
        <v>14156.49</v>
      </c>
      <c r="O84" s="151" t="str">
        <f t="shared" si="373"/>
        <v xml:space="preserve"> </v>
      </c>
      <c r="P84" s="151">
        <f t="shared" si="374"/>
        <v>100</v>
      </c>
    </row>
    <row r="85" ht="66">
      <c r="A85" s="141" t="s">
        <v>180</v>
      </c>
      <c r="B85" s="141" t="s">
        <v>181</v>
      </c>
      <c r="C85" s="142" t="s">
        <v>143</v>
      </c>
      <c r="D85" s="143">
        <v>1156.02</v>
      </c>
      <c r="E85" s="144"/>
      <c r="F85" s="153"/>
      <c r="G85" s="144">
        <f t="shared" si="371"/>
        <v>0</v>
      </c>
      <c r="H85" s="146">
        <f t="shared" si="372"/>
        <v>1156.02</v>
      </c>
      <c r="I85" s="147">
        <v>12.83</v>
      </c>
      <c r="J85" s="148">
        <f t="shared" si="366"/>
        <v>14831.74</v>
      </c>
      <c r="K85" s="149">
        <f t="shared" si="367"/>
        <v>0</v>
      </c>
      <c r="L85" s="150">
        <f t="shared" si="368"/>
        <v>0</v>
      </c>
      <c r="M85" s="149">
        <f t="shared" si="369"/>
        <v>0</v>
      </c>
      <c r="N85" s="149">
        <f t="shared" si="370"/>
        <v>14831.74</v>
      </c>
      <c r="O85" s="151" t="str">
        <f t="shared" si="373"/>
        <v xml:space="preserve"> </v>
      </c>
      <c r="P85" s="151">
        <f t="shared" si="374"/>
        <v>100</v>
      </c>
    </row>
    <row r="86" ht="39.600000000000001">
      <c r="A86" s="141" t="s">
        <v>182</v>
      </c>
      <c r="B86" s="141" t="s">
        <v>183</v>
      </c>
      <c r="C86" s="142" t="s">
        <v>143</v>
      </c>
      <c r="D86" s="143">
        <v>34.840000000000003</v>
      </c>
      <c r="E86" s="144"/>
      <c r="F86" s="153"/>
      <c r="G86" s="144">
        <f t="shared" si="371"/>
        <v>0</v>
      </c>
      <c r="H86" s="146">
        <f t="shared" si="372"/>
        <v>34.840000000000003</v>
      </c>
      <c r="I86" s="147">
        <v>503.5</v>
      </c>
      <c r="J86" s="148">
        <f t="shared" si="366"/>
        <v>17541.939999999999</v>
      </c>
      <c r="K86" s="149">
        <f t="shared" si="367"/>
        <v>0</v>
      </c>
      <c r="L86" s="150">
        <f t="shared" si="368"/>
        <v>0</v>
      </c>
      <c r="M86" s="149">
        <f t="shared" si="369"/>
        <v>0</v>
      </c>
      <c r="N86" s="149">
        <f t="shared" si="370"/>
        <v>17541.939999999999</v>
      </c>
      <c r="O86" s="151" t="str">
        <f t="shared" si="373"/>
        <v xml:space="preserve"> </v>
      </c>
      <c r="P86" s="151">
        <f t="shared" si="374"/>
        <v>100</v>
      </c>
    </row>
    <row r="87" ht="24.600000000000001" customHeight="1">
      <c r="A87" s="141" t="s">
        <v>184</v>
      </c>
      <c r="B87" s="141" t="s">
        <v>142</v>
      </c>
      <c r="C87" s="142" t="s">
        <v>143</v>
      </c>
      <c r="D87" s="143">
        <v>352</v>
      </c>
      <c r="E87" s="144"/>
      <c r="F87" s="153"/>
      <c r="G87" s="144">
        <f t="shared" si="371"/>
        <v>0</v>
      </c>
      <c r="H87" s="146">
        <f t="shared" si="372"/>
        <v>352</v>
      </c>
      <c r="I87" s="147">
        <v>1.1799999999999999</v>
      </c>
      <c r="J87" s="148">
        <f t="shared" si="366"/>
        <v>415.36000000000001</v>
      </c>
      <c r="K87" s="149">
        <f t="shared" si="367"/>
        <v>0</v>
      </c>
      <c r="L87" s="150">
        <f t="shared" si="368"/>
        <v>0</v>
      </c>
      <c r="M87" s="149">
        <f t="shared" si="369"/>
        <v>0</v>
      </c>
      <c r="N87" s="149">
        <f t="shared" si="370"/>
        <v>415.36000000000001</v>
      </c>
      <c r="O87" s="151" t="str">
        <f t="shared" si="373"/>
        <v xml:space="preserve"> </v>
      </c>
      <c r="P87" s="151">
        <f t="shared" si="374"/>
        <v>100</v>
      </c>
    </row>
    <row r="88" ht="26.399999999999999" customHeight="1">
      <c r="A88" s="141" t="s">
        <v>185</v>
      </c>
      <c r="B88" s="141" t="s">
        <v>145</v>
      </c>
      <c r="C88" s="142" t="s">
        <v>146</v>
      </c>
      <c r="D88" s="143">
        <v>528</v>
      </c>
      <c r="E88" s="144"/>
      <c r="F88" s="153"/>
      <c r="G88" s="144">
        <f t="shared" si="371"/>
        <v>0</v>
      </c>
      <c r="H88" s="146">
        <f t="shared" si="372"/>
        <v>528</v>
      </c>
      <c r="I88" s="147">
        <v>36.100000000000001</v>
      </c>
      <c r="J88" s="148">
        <f t="shared" si="366"/>
        <v>19060.799999999999</v>
      </c>
      <c r="K88" s="149">
        <f t="shared" si="367"/>
        <v>0</v>
      </c>
      <c r="L88" s="150">
        <f t="shared" si="368"/>
        <v>0</v>
      </c>
      <c r="M88" s="149">
        <f t="shared" si="369"/>
        <v>0</v>
      </c>
      <c r="N88" s="149">
        <f t="shared" si="370"/>
        <v>19060.799999999999</v>
      </c>
      <c r="O88" s="151" t="str">
        <f t="shared" si="373"/>
        <v xml:space="preserve"> </v>
      </c>
      <c r="P88" s="151">
        <f t="shared" si="374"/>
        <v>100</v>
      </c>
    </row>
    <row r="89" ht="39.600000000000001">
      <c r="A89" s="141" t="s">
        <v>186</v>
      </c>
      <c r="B89" s="141" t="s">
        <v>129</v>
      </c>
      <c r="C89" s="142" t="s">
        <v>130</v>
      </c>
      <c r="D89" s="143">
        <v>9292.7800000000007</v>
      </c>
      <c r="E89" s="144"/>
      <c r="F89" s="153"/>
      <c r="G89" s="144">
        <f t="shared" si="371"/>
        <v>0</v>
      </c>
      <c r="H89" s="146">
        <f t="shared" si="372"/>
        <v>9292.7800000000007</v>
      </c>
      <c r="I89" s="147">
        <v>0.70999999999999996</v>
      </c>
      <c r="J89" s="148">
        <f t="shared" si="366"/>
        <v>6597.8699999999999</v>
      </c>
      <c r="K89" s="149">
        <f t="shared" si="367"/>
        <v>0</v>
      </c>
      <c r="L89" s="150">
        <f t="shared" si="368"/>
        <v>0</v>
      </c>
      <c r="M89" s="149">
        <f t="shared" si="369"/>
        <v>0</v>
      </c>
      <c r="N89" s="149">
        <f t="shared" si="370"/>
        <v>6597.8699999999999</v>
      </c>
      <c r="O89" s="151" t="str">
        <f t="shared" si="373"/>
        <v xml:space="preserve"> </v>
      </c>
      <c r="P89" s="151">
        <f t="shared" si="374"/>
        <v>100</v>
      </c>
    </row>
    <row r="90" ht="52.799999999999997">
      <c r="A90" s="141" t="s">
        <v>187</v>
      </c>
      <c r="B90" s="141" t="s">
        <v>188</v>
      </c>
      <c r="C90" s="142" t="s">
        <v>83</v>
      </c>
      <c r="D90" s="143">
        <v>311.17000000000002</v>
      </c>
      <c r="E90" s="144"/>
      <c r="F90" s="153"/>
      <c r="G90" s="144">
        <f t="shared" si="371"/>
        <v>0</v>
      </c>
      <c r="H90" s="146">
        <f t="shared" si="372"/>
        <v>311.17000000000002</v>
      </c>
      <c r="I90" s="147">
        <v>106.23999999999999</v>
      </c>
      <c r="J90" s="148">
        <f t="shared" si="366"/>
        <v>33058.699999999997</v>
      </c>
      <c r="K90" s="149">
        <f t="shared" si="367"/>
        <v>0</v>
      </c>
      <c r="L90" s="150">
        <f t="shared" si="368"/>
        <v>0</v>
      </c>
      <c r="M90" s="149">
        <f t="shared" si="369"/>
        <v>0</v>
      </c>
      <c r="N90" s="149">
        <f t="shared" si="370"/>
        <v>33058.699999999997</v>
      </c>
      <c r="O90" s="151" t="str">
        <f t="shared" si="373"/>
        <v xml:space="preserve"> </v>
      </c>
      <c r="P90" s="151">
        <f t="shared" si="374"/>
        <v>100</v>
      </c>
    </row>
    <row r="91" ht="52.799999999999997">
      <c r="A91" s="141" t="s">
        <v>189</v>
      </c>
      <c r="B91" s="141" t="s">
        <v>190</v>
      </c>
      <c r="C91" s="142" t="s">
        <v>83</v>
      </c>
      <c r="D91" s="143">
        <v>354.97000000000003</v>
      </c>
      <c r="E91" s="144"/>
      <c r="F91" s="153"/>
      <c r="G91" s="144">
        <f t="shared" si="371"/>
        <v>0</v>
      </c>
      <c r="H91" s="146">
        <f t="shared" si="372"/>
        <v>354.97000000000003</v>
      </c>
      <c r="I91" s="147">
        <v>366.42000000000002</v>
      </c>
      <c r="J91" s="148">
        <f t="shared" si="366"/>
        <v>130068.11</v>
      </c>
      <c r="K91" s="149">
        <f t="shared" si="367"/>
        <v>0</v>
      </c>
      <c r="L91" s="150">
        <f t="shared" si="368"/>
        <v>0</v>
      </c>
      <c r="M91" s="149">
        <f t="shared" si="369"/>
        <v>0</v>
      </c>
      <c r="N91" s="149">
        <f t="shared" si="370"/>
        <v>130068.11</v>
      </c>
      <c r="O91" s="151" t="str">
        <f t="shared" si="373"/>
        <v xml:space="preserve"> </v>
      </c>
      <c r="P91" s="151">
        <f t="shared" si="374"/>
        <v>100</v>
      </c>
    </row>
    <row r="92" ht="52.799999999999997">
      <c r="A92" s="141" t="s">
        <v>191</v>
      </c>
      <c r="B92" s="141" t="s">
        <v>192</v>
      </c>
      <c r="C92" s="142" t="s">
        <v>83</v>
      </c>
      <c r="D92" s="143">
        <v>186.88</v>
      </c>
      <c r="E92" s="144"/>
      <c r="F92" s="153"/>
      <c r="G92" s="144">
        <f t="shared" si="371"/>
        <v>0</v>
      </c>
      <c r="H92" s="146">
        <f t="shared" si="372"/>
        <v>186.88</v>
      </c>
      <c r="I92" s="147">
        <v>592.38999999999999</v>
      </c>
      <c r="J92" s="148">
        <f t="shared" si="366"/>
        <v>110705.84</v>
      </c>
      <c r="K92" s="149">
        <f t="shared" si="367"/>
        <v>0</v>
      </c>
      <c r="L92" s="150">
        <f t="shared" si="368"/>
        <v>0</v>
      </c>
      <c r="M92" s="149">
        <f t="shared" si="369"/>
        <v>0</v>
      </c>
      <c r="N92" s="149">
        <f t="shared" si="370"/>
        <v>110705.84</v>
      </c>
      <c r="O92" s="151" t="str">
        <f t="shared" si="373"/>
        <v xml:space="preserve"> </v>
      </c>
      <c r="P92" s="151">
        <f t="shared" si="374"/>
        <v>100</v>
      </c>
    </row>
    <row r="93" ht="29.399999999999999" customHeight="1">
      <c r="A93" s="141" t="s">
        <v>193</v>
      </c>
      <c r="B93" s="141" t="s">
        <v>194</v>
      </c>
      <c r="C93" s="142" t="s">
        <v>83</v>
      </c>
      <c r="D93" s="143">
        <v>530.53999999999996</v>
      </c>
      <c r="E93" s="144"/>
      <c r="F93" s="153"/>
      <c r="G93" s="144">
        <f t="shared" si="371"/>
        <v>0</v>
      </c>
      <c r="H93" s="146">
        <f t="shared" si="372"/>
        <v>530.53999999999996</v>
      </c>
      <c r="I93" s="147">
        <v>88.060000000000002</v>
      </c>
      <c r="J93" s="148">
        <f t="shared" si="366"/>
        <v>46719.349999999999</v>
      </c>
      <c r="K93" s="149">
        <f t="shared" si="367"/>
        <v>0</v>
      </c>
      <c r="L93" s="150">
        <f t="shared" si="368"/>
        <v>0</v>
      </c>
      <c r="M93" s="149">
        <f t="shared" si="369"/>
        <v>0</v>
      </c>
      <c r="N93" s="149">
        <f t="shared" si="370"/>
        <v>46719.349999999999</v>
      </c>
      <c r="O93" s="151" t="str">
        <f t="shared" si="373"/>
        <v xml:space="preserve"> </v>
      </c>
      <c r="P93" s="151">
        <f t="shared" si="374"/>
        <v>100</v>
      </c>
    </row>
    <row r="94" ht="39.600000000000001">
      <c r="A94" s="141" t="s">
        <v>195</v>
      </c>
      <c r="B94" s="141" t="s">
        <v>196</v>
      </c>
      <c r="C94" s="142" t="s">
        <v>41</v>
      </c>
      <c r="D94" s="143">
        <v>6</v>
      </c>
      <c r="E94" s="144"/>
      <c r="F94" s="153"/>
      <c r="G94" s="144">
        <f t="shared" si="371"/>
        <v>0</v>
      </c>
      <c r="H94" s="146">
        <f t="shared" si="372"/>
        <v>6</v>
      </c>
      <c r="I94" s="147">
        <v>14049.190000000001</v>
      </c>
      <c r="J94" s="148">
        <f t="shared" si="366"/>
        <v>84295.139999999999</v>
      </c>
      <c r="K94" s="149">
        <f t="shared" si="367"/>
        <v>0</v>
      </c>
      <c r="L94" s="150">
        <f t="shared" si="368"/>
        <v>0</v>
      </c>
      <c r="M94" s="149">
        <f t="shared" si="369"/>
        <v>0</v>
      </c>
      <c r="N94" s="149">
        <f t="shared" si="370"/>
        <v>84295.139999999999</v>
      </c>
      <c r="O94" s="151" t="str">
        <f t="shared" si="373"/>
        <v xml:space="preserve"> </v>
      </c>
      <c r="P94" s="151">
        <f t="shared" si="374"/>
        <v>100</v>
      </c>
    </row>
    <row r="95" ht="39.600000000000001">
      <c r="A95" s="141" t="s">
        <v>197</v>
      </c>
      <c r="B95" s="141" t="s">
        <v>198</v>
      </c>
      <c r="C95" s="142" t="s">
        <v>41</v>
      </c>
      <c r="D95" s="143">
        <v>17</v>
      </c>
      <c r="E95" s="144"/>
      <c r="F95" s="153"/>
      <c r="G95" s="144">
        <f t="shared" si="371"/>
        <v>0</v>
      </c>
      <c r="H95" s="146">
        <f t="shared" si="372"/>
        <v>17</v>
      </c>
      <c r="I95" s="147">
        <v>7201.46</v>
      </c>
      <c r="J95" s="148">
        <f t="shared" si="366"/>
        <v>122424.82000000001</v>
      </c>
      <c r="K95" s="149">
        <f t="shared" si="367"/>
        <v>0</v>
      </c>
      <c r="L95" s="150">
        <f t="shared" si="368"/>
        <v>0</v>
      </c>
      <c r="M95" s="149">
        <f t="shared" si="369"/>
        <v>0</v>
      </c>
      <c r="N95" s="149">
        <f t="shared" si="370"/>
        <v>122424.82000000001</v>
      </c>
      <c r="O95" s="151" t="str">
        <f t="shared" si="373"/>
        <v xml:space="preserve"> </v>
      </c>
      <c r="P95" s="151">
        <f t="shared" si="374"/>
        <v>100</v>
      </c>
    </row>
    <row r="96" ht="15" customHeight="1">
      <c r="A96" s="125" t="s">
        <v>199</v>
      </c>
      <c r="B96" s="125" t="s">
        <v>200</v>
      </c>
      <c r="C96" s="126"/>
      <c r="D96" s="134"/>
      <c r="E96" s="135"/>
      <c r="F96" s="136"/>
      <c r="G96" s="135">
        <f t="shared" si="371"/>
        <v>0</v>
      </c>
      <c r="H96" s="137"/>
      <c r="I96" s="152"/>
      <c r="J96" s="139">
        <f>SUM(J97:J105)</f>
        <v>96595.100000000006</v>
      </c>
      <c r="K96" s="139">
        <f>SUM(K97:K105)</f>
        <v>0</v>
      </c>
      <c r="L96" s="139">
        <f>SUM(L97:L105)</f>
        <v>0</v>
      </c>
      <c r="M96" s="139">
        <f>SUM(M97:M105)</f>
        <v>0</v>
      </c>
      <c r="N96" s="139">
        <f>SUM(N97:N105)</f>
        <v>96595.100000000006</v>
      </c>
      <c r="O96" s="133" t="str">
        <f t="shared" si="373"/>
        <v xml:space="preserve"> </v>
      </c>
      <c r="P96" s="133">
        <f t="shared" si="374"/>
        <v>100</v>
      </c>
      <c r="Q96" s="159"/>
      <c r="R96" s="159"/>
      <c r="S96" s="159"/>
      <c r="T96" s="159"/>
      <c r="U96" s="159"/>
    </row>
    <row r="97" ht="19.949999999999999" customHeight="1">
      <c r="A97" s="141" t="s">
        <v>201</v>
      </c>
      <c r="B97" s="141" t="s">
        <v>202</v>
      </c>
      <c r="C97" s="142" t="s">
        <v>83</v>
      </c>
      <c r="D97" s="143">
        <v>765.29999999999995</v>
      </c>
      <c r="E97" s="144"/>
      <c r="F97" s="153"/>
      <c r="G97" s="144">
        <f t="shared" si="371"/>
        <v>0</v>
      </c>
      <c r="H97" s="146">
        <f t="shared" si="372"/>
        <v>765.29999999999995</v>
      </c>
      <c r="I97" s="147">
        <v>9.0999999999999996</v>
      </c>
      <c r="J97" s="148">
        <f t="shared" ref="J97:J105" si="375">ROUND(D97*I97,2)</f>
        <v>6964.2299999999996</v>
      </c>
      <c r="K97" s="149">
        <f t="shared" ref="K97:K105" si="376">ROUND(E97*I97,2)</f>
        <v>0</v>
      </c>
      <c r="L97" s="150">
        <f t="shared" ref="L97:L105" si="377">ROUND(F97*I97,2)</f>
        <v>0</v>
      </c>
      <c r="M97" s="149">
        <f t="shared" ref="M97:M105" si="378">K97+L97</f>
        <v>0</v>
      </c>
      <c r="N97" s="149">
        <f t="shared" ref="N97:N105" si="379">J97-M97</f>
        <v>6964.2299999999996</v>
      </c>
      <c r="O97" s="151" t="str">
        <f t="shared" si="373"/>
        <v xml:space="preserve"> </v>
      </c>
      <c r="P97" s="151">
        <f t="shared" si="374"/>
        <v>100</v>
      </c>
    </row>
    <row r="98" ht="39.600000000000001">
      <c r="A98" s="141" t="s">
        <v>203</v>
      </c>
      <c r="B98" s="141" t="s">
        <v>204</v>
      </c>
      <c r="C98" s="142" t="s">
        <v>83</v>
      </c>
      <c r="D98" s="143">
        <v>765.29999999999995</v>
      </c>
      <c r="E98" s="144"/>
      <c r="F98" s="153"/>
      <c r="G98" s="144">
        <f t="shared" si="371"/>
        <v>0</v>
      </c>
      <c r="H98" s="146">
        <f t="shared" si="372"/>
        <v>765.29999999999995</v>
      </c>
      <c r="I98" s="147">
        <v>70.560000000000002</v>
      </c>
      <c r="J98" s="148">
        <f t="shared" si="375"/>
        <v>53999.57</v>
      </c>
      <c r="K98" s="149">
        <f t="shared" si="376"/>
        <v>0</v>
      </c>
      <c r="L98" s="150">
        <f t="shared" si="377"/>
        <v>0</v>
      </c>
      <c r="M98" s="149">
        <f t="shared" si="378"/>
        <v>0</v>
      </c>
      <c r="N98" s="149">
        <f t="shared" si="379"/>
        <v>53999.57</v>
      </c>
      <c r="O98" s="151" t="str">
        <f t="shared" si="373"/>
        <v xml:space="preserve"> </v>
      </c>
      <c r="P98" s="151">
        <f t="shared" si="374"/>
        <v>100</v>
      </c>
    </row>
    <row r="99" ht="26.399999999999999">
      <c r="A99" s="141" t="s">
        <v>205</v>
      </c>
      <c r="B99" s="141" t="s">
        <v>206</v>
      </c>
      <c r="C99" s="142" t="s">
        <v>83</v>
      </c>
      <c r="D99" s="143">
        <v>765.29999999999995</v>
      </c>
      <c r="E99" s="144"/>
      <c r="F99" s="153"/>
      <c r="G99" s="144">
        <f t="shared" si="371"/>
        <v>0</v>
      </c>
      <c r="H99" s="146">
        <f t="shared" si="372"/>
        <v>765.29999999999995</v>
      </c>
      <c r="I99" s="147">
        <v>14.19</v>
      </c>
      <c r="J99" s="148">
        <f t="shared" si="375"/>
        <v>10859.610000000001</v>
      </c>
      <c r="K99" s="149">
        <f t="shared" si="376"/>
        <v>0</v>
      </c>
      <c r="L99" s="150">
        <f t="shared" si="377"/>
        <v>0</v>
      </c>
      <c r="M99" s="149">
        <f t="shared" si="378"/>
        <v>0</v>
      </c>
      <c r="N99" s="149">
        <f t="shared" si="379"/>
        <v>10859.610000000001</v>
      </c>
      <c r="O99" s="151" t="str">
        <f t="shared" si="373"/>
        <v xml:space="preserve"> </v>
      </c>
      <c r="P99" s="151">
        <f t="shared" si="374"/>
        <v>100</v>
      </c>
    </row>
    <row r="100" ht="26.399999999999999">
      <c r="A100" s="141" t="s">
        <v>207</v>
      </c>
      <c r="B100" s="141" t="s">
        <v>208</v>
      </c>
      <c r="C100" s="142" t="s">
        <v>41</v>
      </c>
      <c r="D100" s="143">
        <v>80</v>
      </c>
      <c r="E100" s="144"/>
      <c r="F100" s="153"/>
      <c r="G100" s="144">
        <f t="shared" si="371"/>
        <v>0</v>
      </c>
      <c r="H100" s="146">
        <f t="shared" si="372"/>
        <v>80</v>
      </c>
      <c r="I100" s="147">
        <v>22.899999999999999</v>
      </c>
      <c r="J100" s="148">
        <f t="shared" si="375"/>
        <v>1832</v>
      </c>
      <c r="K100" s="149">
        <f t="shared" si="376"/>
        <v>0</v>
      </c>
      <c r="L100" s="150">
        <f t="shared" si="377"/>
        <v>0</v>
      </c>
      <c r="M100" s="149">
        <f t="shared" si="378"/>
        <v>0</v>
      </c>
      <c r="N100" s="149">
        <f t="shared" si="379"/>
        <v>1832</v>
      </c>
      <c r="O100" s="151" t="str">
        <f t="shared" si="373"/>
        <v xml:space="preserve"> </v>
      </c>
      <c r="P100" s="151">
        <f t="shared" si="374"/>
        <v>100</v>
      </c>
    </row>
    <row r="101" ht="22.199999999999999" customHeight="1">
      <c r="A101" s="141" t="s">
        <v>209</v>
      </c>
      <c r="B101" s="141" t="s">
        <v>210</v>
      </c>
      <c r="C101" s="142" t="s">
        <v>41</v>
      </c>
      <c r="D101" s="143">
        <v>6</v>
      </c>
      <c r="E101" s="144"/>
      <c r="F101" s="153"/>
      <c r="G101" s="144">
        <f t="shared" si="371"/>
        <v>0</v>
      </c>
      <c r="H101" s="146">
        <f t="shared" si="372"/>
        <v>6</v>
      </c>
      <c r="I101" s="147">
        <v>28.469999999999999</v>
      </c>
      <c r="J101" s="148">
        <f t="shared" si="375"/>
        <v>170.81999999999999</v>
      </c>
      <c r="K101" s="149">
        <f t="shared" si="376"/>
        <v>0</v>
      </c>
      <c r="L101" s="150">
        <f t="shared" si="377"/>
        <v>0</v>
      </c>
      <c r="M101" s="149">
        <f t="shared" si="378"/>
        <v>0</v>
      </c>
      <c r="N101" s="149">
        <f t="shared" si="379"/>
        <v>170.81999999999999</v>
      </c>
      <c r="O101" s="151" t="str">
        <f t="shared" si="373"/>
        <v xml:space="preserve"> </v>
      </c>
      <c r="P101" s="151">
        <f t="shared" si="374"/>
        <v>100</v>
      </c>
    </row>
    <row r="102" ht="37.200000000000003" customHeight="1">
      <c r="A102" s="141" t="s">
        <v>211</v>
      </c>
      <c r="B102" s="141" t="s">
        <v>212</v>
      </c>
      <c r="C102" s="142" t="s">
        <v>41</v>
      </c>
      <c r="D102" s="143">
        <v>5</v>
      </c>
      <c r="E102" s="144"/>
      <c r="F102" s="153"/>
      <c r="G102" s="144">
        <f t="shared" si="371"/>
        <v>0</v>
      </c>
      <c r="H102" s="146">
        <f t="shared" si="372"/>
        <v>5</v>
      </c>
      <c r="I102" s="147">
        <v>218.25</v>
      </c>
      <c r="J102" s="148">
        <f t="shared" si="375"/>
        <v>1091.25</v>
      </c>
      <c r="K102" s="149">
        <f t="shared" si="376"/>
        <v>0</v>
      </c>
      <c r="L102" s="150">
        <f t="shared" si="377"/>
        <v>0</v>
      </c>
      <c r="M102" s="149">
        <f t="shared" si="378"/>
        <v>0</v>
      </c>
      <c r="N102" s="149">
        <f t="shared" si="379"/>
        <v>1091.25</v>
      </c>
      <c r="O102" s="151" t="str">
        <f t="shared" si="373"/>
        <v xml:space="preserve"> </v>
      </c>
      <c r="P102" s="151">
        <f t="shared" si="374"/>
        <v>100</v>
      </c>
    </row>
    <row r="103" ht="24.600000000000001" customHeight="1">
      <c r="A103" s="141" t="s">
        <v>213</v>
      </c>
      <c r="B103" s="141" t="s">
        <v>214</v>
      </c>
      <c r="C103" s="142" t="s">
        <v>41</v>
      </c>
      <c r="D103" s="143">
        <v>2</v>
      </c>
      <c r="E103" s="144"/>
      <c r="F103" s="153"/>
      <c r="G103" s="144">
        <f t="shared" si="371"/>
        <v>0</v>
      </c>
      <c r="H103" s="146">
        <f t="shared" si="372"/>
        <v>2</v>
      </c>
      <c r="I103" s="147">
        <v>82.930000000000007</v>
      </c>
      <c r="J103" s="148">
        <f t="shared" si="375"/>
        <v>165.86000000000001</v>
      </c>
      <c r="K103" s="149">
        <f t="shared" si="376"/>
        <v>0</v>
      </c>
      <c r="L103" s="150">
        <f t="shared" si="377"/>
        <v>0</v>
      </c>
      <c r="M103" s="149">
        <f t="shared" si="378"/>
        <v>0</v>
      </c>
      <c r="N103" s="149">
        <f t="shared" si="379"/>
        <v>165.86000000000001</v>
      </c>
      <c r="O103" s="151" t="str">
        <f t="shared" si="373"/>
        <v xml:space="preserve"> </v>
      </c>
      <c r="P103" s="151">
        <f t="shared" si="374"/>
        <v>100</v>
      </c>
    </row>
    <row r="104" ht="26.399999999999999">
      <c r="A104" s="141" t="s">
        <v>215</v>
      </c>
      <c r="B104" s="141" t="s">
        <v>216</v>
      </c>
      <c r="C104" s="142" t="s">
        <v>41</v>
      </c>
      <c r="D104" s="143">
        <v>1</v>
      </c>
      <c r="E104" s="144"/>
      <c r="F104" s="153"/>
      <c r="G104" s="144">
        <f t="shared" si="371"/>
        <v>0</v>
      </c>
      <c r="H104" s="146">
        <f t="shared" si="372"/>
        <v>1</v>
      </c>
      <c r="I104" s="147">
        <v>280.56</v>
      </c>
      <c r="J104" s="148">
        <f t="shared" si="375"/>
        <v>280.56</v>
      </c>
      <c r="K104" s="149">
        <f t="shared" si="376"/>
        <v>0</v>
      </c>
      <c r="L104" s="150">
        <f t="shared" si="377"/>
        <v>0</v>
      </c>
      <c r="M104" s="149">
        <f t="shared" si="378"/>
        <v>0</v>
      </c>
      <c r="N104" s="149">
        <f t="shared" si="379"/>
        <v>280.56</v>
      </c>
      <c r="O104" s="151" t="str">
        <f t="shared" si="373"/>
        <v xml:space="preserve"> </v>
      </c>
      <c r="P104" s="151">
        <f t="shared" si="374"/>
        <v>100</v>
      </c>
    </row>
    <row r="105" ht="18.600000000000001" customHeight="1">
      <c r="A105" s="141" t="s">
        <v>217</v>
      </c>
      <c r="B105" s="141" t="s">
        <v>218</v>
      </c>
      <c r="C105" s="142" t="s">
        <v>41</v>
      </c>
      <c r="D105" s="143">
        <v>80</v>
      </c>
      <c r="E105" s="144"/>
      <c r="F105" s="153"/>
      <c r="G105" s="144">
        <f t="shared" si="371"/>
        <v>0</v>
      </c>
      <c r="H105" s="146">
        <f t="shared" si="372"/>
        <v>80</v>
      </c>
      <c r="I105" s="147">
        <v>265.38999999999999</v>
      </c>
      <c r="J105" s="148">
        <f t="shared" si="375"/>
        <v>21231.200000000001</v>
      </c>
      <c r="K105" s="149">
        <f t="shared" si="376"/>
        <v>0</v>
      </c>
      <c r="L105" s="150">
        <f t="shared" si="377"/>
        <v>0</v>
      </c>
      <c r="M105" s="149">
        <f t="shared" si="378"/>
        <v>0</v>
      </c>
      <c r="N105" s="149">
        <f t="shared" si="379"/>
        <v>21231.200000000001</v>
      </c>
      <c r="O105" s="151" t="str">
        <f t="shared" si="373"/>
        <v xml:space="preserve"> </v>
      </c>
      <c r="P105" s="151">
        <f t="shared" si="374"/>
        <v>100</v>
      </c>
    </row>
    <row r="106" ht="15" customHeight="1">
      <c r="A106" s="125" t="s">
        <v>219</v>
      </c>
      <c r="B106" s="125" t="s">
        <v>220</v>
      </c>
      <c r="C106" s="126"/>
      <c r="D106" s="134"/>
      <c r="E106" s="135"/>
      <c r="F106" s="136"/>
      <c r="G106" s="135"/>
      <c r="H106" s="137"/>
      <c r="I106" s="152"/>
      <c r="J106" s="139">
        <f>J107+J109+J114+J119+J128+J134</f>
        <v>763285.03000000003</v>
      </c>
      <c r="K106" s="139">
        <f>K107+K109+K114+K119+K129+K134</f>
        <v>0</v>
      </c>
      <c r="L106" s="139">
        <f>L107+L109+L114+L119+L129+L134</f>
        <v>0</v>
      </c>
      <c r="M106" s="139">
        <f>M107+M109+M114+M119+M129+M134</f>
        <v>0</v>
      </c>
      <c r="N106" s="139">
        <f>N107+N109+N114+N119+N128+N134</f>
        <v>763285.03000000003</v>
      </c>
      <c r="O106" s="133" t="str">
        <f t="shared" si="373"/>
        <v xml:space="preserve"> </v>
      </c>
      <c r="P106" s="133">
        <f t="shared" si="374"/>
        <v>100</v>
      </c>
    </row>
    <row r="107" ht="15" customHeight="1">
      <c r="A107" s="154" t="s">
        <v>221</v>
      </c>
      <c r="B107" s="154" t="s">
        <v>222</v>
      </c>
      <c r="C107" s="142"/>
      <c r="D107" s="143"/>
      <c r="E107" s="144"/>
      <c r="F107" s="144"/>
      <c r="G107" s="144"/>
      <c r="H107" s="146"/>
      <c r="I107" s="147"/>
      <c r="J107" s="155">
        <f>J108</f>
        <v>6352.5100000000002</v>
      </c>
      <c r="K107" s="155">
        <f>K108</f>
        <v>0</v>
      </c>
      <c r="L107" s="155">
        <f>L108</f>
        <v>0</v>
      </c>
      <c r="M107" s="155">
        <f>M108</f>
        <v>0</v>
      </c>
      <c r="N107" s="155">
        <f>N108</f>
        <v>6352.5100000000002</v>
      </c>
      <c r="O107" s="151" t="str">
        <f t="shared" si="373"/>
        <v xml:space="preserve"> </v>
      </c>
      <c r="P107" s="151">
        <f t="shared" si="374"/>
        <v>100</v>
      </c>
    </row>
    <row r="108" ht="15" customHeight="1">
      <c r="A108" s="141" t="s">
        <v>223</v>
      </c>
      <c r="B108" s="141" t="s">
        <v>224</v>
      </c>
      <c r="C108" s="142" t="s">
        <v>59</v>
      </c>
      <c r="D108" s="143">
        <v>4537.5100000000002</v>
      </c>
      <c r="E108" s="144"/>
      <c r="F108" s="153"/>
      <c r="G108" s="144"/>
      <c r="H108" s="146">
        <f>D108-G108</f>
        <v>4537.5100000000002</v>
      </c>
      <c r="I108" s="147">
        <v>1.3999999999999999</v>
      </c>
      <c r="J108" s="148">
        <f>ROUND(D108*I108,2)</f>
        <v>6352.5100000000002</v>
      </c>
      <c r="K108" s="148">
        <f>ROUND(E108*J108,2)</f>
        <v>0</v>
      </c>
      <c r="L108" s="160">
        <f>ROUND(F108*K108,2)</f>
        <v>0</v>
      </c>
      <c r="M108" s="148">
        <f>ROUND(G108*L108,2)</f>
        <v>0</v>
      </c>
      <c r="N108" s="149">
        <f>J108-M108</f>
        <v>6352.5100000000002</v>
      </c>
      <c r="O108" s="151" t="str">
        <f t="shared" si="373"/>
        <v xml:space="preserve"> </v>
      </c>
      <c r="P108" s="151">
        <f t="shared" si="374"/>
        <v>100</v>
      </c>
    </row>
    <row r="109" ht="15" customHeight="1">
      <c r="A109" s="154" t="s">
        <v>225</v>
      </c>
      <c r="B109" s="154" t="s">
        <v>226</v>
      </c>
      <c r="C109" s="142"/>
      <c r="D109" s="143"/>
      <c r="E109" s="144"/>
      <c r="F109" s="146"/>
      <c r="G109" s="146"/>
      <c r="H109" s="146"/>
      <c r="I109" s="147"/>
      <c r="J109" s="155">
        <f>J111+J113+J112</f>
        <v>27684.839999999997</v>
      </c>
      <c r="K109" s="155">
        <f>K111+K113+K112</f>
        <v>0</v>
      </c>
      <c r="L109" s="155">
        <f>L111+L113+L112</f>
        <v>0</v>
      </c>
      <c r="M109" s="155">
        <f>M111+M113+M112</f>
        <v>0</v>
      </c>
      <c r="N109" s="155">
        <f>N111+N113+N112</f>
        <v>27684.839999999997</v>
      </c>
      <c r="O109" s="151" t="str">
        <f t="shared" si="373"/>
        <v xml:space="preserve"> </v>
      </c>
      <c r="P109" s="151">
        <f t="shared" si="374"/>
        <v>100</v>
      </c>
    </row>
    <row r="110" ht="15" customHeight="1">
      <c r="A110" s="154" t="s">
        <v>227</v>
      </c>
      <c r="B110" s="154" t="s">
        <v>228</v>
      </c>
      <c r="C110" s="142"/>
      <c r="D110" s="143"/>
      <c r="E110" s="144"/>
      <c r="F110" s="146"/>
      <c r="G110" s="146"/>
      <c r="H110" s="146"/>
      <c r="I110" s="147"/>
      <c r="J110" s="155"/>
      <c r="K110" s="155"/>
      <c r="L110" s="155"/>
      <c r="M110" s="155"/>
      <c r="N110" s="155"/>
      <c r="O110" s="151" t="e">
        <f t="shared" si="373"/>
        <v>#DIV/0!</v>
      </c>
      <c r="P110" s="151" t="e">
        <f t="shared" si="374"/>
        <v>#DIV/0!</v>
      </c>
    </row>
    <row r="111" ht="52.799999999999997">
      <c r="A111" s="141" t="s">
        <v>229</v>
      </c>
      <c r="B111" s="141" t="s">
        <v>230</v>
      </c>
      <c r="C111" s="142" t="s">
        <v>143</v>
      </c>
      <c r="D111" s="143">
        <v>680.59000000000003</v>
      </c>
      <c r="E111" s="144"/>
      <c r="F111" s="153"/>
      <c r="G111" s="144">
        <f t="shared" ref="G111:G174" si="380">E111+F111</f>
        <v>0</v>
      </c>
      <c r="H111" s="146">
        <f t="shared" ref="H111:H174" si="381">D111-G111</f>
        <v>680.59000000000003</v>
      </c>
      <c r="I111" s="147">
        <v>18.93</v>
      </c>
      <c r="J111" s="148">
        <f t="shared" ref="J111:J113" si="382">ROUND(D111*I111,2)</f>
        <v>12883.57</v>
      </c>
      <c r="K111" s="149">
        <f t="shared" ref="K111:K113" si="383">ROUND(E111*I111,2)</f>
        <v>0</v>
      </c>
      <c r="L111" s="150">
        <f t="shared" ref="L111:L113" si="384">ROUND(F111*I111,2)</f>
        <v>0</v>
      </c>
      <c r="M111" s="149">
        <f t="shared" ref="M111:M113" si="385">K111+L111</f>
        <v>0</v>
      </c>
      <c r="N111" s="149">
        <f t="shared" ref="N111:N113" si="386">J111-M111</f>
        <v>12883.57</v>
      </c>
      <c r="O111" s="151" t="str">
        <f t="shared" si="373"/>
        <v xml:space="preserve"> </v>
      </c>
      <c r="P111" s="151">
        <f t="shared" si="374"/>
        <v>100</v>
      </c>
    </row>
    <row r="112" ht="13.199999999999999">
      <c r="A112" s="141" t="s">
        <v>231</v>
      </c>
      <c r="B112" s="141" t="s">
        <v>142</v>
      </c>
      <c r="C112" s="142" t="s">
        <v>143</v>
      </c>
      <c r="D112" s="143">
        <v>884.76999999999998</v>
      </c>
      <c r="E112" s="144"/>
      <c r="F112" s="153"/>
      <c r="G112" s="144">
        <f t="shared" si="380"/>
        <v>0</v>
      </c>
      <c r="H112" s="146">
        <f t="shared" si="381"/>
        <v>884.76999999999998</v>
      </c>
      <c r="I112" s="147">
        <v>1.1799999999999999</v>
      </c>
      <c r="J112" s="148">
        <f t="shared" si="382"/>
        <v>1044.03</v>
      </c>
      <c r="K112" s="149">
        <f t="shared" si="383"/>
        <v>0</v>
      </c>
      <c r="L112" s="150">
        <f t="shared" si="384"/>
        <v>0</v>
      </c>
      <c r="M112" s="149">
        <f t="shared" si="385"/>
        <v>0</v>
      </c>
      <c r="N112" s="149">
        <f t="shared" si="386"/>
        <v>1044.03</v>
      </c>
      <c r="O112" s="151" t="str">
        <f t="shared" si="373"/>
        <v xml:space="preserve"> </v>
      </c>
      <c r="P112" s="151">
        <f t="shared" si="374"/>
        <v>100</v>
      </c>
    </row>
    <row r="113" ht="26.399999999999999">
      <c r="A113" s="141" t="s">
        <v>232</v>
      </c>
      <c r="B113" s="141" t="s">
        <v>233</v>
      </c>
      <c r="C113" s="142" t="s">
        <v>130</v>
      </c>
      <c r="D113" s="143">
        <v>19376.400000000001</v>
      </c>
      <c r="E113" s="144"/>
      <c r="F113" s="153"/>
      <c r="G113" s="144">
        <f t="shared" si="380"/>
        <v>0</v>
      </c>
      <c r="H113" s="146">
        <f t="shared" si="381"/>
        <v>19376.400000000001</v>
      </c>
      <c r="I113" s="147">
        <v>0.70999999999999996</v>
      </c>
      <c r="J113" s="148">
        <f t="shared" si="382"/>
        <v>13757.24</v>
      </c>
      <c r="K113" s="149">
        <f t="shared" si="383"/>
        <v>0</v>
      </c>
      <c r="L113" s="150">
        <f t="shared" si="384"/>
        <v>0</v>
      </c>
      <c r="M113" s="149">
        <f t="shared" si="385"/>
        <v>0</v>
      </c>
      <c r="N113" s="149">
        <f t="shared" si="386"/>
        <v>13757.24</v>
      </c>
      <c r="O113" s="151" t="str">
        <f t="shared" si="373"/>
        <v xml:space="preserve"> </v>
      </c>
      <c r="P113" s="151">
        <f t="shared" si="374"/>
        <v>100</v>
      </c>
    </row>
    <row r="114" ht="13.199999999999999">
      <c r="A114" s="154" t="s">
        <v>234</v>
      </c>
      <c r="B114" s="154" t="s">
        <v>235</v>
      </c>
      <c r="C114" s="142"/>
      <c r="D114" s="143"/>
      <c r="E114" s="144"/>
      <c r="F114" s="144"/>
      <c r="G114" s="144"/>
      <c r="H114" s="146"/>
      <c r="I114" s="147"/>
      <c r="J114" s="155">
        <f>J116+J117+J118</f>
        <v>172188.28</v>
      </c>
      <c r="K114" s="155">
        <f>K116+K117+K118</f>
        <v>0</v>
      </c>
      <c r="L114" s="155">
        <f>L116+L117+L118</f>
        <v>0</v>
      </c>
      <c r="M114" s="155">
        <f>M116+M117+M118</f>
        <v>0</v>
      </c>
      <c r="N114" s="155">
        <f>N116+N117+N118</f>
        <v>172188.28</v>
      </c>
      <c r="O114" s="151" t="str">
        <f t="shared" si="373"/>
        <v xml:space="preserve"> </v>
      </c>
      <c r="P114" s="151">
        <f t="shared" si="374"/>
        <v>100</v>
      </c>
    </row>
    <row r="115" ht="13.199999999999999">
      <c r="A115" s="154" t="s">
        <v>236</v>
      </c>
      <c r="B115" s="154" t="s">
        <v>237</v>
      </c>
      <c r="C115" s="142"/>
      <c r="D115" s="143"/>
      <c r="E115" s="144"/>
      <c r="F115" s="144"/>
      <c r="G115" s="144"/>
      <c r="H115" s="146"/>
      <c r="I115" s="147"/>
      <c r="J115" s="161"/>
      <c r="K115" s="162"/>
      <c r="L115" s="163"/>
      <c r="M115" s="162"/>
      <c r="N115" s="162"/>
      <c r="O115" s="151"/>
      <c r="P115" s="151"/>
    </row>
    <row r="116" ht="52.799999999999997">
      <c r="A116" s="141" t="s">
        <v>238</v>
      </c>
      <c r="B116" s="141" t="s">
        <v>239</v>
      </c>
      <c r="C116" s="142" t="s">
        <v>143</v>
      </c>
      <c r="D116" s="143">
        <v>712.88</v>
      </c>
      <c r="E116" s="144"/>
      <c r="F116" s="153"/>
      <c r="G116" s="144">
        <f t="shared" si="380"/>
        <v>0</v>
      </c>
      <c r="H116" s="146">
        <f t="shared" si="381"/>
        <v>712.88</v>
      </c>
      <c r="I116" s="147">
        <v>160.94999999999999</v>
      </c>
      <c r="J116" s="148">
        <f t="shared" ref="J116:J118" si="387">ROUND(D116*I116,2)</f>
        <v>114738.03999999999</v>
      </c>
      <c r="K116" s="149">
        <f t="shared" ref="K116:K118" si="388">ROUND(E116*I116,2)</f>
        <v>0</v>
      </c>
      <c r="L116" s="150">
        <f t="shared" ref="L116:L118" si="389">ROUND(F116*I116,2)</f>
        <v>0</v>
      </c>
      <c r="M116" s="149">
        <f t="shared" ref="M116:M118" si="390">K116+L116</f>
        <v>0</v>
      </c>
      <c r="N116" s="149">
        <f t="shared" ref="N116:N118" si="391">J116-M116</f>
        <v>114738.03999999999</v>
      </c>
      <c r="O116" s="151" t="str">
        <f t="shared" ref="O116:O179" si="392">IF((M116/J116)=0," ",(M116/J116)*100)</f>
        <v xml:space="preserve"> </v>
      </c>
      <c r="P116" s="151">
        <f t="shared" ref="P116:P179" si="393">IF((N116/J116)=0," ",(N116/J116)*100)</f>
        <v>100</v>
      </c>
    </row>
    <row r="117" ht="20.399999999999999" customHeight="1">
      <c r="A117" s="141" t="s">
        <v>240</v>
      </c>
      <c r="B117" s="141" t="s">
        <v>142</v>
      </c>
      <c r="C117" s="142" t="s">
        <v>143</v>
      </c>
      <c r="D117" s="143">
        <v>926.74000000000001</v>
      </c>
      <c r="E117" s="144"/>
      <c r="F117" s="153"/>
      <c r="G117" s="144">
        <f t="shared" si="380"/>
        <v>0</v>
      </c>
      <c r="H117" s="146">
        <f t="shared" si="381"/>
        <v>926.74000000000001</v>
      </c>
      <c r="I117" s="147">
        <v>1.1799999999999999</v>
      </c>
      <c r="J117" s="148">
        <f t="shared" si="387"/>
        <v>1093.55</v>
      </c>
      <c r="K117" s="149">
        <f t="shared" si="388"/>
        <v>0</v>
      </c>
      <c r="L117" s="150">
        <f t="shared" si="389"/>
        <v>0</v>
      </c>
      <c r="M117" s="149">
        <f t="shared" si="390"/>
        <v>0</v>
      </c>
      <c r="N117" s="149">
        <f t="shared" si="391"/>
        <v>1093.55</v>
      </c>
      <c r="O117" s="151" t="str">
        <f t="shared" si="392"/>
        <v xml:space="preserve"> </v>
      </c>
      <c r="P117" s="151">
        <f t="shared" si="393"/>
        <v>100</v>
      </c>
    </row>
    <row r="118" ht="39.600000000000001">
      <c r="A118" s="141" t="s">
        <v>241</v>
      </c>
      <c r="B118" s="141" t="s">
        <v>129</v>
      </c>
      <c r="C118" s="142" t="s">
        <v>130</v>
      </c>
      <c r="D118" s="143">
        <v>79375.619999999995</v>
      </c>
      <c r="E118" s="144"/>
      <c r="F118" s="153"/>
      <c r="G118" s="144">
        <f t="shared" si="380"/>
        <v>0</v>
      </c>
      <c r="H118" s="146">
        <f t="shared" si="381"/>
        <v>79375.619999999995</v>
      </c>
      <c r="I118" s="147">
        <v>0.70999999999999996</v>
      </c>
      <c r="J118" s="148">
        <f t="shared" si="387"/>
        <v>56356.690000000002</v>
      </c>
      <c r="K118" s="149">
        <f t="shared" si="388"/>
        <v>0</v>
      </c>
      <c r="L118" s="150">
        <f t="shared" si="389"/>
        <v>0</v>
      </c>
      <c r="M118" s="149">
        <f t="shared" si="390"/>
        <v>0</v>
      </c>
      <c r="N118" s="149">
        <f t="shared" si="391"/>
        <v>56356.690000000002</v>
      </c>
      <c r="O118" s="151" t="str">
        <f t="shared" si="392"/>
        <v xml:space="preserve"> </v>
      </c>
      <c r="P118" s="151">
        <f t="shared" si="393"/>
        <v>100</v>
      </c>
    </row>
    <row r="119" ht="13.199999999999999">
      <c r="A119" s="154" t="s">
        <v>242</v>
      </c>
      <c r="B119" s="154" t="s">
        <v>243</v>
      </c>
      <c r="C119" s="142"/>
      <c r="D119" s="143"/>
      <c r="E119" s="144"/>
      <c r="F119" s="144"/>
      <c r="G119" s="144"/>
      <c r="H119" s="146"/>
      <c r="I119" s="147"/>
      <c r="J119" s="155">
        <f>J120+J122+J124</f>
        <v>487688.90000000002</v>
      </c>
      <c r="K119" s="155">
        <f>K120+K122+K124</f>
        <v>0</v>
      </c>
      <c r="L119" s="155">
        <f>L120+L122+L124</f>
        <v>0</v>
      </c>
      <c r="M119" s="155">
        <f>M120+M122+M124</f>
        <v>0</v>
      </c>
      <c r="N119" s="155">
        <f>N120+N122+N124</f>
        <v>487688.90000000002</v>
      </c>
      <c r="O119" s="151" t="str">
        <f t="shared" si="392"/>
        <v xml:space="preserve"> </v>
      </c>
      <c r="P119" s="151">
        <f t="shared" si="393"/>
        <v>100</v>
      </c>
    </row>
    <row r="120" ht="13.199999999999999">
      <c r="A120" s="154" t="s">
        <v>244</v>
      </c>
      <c r="B120" s="154" t="s">
        <v>245</v>
      </c>
      <c r="C120" s="142"/>
      <c r="D120" s="143"/>
      <c r="E120" s="144"/>
      <c r="F120" s="144"/>
      <c r="G120" s="144"/>
      <c r="H120" s="146"/>
      <c r="I120" s="147"/>
      <c r="J120" s="155">
        <f>J121</f>
        <v>60122.010000000002</v>
      </c>
      <c r="K120" s="156">
        <f>K121</f>
        <v>0</v>
      </c>
      <c r="L120" s="150">
        <f>L121</f>
        <v>0</v>
      </c>
      <c r="M120" s="156">
        <f t="shared" ref="M120:M127" si="394">K120+L120</f>
        <v>0</v>
      </c>
      <c r="N120" s="156">
        <f t="shared" ref="N120:N127" si="395">J120-M120</f>
        <v>60122.010000000002</v>
      </c>
      <c r="O120" s="151" t="str">
        <f t="shared" si="392"/>
        <v xml:space="preserve"> </v>
      </c>
      <c r="P120" s="151">
        <f t="shared" si="393"/>
        <v>100</v>
      </c>
    </row>
    <row r="121" ht="13.199999999999999">
      <c r="A121" s="141" t="s">
        <v>246</v>
      </c>
      <c r="B121" s="141" t="s">
        <v>247</v>
      </c>
      <c r="C121" s="142" t="s">
        <v>59</v>
      </c>
      <c r="D121" s="143">
        <v>4537.5100000000002</v>
      </c>
      <c r="E121" s="144"/>
      <c r="F121" s="153"/>
      <c r="G121" s="144">
        <f t="shared" si="380"/>
        <v>0</v>
      </c>
      <c r="H121" s="146">
        <f t="shared" si="381"/>
        <v>4537.5100000000002</v>
      </c>
      <c r="I121" s="147">
        <v>13.25</v>
      </c>
      <c r="J121" s="148">
        <f>ROUND(D121*I121,2)</f>
        <v>60122.010000000002</v>
      </c>
      <c r="K121" s="149">
        <f t="shared" ref="K121:K127" si="396">ROUND(E121*I121,2)</f>
        <v>0</v>
      </c>
      <c r="L121" s="150">
        <f t="shared" ref="L121:L127" si="397">ROUND(F121*I121,2)</f>
        <v>0</v>
      </c>
      <c r="M121" s="149">
        <f t="shared" si="394"/>
        <v>0</v>
      </c>
      <c r="N121" s="149">
        <f t="shared" si="395"/>
        <v>60122.010000000002</v>
      </c>
      <c r="O121" s="151" t="str">
        <f t="shared" si="392"/>
        <v xml:space="preserve"> </v>
      </c>
      <c r="P121" s="151">
        <f t="shared" si="393"/>
        <v>100</v>
      </c>
    </row>
    <row r="122" ht="13.199999999999999">
      <c r="A122" s="154" t="s">
        <v>248</v>
      </c>
      <c r="B122" s="154" t="s">
        <v>249</v>
      </c>
      <c r="C122" s="142"/>
      <c r="D122" s="143"/>
      <c r="E122" s="144"/>
      <c r="F122" s="144"/>
      <c r="G122" s="144"/>
      <c r="H122" s="146"/>
      <c r="I122" s="147"/>
      <c r="J122" s="155">
        <f>J123</f>
        <v>19148.290000000001</v>
      </c>
      <c r="K122" s="156">
        <f>K123</f>
        <v>0</v>
      </c>
      <c r="L122" s="150">
        <f>L123</f>
        <v>0</v>
      </c>
      <c r="M122" s="156">
        <f t="shared" si="394"/>
        <v>0</v>
      </c>
      <c r="N122" s="156">
        <f t="shared" si="395"/>
        <v>19148.290000000001</v>
      </c>
      <c r="O122" s="151" t="str">
        <f t="shared" si="392"/>
        <v xml:space="preserve"> </v>
      </c>
      <c r="P122" s="151">
        <f t="shared" si="393"/>
        <v>100</v>
      </c>
    </row>
    <row r="123" ht="15" customHeight="1">
      <c r="A123" s="141" t="s">
        <v>250</v>
      </c>
      <c r="B123" s="141" t="s">
        <v>251</v>
      </c>
      <c r="C123" s="142" t="s">
        <v>59</v>
      </c>
      <c r="D123" s="143">
        <v>4537.5100000000002</v>
      </c>
      <c r="E123" s="144"/>
      <c r="F123" s="153"/>
      <c r="G123" s="144">
        <f t="shared" si="380"/>
        <v>0</v>
      </c>
      <c r="H123" s="146">
        <f t="shared" si="381"/>
        <v>4537.5100000000002</v>
      </c>
      <c r="I123" s="147">
        <v>4.2199999999999998</v>
      </c>
      <c r="J123" s="148">
        <f>ROUND(D123*I123,2)</f>
        <v>19148.290000000001</v>
      </c>
      <c r="K123" s="149">
        <f t="shared" si="396"/>
        <v>0</v>
      </c>
      <c r="L123" s="150">
        <f t="shared" si="397"/>
        <v>0</v>
      </c>
      <c r="M123" s="149">
        <f t="shared" si="394"/>
        <v>0</v>
      </c>
      <c r="N123" s="149">
        <f t="shared" si="395"/>
        <v>19148.290000000001</v>
      </c>
      <c r="O123" s="151" t="str">
        <f t="shared" si="392"/>
        <v xml:space="preserve"> </v>
      </c>
      <c r="P123" s="151">
        <f t="shared" si="393"/>
        <v>100</v>
      </c>
    </row>
    <row r="124" ht="15" customHeight="1">
      <c r="A124" s="154" t="s">
        <v>252</v>
      </c>
      <c r="B124" s="154" t="s">
        <v>253</v>
      </c>
      <c r="C124" s="142"/>
      <c r="D124" s="143"/>
      <c r="E124" s="144"/>
      <c r="F124" s="144"/>
      <c r="G124" s="144"/>
      <c r="H124" s="146"/>
      <c r="I124" s="147"/>
      <c r="J124" s="155">
        <f>J125+J126+J127</f>
        <v>408418.60000000003</v>
      </c>
      <c r="K124" s="156">
        <f>SUM(K125:K127)</f>
        <v>0</v>
      </c>
      <c r="L124" s="150">
        <f>SUM(L125:L127)</f>
        <v>0</v>
      </c>
      <c r="M124" s="156">
        <f t="shared" si="394"/>
        <v>0</v>
      </c>
      <c r="N124" s="156">
        <f t="shared" si="395"/>
        <v>408418.60000000003</v>
      </c>
      <c r="O124" s="151" t="str">
        <f t="shared" si="392"/>
        <v xml:space="preserve"> </v>
      </c>
      <c r="P124" s="151">
        <f t="shared" si="393"/>
        <v>100</v>
      </c>
    </row>
    <row r="125" ht="39.600000000000001">
      <c r="A125" s="141" t="s">
        <v>254</v>
      </c>
      <c r="B125" s="141" t="s">
        <v>255</v>
      </c>
      <c r="C125" s="142" t="s">
        <v>143</v>
      </c>
      <c r="D125" s="143">
        <v>226.88</v>
      </c>
      <c r="E125" s="144"/>
      <c r="F125" s="153"/>
      <c r="G125" s="144">
        <f t="shared" si="380"/>
        <v>0</v>
      </c>
      <c r="H125" s="146">
        <f t="shared" si="381"/>
        <v>226.88</v>
      </c>
      <c r="I125" s="147">
        <v>1725.01</v>
      </c>
      <c r="J125" s="148">
        <f t="shared" ref="J125:J127" si="398">ROUND(D125*I125,2)</f>
        <v>391370.27000000002</v>
      </c>
      <c r="K125" s="149">
        <f t="shared" si="396"/>
        <v>0</v>
      </c>
      <c r="L125" s="150">
        <f t="shared" si="397"/>
        <v>0</v>
      </c>
      <c r="M125" s="149">
        <f t="shared" si="394"/>
        <v>0</v>
      </c>
      <c r="N125" s="149">
        <f t="shared" si="395"/>
        <v>391370.27000000002</v>
      </c>
      <c r="O125" s="151" t="str">
        <f t="shared" si="392"/>
        <v xml:space="preserve"> </v>
      </c>
      <c r="P125" s="151">
        <f t="shared" si="393"/>
        <v>100</v>
      </c>
    </row>
    <row r="126" ht="26.399999999999999">
      <c r="A126" s="141" t="s">
        <v>256</v>
      </c>
      <c r="B126" s="141" t="s">
        <v>257</v>
      </c>
      <c r="C126" s="142" t="s">
        <v>146</v>
      </c>
      <c r="D126" s="143">
        <v>544.5</v>
      </c>
      <c r="E126" s="144"/>
      <c r="F126" s="153"/>
      <c r="G126" s="144">
        <f t="shared" si="380"/>
        <v>0</v>
      </c>
      <c r="H126" s="146">
        <f t="shared" si="381"/>
        <v>544.5</v>
      </c>
      <c r="I126" s="147">
        <v>6.6699999999999999</v>
      </c>
      <c r="J126" s="148">
        <f t="shared" si="398"/>
        <v>3631.8200000000002</v>
      </c>
      <c r="K126" s="149">
        <f t="shared" si="396"/>
        <v>0</v>
      </c>
      <c r="L126" s="150">
        <f t="shared" si="397"/>
        <v>0</v>
      </c>
      <c r="M126" s="149">
        <f t="shared" si="394"/>
        <v>0</v>
      </c>
      <c r="N126" s="149">
        <f t="shared" si="395"/>
        <v>3631.8200000000002</v>
      </c>
      <c r="O126" s="151" t="str">
        <f t="shared" si="392"/>
        <v xml:space="preserve"> </v>
      </c>
      <c r="P126" s="151">
        <f t="shared" si="393"/>
        <v>100</v>
      </c>
    </row>
    <row r="127" ht="39.600000000000001">
      <c r="A127" s="141" t="s">
        <v>258</v>
      </c>
      <c r="B127" s="141" t="s">
        <v>259</v>
      </c>
      <c r="C127" s="142" t="s">
        <v>130</v>
      </c>
      <c r="D127" s="143">
        <v>9583.2199999999993</v>
      </c>
      <c r="E127" s="144"/>
      <c r="F127" s="153"/>
      <c r="G127" s="144">
        <f t="shared" si="380"/>
        <v>0</v>
      </c>
      <c r="H127" s="146">
        <f t="shared" si="381"/>
        <v>9583.2199999999993</v>
      </c>
      <c r="I127" s="147">
        <v>1.3999999999999999</v>
      </c>
      <c r="J127" s="148">
        <f t="shared" si="398"/>
        <v>13416.51</v>
      </c>
      <c r="K127" s="149">
        <f t="shared" si="396"/>
        <v>0</v>
      </c>
      <c r="L127" s="150">
        <f t="shared" si="397"/>
        <v>0</v>
      </c>
      <c r="M127" s="149">
        <f t="shared" si="394"/>
        <v>0</v>
      </c>
      <c r="N127" s="149">
        <f t="shared" si="395"/>
        <v>13416.51</v>
      </c>
      <c r="O127" s="151" t="str">
        <f t="shared" si="392"/>
        <v xml:space="preserve"> </v>
      </c>
      <c r="P127" s="151">
        <f t="shared" si="393"/>
        <v>100</v>
      </c>
    </row>
    <row r="128" ht="15" customHeight="1">
      <c r="A128" s="154" t="s">
        <v>260</v>
      </c>
      <c r="B128" s="154" t="s">
        <v>261</v>
      </c>
      <c r="C128" s="142"/>
      <c r="D128" s="143"/>
      <c r="E128" s="144"/>
      <c r="F128" s="144"/>
      <c r="G128" s="144"/>
      <c r="H128" s="146"/>
      <c r="I128" s="147"/>
      <c r="J128" s="155">
        <f>J129+J130+J131+J132+J133</f>
        <v>10709.07</v>
      </c>
      <c r="K128" s="155">
        <f>K129+K130+K131+K132+K133</f>
        <v>0</v>
      </c>
      <c r="L128" s="155">
        <f>L129+L130+L131+L132+L133</f>
        <v>0</v>
      </c>
      <c r="M128" s="155">
        <f>M129+M130+M131+M132+M133</f>
        <v>0</v>
      </c>
      <c r="N128" s="155">
        <f>N129+N130+N131+N132+N133</f>
        <v>10709.07</v>
      </c>
      <c r="O128" s="151" t="str">
        <f t="shared" si="392"/>
        <v xml:space="preserve"> </v>
      </c>
      <c r="P128" s="151">
        <f t="shared" si="393"/>
        <v>100</v>
      </c>
    </row>
    <row r="129" ht="15" customHeight="1">
      <c r="A129" s="141" t="s">
        <v>262</v>
      </c>
      <c r="B129" s="141" t="s">
        <v>263</v>
      </c>
      <c r="C129" s="142" t="s">
        <v>59</v>
      </c>
      <c r="D129" s="143">
        <v>144.56</v>
      </c>
      <c r="E129" s="144"/>
      <c r="F129" s="153"/>
      <c r="G129" s="144">
        <f t="shared" si="380"/>
        <v>0</v>
      </c>
      <c r="H129" s="146">
        <f t="shared" si="381"/>
        <v>144.56</v>
      </c>
      <c r="I129" s="147">
        <v>5.8799999999999999</v>
      </c>
      <c r="J129" s="148">
        <f t="shared" ref="J129:J133" si="399">ROUND(D129*I129,2)</f>
        <v>850.00999999999999</v>
      </c>
      <c r="K129" s="149">
        <f t="shared" ref="K129:K133" si="400">ROUND(E129*I129,2)</f>
        <v>0</v>
      </c>
      <c r="L129" s="150">
        <f t="shared" ref="L129:L133" si="401">ROUND(F129*I129,2)</f>
        <v>0</v>
      </c>
      <c r="M129" s="149">
        <f t="shared" ref="M129:M133" si="402">K129+L129</f>
        <v>0</v>
      </c>
      <c r="N129" s="149">
        <f t="shared" ref="N129:N133" si="403">J129-M129</f>
        <v>850.00999999999999</v>
      </c>
      <c r="O129" s="151" t="str">
        <f t="shared" si="392"/>
        <v xml:space="preserve"> </v>
      </c>
      <c r="P129" s="151">
        <f t="shared" si="393"/>
        <v>100</v>
      </c>
    </row>
    <row r="130" ht="15" customHeight="1">
      <c r="A130" s="141" t="s">
        <v>264</v>
      </c>
      <c r="B130" s="141" t="s">
        <v>142</v>
      </c>
      <c r="C130" s="142" t="s">
        <v>143</v>
      </c>
      <c r="D130" s="143">
        <v>93.900000000000006</v>
      </c>
      <c r="E130" s="144"/>
      <c r="F130" s="153"/>
      <c r="G130" s="144">
        <f t="shared" si="380"/>
        <v>0</v>
      </c>
      <c r="H130" s="146">
        <f t="shared" si="381"/>
        <v>93.900000000000006</v>
      </c>
      <c r="I130" s="147">
        <v>1.1799999999999999</v>
      </c>
      <c r="J130" s="148">
        <f t="shared" si="399"/>
        <v>110.8</v>
      </c>
      <c r="K130" s="149">
        <f t="shared" si="400"/>
        <v>0</v>
      </c>
      <c r="L130" s="150">
        <f t="shared" si="401"/>
        <v>0</v>
      </c>
      <c r="M130" s="149">
        <f t="shared" si="402"/>
        <v>0</v>
      </c>
      <c r="N130" s="149">
        <f t="shared" si="403"/>
        <v>110.8</v>
      </c>
      <c r="O130" s="151" t="str">
        <f t="shared" si="392"/>
        <v xml:space="preserve"> </v>
      </c>
      <c r="P130" s="151">
        <f t="shared" si="393"/>
        <v>100</v>
      </c>
    </row>
    <row r="131" ht="30.600000000000001" customHeight="1">
      <c r="A131" s="141" t="s">
        <v>265</v>
      </c>
      <c r="B131" s="141" t="s">
        <v>145</v>
      </c>
      <c r="C131" s="142" t="s">
        <v>146</v>
      </c>
      <c r="D131" s="143">
        <v>140.84</v>
      </c>
      <c r="E131" s="144"/>
      <c r="F131" s="153"/>
      <c r="G131" s="144">
        <f t="shared" si="380"/>
        <v>0</v>
      </c>
      <c r="H131" s="146">
        <f t="shared" si="381"/>
        <v>140.84</v>
      </c>
      <c r="I131" s="147">
        <v>36.100000000000001</v>
      </c>
      <c r="J131" s="148">
        <f t="shared" si="399"/>
        <v>5084.3199999999997</v>
      </c>
      <c r="K131" s="149">
        <f t="shared" si="400"/>
        <v>0</v>
      </c>
      <c r="L131" s="150">
        <f t="shared" si="401"/>
        <v>0</v>
      </c>
      <c r="M131" s="149">
        <f t="shared" si="402"/>
        <v>0</v>
      </c>
      <c r="N131" s="149">
        <f t="shared" si="403"/>
        <v>5084.3199999999997</v>
      </c>
      <c r="O131" s="151" t="str">
        <f t="shared" si="392"/>
        <v xml:space="preserve"> </v>
      </c>
      <c r="P131" s="151">
        <f t="shared" si="393"/>
        <v>100</v>
      </c>
    </row>
    <row r="132" ht="39.600000000000001">
      <c r="A132" s="141" t="s">
        <v>266</v>
      </c>
      <c r="B132" s="141" t="s">
        <v>129</v>
      </c>
      <c r="C132" s="142" t="s">
        <v>130</v>
      </c>
      <c r="D132" s="143">
        <v>2478.7800000000002</v>
      </c>
      <c r="E132" s="144"/>
      <c r="F132" s="153"/>
      <c r="G132" s="144">
        <f t="shared" si="380"/>
        <v>0</v>
      </c>
      <c r="H132" s="146">
        <f t="shared" si="381"/>
        <v>2478.7800000000002</v>
      </c>
      <c r="I132" s="147">
        <v>0.70999999999999996</v>
      </c>
      <c r="J132" s="148">
        <f t="shared" si="399"/>
        <v>1759.9300000000001</v>
      </c>
      <c r="K132" s="149">
        <f t="shared" si="400"/>
        <v>0</v>
      </c>
      <c r="L132" s="150">
        <f t="shared" si="401"/>
        <v>0</v>
      </c>
      <c r="M132" s="149">
        <f t="shared" si="402"/>
        <v>0</v>
      </c>
      <c r="N132" s="149">
        <f t="shared" si="403"/>
        <v>1759.9300000000001</v>
      </c>
      <c r="O132" s="151" t="str">
        <f t="shared" si="392"/>
        <v xml:space="preserve"> </v>
      </c>
      <c r="P132" s="151">
        <f t="shared" si="393"/>
        <v>100</v>
      </c>
    </row>
    <row r="133" ht="25.949999999999999" customHeight="1">
      <c r="A133" s="141" t="s">
        <v>267</v>
      </c>
      <c r="B133" s="141" t="s">
        <v>268</v>
      </c>
      <c r="C133" s="142" t="s">
        <v>269</v>
      </c>
      <c r="D133" s="143">
        <v>4537.5100000000002</v>
      </c>
      <c r="E133" s="144"/>
      <c r="F133" s="153"/>
      <c r="G133" s="144">
        <f t="shared" si="380"/>
        <v>0</v>
      </c>
      <c r="H133" s="146">
        <f t="shared" si="381"/>
        <v>4537.5100000000002</v>
      </c>
      <c r="I133" s="147">
        <v>0.64000000000000001</v>
      </c>
      <c r="J133" s="148">
        <f t="shared" si="399"/>
        <v>2904.0100000000002</v>
      </c>
      <c r="K133" s="149">
        <f t="shared" si="400"/>
        <v>0</v>
      </c>
      <c r="L133" s="150">
        <f t="shared" si="401"/>
        <v>0</v>
      </c>
      <c r="M133" s="149">
        <f t="shared" si="402"/>
        <v>0</v>
      </c>
      <c r="N133" s="149">
        <f t="shared" si="403"/>
        <v>2904.0100000000002</v>
      </c>
      <c r="O133" s="151" t="str">
        <f t="shared" si="392"/>
        <v xml:space="preserve"> </v>
      </c>
      <c r="P133" s="151">
        <f t="shared" si="393"/>
        <v>100</v>
      </c>
    </row>
    <row r="134" ht="19.949999999999999" customHeight="1">
      <c r="A134" s="154" t="s">
        <v>270</v>
      </c>
      <c r="B134" s="154" t="s">
        <v>271</v>
      </c>
      <c r="C134" s="142"/>
      <c r="D134" s="143"/>
      <c r="E134" s="144"/>
      <c r="F134" s="144"/>
      <c r="G134" s="144"/>
      <c r="H134" s="146"/>
      <c r="I134" s="147"/>
      <c r="J134" s="155">
        <f>SUM(J135:J141)</f>
        <v>58661.43</v>
      </c>
      <c r="K134" s="155">
        <f>SUM(K135:K141)</f>
        <v>0</v>
      </c>
      <c r="L134" s="155">
        <f>SUM(L135:L141)</f>
        <v>0</v>
      </c>
      <c r="M134" s="155">
        <f>SUM(M135:M141)</f>
        <v>0</v>
      </c>
      <c r="N134" s="155">
        <f>SUM(N135:N141)</f>
        <v>58661.43</v>
      </c>
      <c r="O134" s="151" t="str">
        <f t="shared" si="392"/>
        <v xml:space="preserve"> </v>
      </c>
      <c r="P134" s="151">
        <f t="shared" si="393"/>
        <v>100</v>
      </c>
    </row>
    <row r="135" ht="52.799999999999997">
      <c r="A135" s="141" t="s">
        <v>272</v>
      </c>
      <c r="B135" s="141" t="s">
        <v>273</v>
      </c>
      <c r="C135" s="142" t="s">
        <v>41</v>
      </c>
      <c r="D135" s="143">
        <v>31</v>
      </c>
      <c r="E135" s="144"/>
      <c r="F135" s="153"/>
      <c r="G135" s="144">
        <f t="shared" si="380"/>
        <v>0</v>
      </c>
      <c r="H135" s="146">
        <f t="shared" si="381"/>
        <v>31</v>
      </c>
      <c r="I135" s="147">
        <v>664.75999999999999</v>
      </c>
      <c r="J135" s="148">
        <f t="shared" ref="J135:J141" si="404">ROUND(D135*I135,2)</f>
        <v>20607.560000000001</v>
      </c>
      <c r="K135" s="149">
        <f t="shared" ref="K135:K141" si="405">ROUND(E135*I135,2)</f>
        <v>0</v>
      </c>
      <c r="L135" s="150">
        <f t="shared" ref="L135:L141" si="406">ROUND(F135*I135,2)</f>
        <v>0</v>
      </c>
      <c r="M135" s="149">
        <f t="shared" ref="M135:M141" si="407">K135+L135</f>
        <v>0</v>
      </c>
      <c r="N135" s="149">
        <f t="shared" ref="N135:N141" si="408">J135-M135</f>
        <v>20607.560000000001</v>
      </c>
      <c r="O135" s="151" t="str">
        <f t="shared" si="392"/>
        <v xml:space="preserve"> </v>
      </c>
      <c r="P135" s="151">
        <f t="shared" si="393"/>
        <v>100</v>
      </c>
    </row>
    <row r="136" s="164" customFormat="1" ht="52.799999999999997">
      <c r="A136" s="141" t="s">
        <v>274</v>
      </c>
      <c r="B136" s="141" t="s">
        <v>275</v>
      </c>
      <c r="C136" s="142" t="s">
        <v>41</v>
      </c>
      <c r="D136" s="143">
        <v>9</v>
      </c>
      <c r="E136" s="144"/>
      <c r="F136" s="153"/>
      <c r="G136" s="144">
        <f t="shared" si="380"/>
        <v>0</v>
      </c>
      <c r="H136" s="146">
        <f t="shared" si="381"/>
        <v>9</v>
      </c>
      <c r="I136" s="147">
        <v>664.75999999999999</v>
      </c>
      <c r="J136" s="148">
        <f t="shared" si="404"/>
        <v>5982.8400000000001</v>
      </c>
      <c r="K136" s="149">
        <f t="shared" si="405"/>
        <v>0</v>
      </c>
      <c r="L136" s="150">
        <f t="shared" si="406"/>
        <v>0</v>
      </c>
      <c r="M136" s="149">
        <f t="shared" si="407"/>
        <v>0</v>
      </c>
      <c r="N136" s="149">
        <f t="shared" si="408"/>
        <v>5982.8400000000001</v>
      </c>
      <c r="O136" s="151" t="str">
        <f t="shared" si="392"/>
        <v xml:space="preserve"> </v>
      </c>
      <c r="P136" s="151">
        <f t="shared" si="393"/>
        <v>100</v>
      </c>
    </row>
    <row r="137" ht="52.799999999999997">
      <c r="A137" s="141" t="s">
        <v>276</v>
      </c>
      <c r="B137" s="141" t="s">
        <v>277</v>
      </c>
      <c r="C137" s="142" t="s">
        <v>41</v>
      </c>
      <c r="D137" s="143">
        <v>1</v>
      </c>
      <c r="E137" s="144"/>
      <c r="F137" s="153"/>
      <c r="G137" s="144">
        <f t="shared" si="380"/>
        <v>0</v>
      </c>
      <c r="H137" s="146">
        <f t="shared" si="381"/>
        <v>1</v>
      </c>
      <c r="I137" s="147">
        <v>664.75999999999999</v>
      </c>
      <c r="J137" s="148">
        <f t="shared" si="404"/>
        <v>664.75999999999999</v>
      </c>
      <c r="K137" s="149">
        <f t="shared" si="405"/>
        <v>0</v>
      </c>
      <c r="L137" s="150">
        <f t="shared" si="406"/>
        <v>0</v>
      </c>
      <c r="M137" s="149">
        <f t="shared" si="407"/>
        <v>0</v>
      </c>
      <c r="N137" s="149">
        <f t="shared" si="408"/>
        <v>664.75999999999999</v>
      </c>
      <c r="O137" s="151" t="str">
        <f t="shared" si="392"/>
        <v xml:space="preserve"> </v>
      </c>
      <c r="P137" s="151">
        <f t="shared" si="393"/>
        <v>100</v>
      </c>
    </row>
    <row r="138" ht="34.200000000000003" customHeight="1">
      <c r="A138" s="141" t="s">
        <v>278</v>
      </c>
      <c r="B138" s="141" t="s">
        <v>279</v>
      </c>
      <c r="C138" s="142" t="s">
        <v>41</v>
      </c>
      <c r="D138" s="143">
        <v>6</v>
      </c>
      <c r="E138" s="144"/>
      <c r="F138" s="153"/>
      <c r="G138" s="144">
        <f t="shared" si="380"/>
        <v>0</v>
      </c>
      <c r="H138" s="146">
        <f t="shared" si="381"/>
        <v>6</v>
      </c>
      <c r="I138" s="147">
        <v>122.88</v>
      </c>
      <c r="J138" s="148">
        <f t="shared" si="404"/>
        <v>737.27999999999997</v>
      </c>
      <c r="K138" s="149">
        <f t="shared" si="405"/>
        <v>0</v>
      </c>
      <c r="L138" s="150">
        <f t="shared" si="406"/>
        <v>0</v>
      </c>
      <c r="M138" s="149">
        <f t="shared" si="407"/>
        <v>0</v>
      </c>
      <c r="N138" s="149">
        <f t="shared" si="408"/>
        <v>737.27999999999997</v>
      </c>
      <c r="O138" s="151" t="str">
        <f t="shared" si="392"/>
        <v xml:space="preserve"> </v>
      </c>
      <c r="P138" s="151">
        <f t="shared" si="393"/>
        <v>100</v>
      </c>
    </row>
    <row r="139" ht="39.600000000000001">
      <c r="A139" s="141" t="s">
        <v>280</v>
      </c>
      <c r="B139" s="141" t="s">
        <v>281</v>
      </c>
      <c r="C139" s="142" t="s">
        <v>41</v>
      </c>
      <c r="D139" s="143">
        <v>6</v>
      </c>
      <c r="E139" s="144"/>
      <c r="F139" s="153"/>
      <c r="G139" s="144">
        <f t="shared" si="380"/>
        <v>0</v>
      </c>
      <c r="H139" s="146">
        <f t="shared" si="381"/>
        <v>6</v>
      </c>
      <c r="I139" s="147">
        <v>789.00999999999999</v>
      </c>
      <c r="J139" s="148">
        <f t="shared" si="404"/>
        <v>4734.0600000000004</v>
      </c>
      <c r="K139" s="149">
        <f t="shared" si="405"/>
        <v>0</v>
      </c>
      <c r="L139" s="150">
        <f t="shared" si="406"/>
        <v>0</v>
      </c>
      <c r="M139" s="149">
        <f t="shared" si="407"/>
        <v>0</v>
      </c>
      <c r="N139" s="149">
        <f t="shared" si="408"/>
        <v>4734.0600000000004</v>
      </c>
      <c r="O139" s="151" t="str">
        <f t="shared" si="392"/>
        <v xml:space="preserve"> </v>
      </c>
      <c r="P139" s="151">
        <f t="shared" si="393"/>
        <v>100</v>
      </c>
    </row>
    <row r="140" ht="28.949999999999999" customHeight="1">
      <c r="A140" s="141" t="s">
        <v>282</v>
      </c>
      <c r="B140" s="141" t="s">
        <v>283</v>
      </c>
      <c r="C140" s="142" t="s">
        <v>59</v>
      </c>
      <c r="D140" s="143">
        <v>484</v>
      </c>
      <c r="E140" s="144"/>
      <c r="F140" s="153"/>
      <c r="G140" s="144">
        <f t="shared" si="380"/>
        <v>0</v>
      </c>
      <c r="H140" s="146">
        <f t="shared" si="381"/>
        <v>484</v>
      </c>
      <c r="I140" s="147">
        <v>24.420000000000002</v>
      </c>
      <c r="J140" s="148">
        <f t="shared" si="404"/>
        <v>11819.280000000001</v>
      </c>
      <c r="K140" s="149">
        <f t="shared" si="405"/>
        <v>0</v>
      </c>
      <c r="L140" s="150">
        <f t="shared" si="406"/>
        <v>0</v>
      </c>
      <c r="M140" s="149">
        <f t="shared" si="407"/>
        <v>0</v>
      </c>
      <c r="N140" s="149">
        <f t="shared" si="408"/>
        <v>11819.280000000001</v>
      </c>
      <c r="O140" s="151" t="str">
        <f t="shared" si="392"/>
        <v xml:space="preserve"> </v>
      </c>
      <c r="P140" s="151">
        <f t="shared" si="393"/>
        <v>100</v>
      </c>
    </row>
    <row r="141" ht="28.949999999999999" customHeight="1">
      <c r="A141" s="141" t="s">
        <v>284</v>
      </c>
      <c r="B141" s="141" t="s">
        <v>285</v>
      </c>
      <c r="C141" s="142" t="s">
        <v>269</v>
      </c>
      <c r="D141" s="143">
        <v>165.56</v>
      </c>
      <c r="E141" s="144"/>
      <c r="F141" s="153"/>
      <c r="G141" s="144">
        <f t="shared" si="380"/>
        <v>0</v>
      </c>
      <c r="H141" s="146">
        <f t="shared" si="381"/>
        <v>165.56</v>
      </c>
      <c r="I141" s="147">
        <v>85.260000000000005</v>
      </c>
      <c r="J141" s="148">
        <f t="shared" si="404"/>
        <v>14115.65</v>
      </c>
      <c r="K141" s="149">
        <f t="shared" si="405"/>
        <v>0</v>
      </c>
      <c r="L141" s="150">
        <f t="shared" si="406"/>
        <v>0</v>
      </c>
      <c r="M141" s="149">
        <f t="shared" si="407"/>
        <v>0</v>
      </c>
      <c r="N141" s="149">
        <f t="shared" si="408"/>
        <v>14115.65</v>
      </c>
      <c r="O141" s="151" t="str">
        <f t="shared" si="392"/>
        <v xml:space="preserve"> </v>
      </c>
      <c r="P141" s="151">
        <f t="shared" si="393"/>
        <v>100</v>
      </c>
    </row>
    <row r="142" ht="17.399999999999999" customHeight="1">
      <c r="A142" s="125" t="s">
        <v>286</v>
      </c>
      <c r="B142" s="125" t="s">
        <v>287</v>
      </c>
      <c r="C142" s="126"/>
      <c r="D142" s="134"/>
      <c r="E142" s="135"/>
      <c r="F142" s="136"/>
      <c r="G142" s="135"/>
      <c r="H142" s="137"/>
      <c r="I142" s="152"/>
      <c r="J142" s="165">
        <f>SUM(J143:J153)</f>
        <v>1008136.61</v>
      </c>
      <c r="K142" s="165">
        <f>SUM(K143:K153)</f>
        <v>0</v>
      </c>
      <c r="L142" s="165">
        <f>SUM(L143:L153)</f>
        <v>0</v>
      </c>
      <c r="M142" s="165">
        <f>SUM(M143:M153)</f>
        <v>0</v>
      </c>
      <c r="N142" s="165">
        <f>SUM(N143:N153)</f>
        <v>1008136.61</v>
      </c>
      <c r="O142" s="133" t="str">
        <f t="shared" si="392"/>
        <v xml:space="preserve"> </v>
      </c>
      <c r="P142" s="133">
        <f t="shared" si="393"/>
        <v>100</v>
      </c>
    </row>
    <row r="143" ht="43.950000000000003" customHeight="1">
      <c r="A143" s="141" t="s">
        <v>288</v>
      </c>
      <c r="B143" s="141" t="s">
        <v>289</v>
      </c>
      <c r="C143" s="142" t="s">
        <v>83</v>
      </c>
      <c r="D143" s="143">
        <v>664.85000000000002</v>
      </c>
      <c r="E143" s="144"/>
      <c r="F143" s="153"/>
      <c r="G143" s="144">
        <f t="shared" si="380"/>
        <v>0</v>
      </c>
      <c r="H143" s="146">
        <f t="shared" si="381"/>
        <v>664.85000000000002</v>
      </c>
      <c r="I143" s="147">
        <v>67.030000000000001</v>
      </c>
      <c r="J143" s="148">
        <f t="shared" ref="J143:J153" si="409">ROUND(D143*I143,2)</f>
        <v>44564.900000000001</v>
      </c>
      <c r="K143" s="149">
        <f t="shared" ref="K143:K153" si="410">ROUND(E143*I143,2)</f>
        <v>0</v>
      </c>
      <c r="L143" s="150">
        <f t="shared" ref="L143:L153" si="411">ROUND(F143*I143,2)</f>
        <v>0</v>
      </c>
      <c r="M143" s="149">
        <f t="shared" ref="M143:M153" si="412">K143+L143</f>
        <v>0</v>
      </c>
      <c r="N143" s="149">
        <f t="shared" ref="N143:N153" si="413">J143-M143</f>
        <v>44564.900000000001</v>
      </c>
      <c r="O143" s="151" t="str">
        <f t="shared" si="392"/>
        <v xml:space="preserve"> </v>
      </c>
      <c r="P143" s="151">
        <f t="shared" si="393"/>
        <v>100</v>
      </c>
    </row>
    <row r="144" ht="28.949999999999999" customHeight="1">
      <c r="A144" s="141" t="s">
        <v>290</v>
      </c>
      <c r="B144" s="141" t="s">
        <v>291</v>
      </c>
      <c r="C144" s="142" t="s">
        <v>143</v>
      </c>
      <c r="D144" s="143">
        <v>212.75</v>
      </c>
      <c r="E144" s="144"/>
      <c r="F144" s="153"/>
      <c r="G144" s="144">
        <f t="shared" si="380"/>
        <v>0</v>
      </c>
      <c r="H144" s="146">
        <f t="shared" si="381"/>
        <v>212.75</v>
      </c>
      <c r="I144" s="147">
        <v>94.909999999999997</v>
      </c>
      <c r="J144" s="148">
        <f t="shared" si="409"/>
        <v>20192.099999999999</v>
      </c>
      <c r="K144" s="149">
        <f t="shared" si="410"/>
        <v>0</v>
      </c>
      <c r="L144" s="150">
        <f t="shared" si="411"/>
        <v>0</v>
      </c>
      <c r="M144" s="149">
        <f t="shared" si="412"/>
        <v>0</v>
      </c>
      <c r="N144" s="149">
        <f t="shared" si="413"/>
        <v>20192.099999999999</v>
      </c>
      <c r="O144" s="151" t="str">
        <f t="shared" si="392"/>
        <v xml:space="preserve"> </v>
      </c>
      <c r="P144" s="151">
        <f t="shared" si="393"/>
        <v>100</v>
      </c>
    </row>
    <row r="145" ht="28.949999999999999" customHeight="1">
      <c r="A145" s="141" t="s">
        <v>292</v>
      </c>
      <c r="B145" s="141" t="s">
        <v>142</v>
      </c>
      <c r="C145" s="142" t="s">
        <v>143</v>
      </c>
      <c r="D145" s="143">
        <v>276.57999999999998</v>
      </c>
      <c r="E145" s="144"/>
      <c r="F145" s="153"/>
      <c r="G145" s="144">
        <f t="shared" si="380"/>
        <v>0</v>
      </c>
      <c r="H145" s="146">
        <f t="shared" si="381"/>
        <v>276.57999999999998</v>
      </c>
      <c r="I145" s="147">
        <v>1.1799999999999999</v>
      </c>
      <c r="J145" s="148">
        <f t="shared" si="409"/>
        <v>326.36000000000001</v>
      </c>
      <c r="K145" s="149">
        <f t="shared" si="410"/>
        <v>0</v>
      </c>
      <c r="L145" s="150">
        <f t="shared" si="411"/>
        <v>0</v>
      </c>
      <c r="M145" s="149">
        <f t="shared" si="412"/>
        <v>0</v>
      </c>
      <c r="N145" s="149">
        <f t="shared" si="413"/>
        <v>326.36000000000001</v>
      </c>
      <c r="O145" s="151" t="str">
        <f t="shared" si="392"/>
        <v xml:space="preserve"> </v>
      </c>
      <c r="P145" s="151">
        <f t="shared" si="393"/>
        <v>100</v>
      </c>
    </row>
    <row r="146" ht="34.950000000000003" customHeight="1">
      <c r="A146" s="141" t="s">
        <v>293</v>
      </c>
      <c r="B146" s="141" t="s">
        <v>145</v>
      </c>
      <c r="C146" s="142" t="s">
        <v>146</v>
      </c>
      <c r="D146" s="143">
        <v>414.87</v>
      </c>
      <c r="E146" s="144"/>
      <c r="F146" s="153"/>
      <c r="G146" s="144">
        <f t="shared" si="380"/>
        <v>0</v>
      </c>
      <c r="H146" s="146">
        <f t="shared" si="381"/>
        <v>414.87</v>
      </c>
      <c r="I146" s="147">
        <v>36.100000000000001</v>
      </c>
      <c r="J146" s="148">
        <f t="shared" si="409"/>
        <v>14976.809999999999</v>
      </c>
      <c r="K146" s="149">
        <f t="shared" si="410"/>
        <v>0</v>
      </c>
      <c r="L146" s="150">
        <f t="shared" si="411"/>
        <v>0</v>
      </c>
      <c r="M146" s="149">
        <f t="shared" si="412"/>
        <v>0</v>
      </c>
      <c r="N146" s="149">
        <f t="shared" si="413"/>
        <v>14976.809999999999</v>
      </c>
      <c r="O146" s="151" t="str">
        <f t="shared" si="392"/>
        <v xml:space="preserve"> </v>
      </c>
      <c r="P146" s="151">
        <f t="shared" si="393"/>
        <v>100</v>
      </c>
    </row>
    <row r="147" ht="47.399999999999999" customHeight="1">
      <c r="A147" s="141" t="s">
        <v>294</v>
      </c>
      <c r="B147" s="141" t="s">
        <v>129</v>
      </c>
      <c r="C147" s="142" t="s">
        <v>130</v>
      </c>
      <c r="D147" s="143">
        <v>7301.6499999999996</v>
      </c>
      <c r="E147" s="144"/>
      <c r="F147" s="153"/>
      <c r="G147" s="144">
        <f t="shared" si="380"/>
        <v>0</v>
      </c>
      <c r="H147" s="146">
        <f t="shared" si="381"/>
        <v>7301.6499999999996</v>
      </c>
      <c r="I147" s="147">
        <v>0.70999999999999996</v>
      </c>
      <c r="J147" s="148">
        <f t="shared" si="409"/>
        <v>5184.1700000000001</v>
      </c>
      <c r="K147" s="149">
        <f t="shared" si="410"/>
        <v>0</v>
      </c>
      <c r="L147" s="150">
        <f t="shared" si="411"/>
        <v>0</v>
      </c>
      <c r="M147" s="149">
        <f t="shared" si="412"/>
        <v>0</v>
      </c>
      <c r="N147" s="149">
        <f t="shared" si="413"/>
        <v>5184.1700000000001</v>
      </c>
      <c r="O147" s="151" t="str">
        <f t="shared" si="392"/>
        <v xml:space="preserve"> </v>
      </c>
      <c r="P147" s="151">
        <f t="shared" si="393"/>
        <v>100</v>
      </c>
    </row>
    <row r="148" ht="28.949999999999999" customHeight="1">
      <c r="A148" s="141" t="s">
        <v>295</v>
      </c>
      <c r="B148" s="141" t="s">
        <v>296</v>
      </c>
      <c r="C148" s="142" t="s">
        <v>143</v>
      </c>
      <c r="D148" s="143">
        <v>789.50999999999999</v>
      </c>
      <c r="E148" s="144"/>
      <c r="F148" s="153"/>
      <c r="G148" s="144">
        <f t="shared" si="380"/>
        <v>0</v>
      </c>
      <c r="H148" s="146">
        <f t="shared" si="381"/>
        <v>789.50999999999999</v>
      </c>
      <c r="I148" s="147">
        <v>825.70000000000005</v>
      </c>
      <c r="J148" s="148">
        <f t="shared" si="409"/>
        <v>651898.41000000003</v>
      </c>
      <c r="K148" s="149">
        <f t="shared" si="410"/>
        <v>0</v>
      </c>
      <c r="L148" s="150">
        <f t="shared" si="411"/>
        <v>0</v>
      </c>
      <c r="M148" s="149">
        <f t="shared" si="412"/>
        <v>0</v>
      </c>
      <c r="N148" s="149">
        <f t="shared" si="413"/>
        <v>651898.41000000003</v>
      </c>
      <c r="O148" s="151" t="str">
        <f t="shared" si="392"/>
        <v xml:space="preserve"> </v>
      </c>
      <c r="P148" s="151">
        <f t="shared" si="393"/>
        <v>100</v>
      </c>
    </row>
    <row r="149" ht="45.600000000000001" customHeight="1">
      <c r="A149" s="141" t="s">
        <v>297</v>
      </c>
      <c r="B149" s="141" t="s">
        <v>298</v>
      </c>
      <c r="C149" s="142" t="s">
        <v>59</v>
      </c>
      <c r="D149" s="143">
        <v>494.5</v>
      </c>
      <c r="E149" s="144"/>
      <c r="F149" s="153"/>
      <c r="G149" s="144">
        <f t="shared" si="380"/>
        <v>0</v>
      </c>
      <c r="H149" s="146">
        <f t="shared" si="381"/>
        <v>494.5</v>
      </c>
      <c r="I149" s="147">
        <v>33.600000000000001</v>
      </c>
      <c r="J149" s="148">
        <f t="shared" si="409"/>
        <v>16615.200000000001</v>
      </c>
      <c r="K149" s="149">
        <f t="shared" si="410"/>
        <v>0</v>
      </c>
      <c r="L149" s="150">
        <f t="shared" si="411"/>
        <v>0</v>
      </c>
      <c r="M149" s="149">
        <f t="shared" si="412"/>
        <v>0</v>
      </c>
      <c r="N149" s="149">
        <f t="shared" si="413"/>
        <v>16615.200000000001</v>
      </c>
      <c r="O149" s="151" t="str">
        <f t="shared" si="392"/>
        <v xml:space="preserve"> </v>
      </c>
      <c r="P149" s="151">
        <f t="shared" si="393"/>
        <v>100</v>
      </c>
    </row>
    <row r="150" ht="35.399999999999999" customHeight="1">
      <c r="A150" s="141" t="s">
        <v>299</v>
      </c>
      <c r="B150" s="141" t="s">
        <v>300</v>
      </c>
      <c r="C150" s="142" t="s">
        <v>83</v>
      </c>
      <c r="D150" s="143">
        <v>450</v>
      </c>
      <c r="E150" s="144"/>
      <c r="F150" s="153"/>
      <c r="G150" s="144">
        <f t="shared" si="380"/>
        <v>0</v>
      </c>
      <c r="H150" s="146">
        <f t="shared" si="381"/>
        <v>450</v>
      </c>
      <c r="I150" s="147">
        <v>48.799999999999997</v>
      </c>
      <c r="J150" s="148">
        <f t="shared" si="409"/>
        <v>21960</v>
      </c>
      <c r="K150" s="149">
        <f t="shared" si="410"/>
        <v>0</v>
      </c>
      <c r="L150" s="150">
        <f t="shared" si="411"/>
        <v>0</v>
      </c>
      <c r="M150" s="149">
        <f t="shared" si="412"/>
        <v>0</v>
      </c>
      <c r="N150" s="149">
        <f t="shared" si="413"/>
        <v>21960</v>
      </c>
      <c r="O150" s="151" t="str">
        <f t="shared" si="392"/>
        <v xml:space="preserve"> </v>
      </c>
      <c r="P150" s="151">
        <f t="shared" si="393"/>
        <v>100</v>
      </c>
    </row>
    <row r="151" ht="28.949999999999999" customHeight="1">
      <c r="A151" s="141" t="s">
        <v>301</v>
      </c>
      <c r="B151" s="141" t="s">
        <v>302</v>
      </c>
      <c r="C151" s="142" t="s">
        <v>59</v>
      </c>
      <c r="D151" s="143">
        <v>997.27999999999997</v>
      </c>
      <c r="E151" s="144"/>
      <c r="F151" s="153"/>
      <c r="G151" s="144">
        <f t="shared" si="380"/>
        <v>0</v>
      </c>
      <c r="H151" s="146">
        <f t="shared" si="381"/>
        <v>997.27999999999997</v>
      </c>
      <c r="I151" s="147">
        <v>90.510000000000005</v>
      </c>
      <c r="J151" s="148">
        <f t="shared" si="409"/>
        <v>90263.809999999998</v>
      </c>
      <c r="K151" s="149">
        <f t="shared" si="410"/>
        <v>0</v>
      </c>
      <c r="L151" s="150">
        <f t="shared" si="411"/>
        <v>0</v>
      </c>
      <c r="M151" s="149">
        <f t="shared" si="412"/>
        <v>0</v>
      </c>
      <c r="N151" s="149">
        <f t="shared" si="413"/>
        <v>90263.809999999998</v>
      </c>
      <c r="O151" s="151" t="str">
        <f t="shared" si="392"/>
        <v xml:space="preserve"> </v>
      </c>
      <c r="P151" s="151">
        <f t="shared" si="393"/>
        <v>100</v>
      </c>
    </row>
    <row r="152" ht="28.949999999999999" customHeight="1">
      <c r="A152" s="141" t="s">
        <v>303</v>
      </c>
      <c r="B152" s="141" t="s">
        <v>304</v>
      </c>
      <c r="C152" s="142" t="s">
        <v>83</v>
      </c>
      <c r="D152" s="143">
        <v>664.85000000000002</v>
      </c>
      <c r="E152" s="144"/>
      <c r="F152" s="153"/>
      <c r="G152" s="144">
        <f t="shared" si="380"/>
        <v>0</v>
      </c>
      <c r="H152" s="146">
        <f t="shared" si="381"/>
        <v>664.85000000000002</v>
      </c>
      <c r="I152" s="147">
        <v>83.349999999999994</v>
      </c>
      <c r="J152" s="148">
        <f t="shared" si="409"/>
        <v>55415.25</v>
      </c>
      <c r="K152" s="149">
        <f t="shared" si="410"/>
        <v>0</v>
      </c>
      <c r="L152" s="150">
        <f t="shared" si="411"/>
        <v>0</v>
      </c>
      <c r="M152" s="149">
        <f t="shared" si="412"/>
        <v>0</v>
      </c>
      <c r="N152" s="149">
        <f t="shared" si="413"/>
        <v>55415.25</v>
      </c>
      <c r="O152" s="151" t="str">
        <f t="shared" si="392"/>
        <v xml:space="preserve"> </v>
      </c>
      <c r="P152" s="151">
        <f t="shared" si="393"/>
        <v>100</v>
      </c>
    </row>
    <row r="153" ht="28.949999999999999" customHeight="1">
      <c r="A153" s="141" t="s">
        <v>305</v>
      </c>
      <c r="B153" s="141" t="s">
        <v>306</v>
      </c>
      <c r="C153" s="142" t="s">
        <v>59</v>
      </c>
      <c r="D153" s="143">
        <v>3526</v>
      </c>
      <c r="E153" s="144"/>
      <c r="F153" s="153"/>
      <c r="G153" s="144">
        <f t="shared" si="380"/>
        <v>0</v>
      </c>
      <c r="H153" s="146">
        <f t="shared" si="381"/>
        <v>3526</v>
      </c>
      <c r="I153" s="147">
        <v>24.600000000000001</v>
      </c>
      <c r="J153" s="148">
        <f t="shared" si="409"/>
        <v>86739.600000000006</v>
      </c>
      <c r="K153" s="149">
        <f t="shared" si="410"/>
        <v>0</v>
      </c>
      <c r="L153" s="150">
        <f t="shared" si="411"/>
        <v>0</v>
      </c>
      <c r="M153" s="149">
        <f t="shared" si="412"/>
        <v>0</v>
      </c>
      <c r="N153" s="149">
        <f t="shared" si="413"/>
        <v>86739.600000000006</v>
      </c>
      <c r="O153" s="151" t="str">
        <f t="shared" si="392"/>
        <v xml:space="preserve"> </v>
      </c>
      <c r="P153" s="151">
        <f t="shared" si="393"/>
        <v>100</v>
      </c>
    </row>
    <row r="154" ht="13.199999999999999">
      <c r="A154" s="125">
        <v>3</v>
      </c>
      <c r="B154" s="125" t="s">
        <v>307</v>
      </c>
      <c r="C154" s="126"/>
      <c r="D154" s="134"/>
      <c r="E154" s="135"/>
      <c r="F154" s="136"/>
      <c r="G154" s="135"/>
      <c r="H154" s="137"/>
      <c r="I154" s="152"/>
      <c r="J154" s="139">
        <f>J155+J165+J173+J175+J181+J190+J196+J201+J234+J252+J274+J281</f>
        <v>5755864.3024890004</v>
      </c>
      <c r="K154" s="139">
        <f>K155+K165+K173+K175+K181+K190+K196+K201+K234+K252+K274+K281</f>
        <v>0</v>
      </c>
      <c r="L154" s="139">
        <f>L155+L165+L173+L175+L181+L190+L196+L201+L234+L252+L274+L281</f>
        <v>0</v>
      </c>
      <c r="M154" s="139">
        <f>M155+M165+M173+M175+M181+M190+M196+M201+M234+M252+M274+M281</f>
        <v>0</v>
      </c>
      <c r="N154" s="139">
        <f>N155+N165+N173+N175+N181+N190+N196+N201+N234+N252+N274+N281</f>
        <v>5755864.3024890004</v>
      </c>
      <c r="O154" s="133" t="str">
        <f t="shared" si="392"/>
        <v xml:space="preserve"> </v>
      </c>
      <c r="P154" s="133">
        <f t="shared" si="393"/>
        <v>100</v>
      </c>
    </row>
    <row r="155" ht="13.199999999999999">
      <c r="A155" s="125" t="s">
        <v>308</v>
      </c>
      <c r="B155" s="125" t="s">
        <v>309</v>
      </c>
      <c r="C155" s="126"/>
      <c r="D155" s="134"/>
      <c r="E155" s="135"/>
      <c r="F155" s="136"/>
      <c r="G155" s="135"/>
      <c r="H155" s="137"/>
      <c r="I155" s="152"/>
      <c r="J155" s="139">
        <f>SUM(J156:J164)</f>
        <v>856325.99000000011</v>
      </c>
      <c r="K155" s="139">
        <f>SUM(K156:K164)</f>
        <v>0</v>
      </c>
      <c r="L155" s="139">
        <f>SUM(L156:L164)</f>
        <v>0</v>
      </c>
      <c r="M155" s="139">
        <f>SUM(M156:M164)</f>
        <v>0</v>
      </c>
      <c r="N155" s="139">
        <f>SUM(N156:N164)</f>
        <v>856325.99000000011</v>
      </c>
      <c r="O155" s="133" t="str">
        <f t="shared" si="392"/>
        <v xml:space="preserve"> </v>
      </c>
      <c r="P155" s="133">
        <f t="shared" si="393"/>
        <v>100</v>
      </c>
    </row>
    <row r="156" ht="28.949999999999999" customHeight="1">
      <c r="A156" s="141" t="s">
        <v>310</v>
      </c>
      <c r="B156" s="141" t="s">
        <v>311</v>
      </c>
      <c r="C156" s="142" t="s">
        <v>143</v>
      </c>
      <c r="D156" s="143">
        <v>91.760000000000005</v>
      </c>
      <c r="E156" s="144"/>
      <c r="F156" s="153"/>
      <c r="G156" s="144">
        <f t="shared" si="380"/>
        <v>0</v>
      </c>
      <c r="H156" s="146">
        <f t="shared" si="381"/>
        <v>91.760000000000005</v>
      </c>
      <c r="I156" s="147">
        <v>63.289999999999999</v>
      </c>
      <c r="J156" s="148">
        <f t="shared" ref="J156:J164" si="414">ROUND(D156*I156,2)</f>
        <v>5807.4899999999998</v>
      </c>
      <c r="K156" s="149">
        <f t="shared" ref="K156:K164" si="415">ROUND(E156*I156,2)</f>
        <v>0</v>
      </c>
      <c r="L156" s="150">
        <f t="shared" ref="L156:L164" si="416">ROUND(F156*I156,2)</f>
        <v>0</v>
      </c>
      <c r="M156" s="149">
        <f t="shared" ref="M156:M164" si="417">K156+L156</f>
        <v>0</v>
      </c>
      <c r="N156" s="149">
        <f t="shared" ref="N156:N164" si="418">J156-M156</f>
        <v>5807.4899999999998</v>
      </c>
      <c r="O156" s="151" t="str">
        <f t="shared" si="392"/>
        <v xml:space="preserve"> </v>
      </c>
      <c r="P156" s="151">
        <f t="shared" si="393"/>
        <v>100</v>
      </c>
    </row>
    <row r="157" ht="31.199999999999999" customHeight="1">
      <c r="A157" s="141" t="s">
        <v>312</v>
      </c>
      <c r="B157" s="141" t="s">
        <v>313</v>
      </c>
      <c r="C157" s="142" t="s">
        <v>59</v>
      </c>
      <c r="D157" s="143">
        <v>5037.9200000000001</v>
      </c>
      <c r="E157" s="144"/>
      <c r="F157" s="153"/>
      <c r="G157" s="144">
        <f t="shared" si="380"/>
        <v>0</v>
      </c>
      <c r="H157" s="146">
        <f t="shared" si="381"/>
        <v>5037.9200000000001</v>
      </c>
      <c r="I157" s="147">
        <v>7.2699999999999996</v>
      </c>
      <c r="J157" s="148">
        <f t="shared" si="414"/>
        <v>36625.68</v>
      </c>
      <c r="K157" s="149">
        <f t="shared" si="415"/>
        <v>0</v>
      </c>
      <c r="L157" s="150">
        <f t="shared" si="416"/>
        <v>0</v>
      </c>
      <c r="M157" s="149">
        <f t="shared" si="417"/>
        <v>0</v>
      </c>
      <c r="N157" s="149">
        <f t="shared" si="418"/>
        <v>36625.68</v>
      </c>
      <c r="O157" s="151" t="str">
        <f t="shared" si="392"/>
        <v xml:space="preserve"> </v>
      </c>
      <c r="P157" s="151">
        <f t="shared" si="393"/>
        <v>100</v>
      </c>
    </row>
    <row r="158" ht="49.200000000000003" customHeight="1">
      <c r="A158" s="141" t="s">
        <v>314</v>
      </c>
      <c r="B158" s="141" t="s">
        <v>315</v>
      </c>
      <c r="C158" s="142" t="s">
        <v>143</v>
      </c>
      <c r="D158" s="143">
        <v>512.82000000000005</v>
      </c>
      <c r="E158" s="144"/>
      <c r="F158" s="153"/>
      <c r="G158" s="144">
        <f t="shared" si="380"/>
        <v>0</v>
      </c>
      <c r="H158" s="146">
        <f t="shared" si="381"/>
        <v>512.82000000000005</v>
      </c>
      <c r="I158" s="147">
        <v>675.96000000000004</v>
      </c>
      <c r="J158" s="148">
        <f t="shared" si="414"/>
        <v>346645.81</v>
      </c>
      <c r="K158" s="149">
        <f t="shared" si="415"/>
        <v>0</v>
      </c>
      <c r="L158" s="150">
        <f t="shared" si="416"/>
        <v>0</v>
      </c>
      <c r="M158" s="149">
        <f t="shared" si="417"/>
        <v>0</v>
      </c>
      <c r="N158" s="149">
        <f t="shared" si="418"/>
        <v>346645.81</v>
      </c>
      <c r="O158" s="151" t="str">
        <f t="shared" si="392"/>
        <v xml:space="preserve"> </v>
      </c>
      <c r="P158" s="151">
        <f t="shared" si="393"/>
        <v>100</v>
      </c>
    </row>
    <row r="159" ht="42.600000000000001" customHeight="1">
      <c r="A159" s="141" t="s">
        <v>316</v>
      </c>
      <c r="B159" s="141" t="s">
        <v>317</v>
      </c>
      <c r="C159" s="142" t="s">
        <v>83</v>
      </c>
      <c r="D159" s="143">
        <v>2542.6399999999999</v>
      </c>
      <c r="E159" s="144"/>
      <c r="F159" s="153"/>
      <c r="G159" s="144">
        <f t="shared" si="380"/>
        <v>0</v>
      </c>
      <c r="H159" s="146">
        <f t="shared" si="381"/>
        <v>2542.6399999999999</v>
      </c>
      <c r="I159" s="147">
        <v>71.120000000000005</v>
      </c>
      <c r="J159" s="148">
        <f t="shared" si="414"/>
        <v>180832.56</v>
      </c>
      <c r="K159" s="149">
        <f t="shared" si="415"/>
        <v>0</v>
      </c>
      <c r="L159" s="150">
        <f t="shared" si="416"/>
        <v>0</v>
      </c>
      <c r="M159" s="149">
        <f t="shared" si="417"/>
        <v>0</v>
      </c>
      <c r="N159" s="149">
        <f t="shared" si="418"/>
        <v>180832.56</v>
      </c>
      <c r="O159" s="151" t="str">
        <f t="shared" si="392"/>
        <v xml:space="preserve"> </v>
      </c>
      <c r="P159" s="151">
        <f t="shared" si="393"/>
        <v>100</v>
      </c>
    </row>
    <row r="160" ht="46.200000000000003" customHeight="1">
      <c r="A160" s="141" t="s">
        <v>318</v>
      </c>
      <c r="B160" s="141" t="s">
        <v>319</v>
      </c>
      <c r="C160" s="142" t="s">
        <v>320</v>
      </c>
      <c r="D160" s="143">
        <v>654.89999999999998</v>
      </c>
      <c r="E160" s="144"/>
      <c r="F160" s="153"/>
      <c r="G160" s="144">
        <f t="shared" si="380"/>
        <v>0</v>
      </c>
      <c r="H160" s="146">
        <f t="shared" si="381"/>
        <v>654.89999999999998</v>
      </c>
      <c r="I160" s="147">
        <v>15.51</v>
      </c>
      <c r="J160" s="148">
        <f t="shared" si="414"/>
        <v>10157.5</v>
      </c>
      <c r="K160" s="149">
        <f t="shared" si="415"/>
        <v>0</v>
      </c>
      <c r="L160" s="150">
        <f t="shared" si="416"/>
        <v>0</v>
      </c>
      <c r="M160" s="149">
        <f t="shared" si="417"/>
        <v>0</v>
      </c>
      <c r="N160" s="149">
        <f t="shared" si="418"/>
        <v>10157.5</v>
      </c>
      <c r="O160" s="151" t="str">
        <f t="shared" si="392"/>
        <v xml:space="preserve"> </v>
      </c>
      <c r="P160" s="151">
        <f t="shared" si="393"/>
        <v>100</v>
      </c>
    </row>
    <row r="161" ht="43.200000000000003" customHeight="1">
      <c r="A161" s="141" t="s">
        <v>321</v>
      </c>
      <c r="B161" s="141" t="s">
        <v>322</v>
      </c>
      <c r="C161" s="142" t="s">
        <v>59</v>
      </c>
      <c r="D161" s="143">
        <v>6620.04</v>
      </c>
      <c r="E161" s="144"/>
      <c r="F161" s="153"/>
      <c r="G161" s="144">
        <f t="shared" si="380"/>
        <v>0</v>
      </c>
      <c r="H161" s="146">
        <f t="shared" si="381"/>
        <v>6620.04</v>
      </c>
      <c r="I161" s="147">
        <v>33</v>
      </c>
      <c r="J161" s="148">
        <f t="shared" si="414"/>
        <v>218461.32000000001</v>
      </c>
      <c r="K161" s="149">
        <f t="shared" si="415"/>
        <v>0</v>
      </c>
      <c r="L161" s="150">
        <f t="shared" si="416"/>
        <v>0</v>
      </c>
      <c r="M161" s="149">
        <f t="shared" si="417"/>
        <v>0</v>
      </c>
      <c r="N161" s="149">
        <f t="shared" si="418"/>
        <v>218461.32000000001</v>
      </c>
      <c r="O161" s="151" t="str">
        <f t="shared" si="392"/>
        <v xml:space="preserve"> </v>
      </c>
      <c r="P161" s="151">
        <f t="shared" si="393"/>
        <v>100</v>
      </c>
    </row>
    <row r="162" ht="28.949999999999999" customHeight="1">
      <c r="A162" s="141" t="s">
        <v>323</v>
      </c>
      <c r="B162" s="141" t="s">
        <v>324</v>
      </c>
      <c r="C162" s="142" t="s">
        <v>59</v>
      </c>
      <c r="D162" s="143">
        <v>254.56</v>
      </c>
      <c r="E162" s="144"/>
      <c r="F162" s="153"/>
      <c r="G162" s="144">
        <f t="shared" si="380"/>
        <v>0</v>
      </c>
      <c r="H162" s="146">
        <f t="shared" si="381"/>
        <v>254.56</v>
      </c>
      <c r="I162" s="147">
        <v>98.849999999999994</v>
      </c>
      <c r="J162" s="148">
        <f t="shared" si="414"/>
        <v>25163.259999999998</v>
      </c>
      <c r="K162" s="149">
        <f t="shared" si="415"/>
        <v>0</v>
      </c>
      <c r="L162" s="150">
        <f t="shared" si="416"/>
        <v>0</v>
      </c>
      <c r="M162" s="149">
        <f t="shared" si="417"/>
        <v>0</v>
      </c>
      <c r="N162" s="149">
        <f t="shared" si="418"/>
        <v>25163.259999999998</v>
      </c>
      <c r="O162" s="151" t="str">
        <f t="shared" si="392"/>
        <v xml:space="preserve"> </v>
      </c>
      <c r="P162" s="151">
        <f t="shared" si="393"/>
        <v>100</v>
      </c>
    </row>
    <row r="163" ht="28.949999999999999" customHeight="1">
      <c r="A163" s="141" t="s">
        <v>325</v>
      </c>
      <c r="B163" s="141" t="s">
        <v>326</v>
      </c>
      <c r="C163" s="142" t="s">
        <v>59</v>
      </c>
      <c r="D163" s="143">
        <v>5037.9200000000001</v>
      </c>
      <c r="E163" s="144"/>
      <c r="F163" s="153"/>
      <c r="G163" s="144">
        <f t="shared" si="380"/>
        <v>0</v>
      </c>
      <c r="H163" s="146">
        <f t="shared" si="381"/>
        <v>5037.9200000000001</v>
      </c>
      <c r="I163" s="147">
        <v>4.0999999999999996</v>
      </c>
      <c r="J163" s="148">
        <f t="shared" si="414"/>
        <v>20655.470000000001</v>
      </c>
      <c r="K163" s="149">
        <f t="shared" si="415"/>
        <v>0</v>
      </c>
      <c r="L163" s="150">
        <f t="shared" si="416"/>
        <v>0</v>
      </c>
      <c r="M163" s="149">
        <f t="shared" si="417"/>
        <v>0</v>
      </c>
      <c r="N163" s="149">
        <f t="shared" si="418"/>
        <v>20655.470000000001</v>
      </c>
      <c r="O163" s="151" t="str">
        <f t="shared" si="392"/>
        <v xml:space="preserve"> </v>
      </c>
      <c r="P163" s="151">
        <f t="shared" si="393"/>
        <v>100</v>
      </c>
    </row>
    <row r="164" ht="28.949999999999999" customHeight="1">
      <c r="A164" s="141" t="s">
        <v>327</v>
      </c>
      <c r="B164" s="141" t="s">
        <v>328</v>
      </c>
      <c r="C164" s="142" t="s">
        <v>320</v>
      </c>
      <c r="D164" s="143">
        <v>370</v>
      </c>
      <c r="E164" s="144"/>
      <c r="F164" s="153"/>
      <c r="G164" s="144">
        <f t="shared" si="380"/>
        <v>0</v>
      </c>
      <c r="H164" s="146">
        <f t="shared" si="381"/>
        <v>370</v>
      </c>
      <c r="I164" s="147">
        <v>32.369999999999997</v>
      </c>
      <c r="J164" s="148">
        <f t="shared" si="414"/>
        <v>11976.9</v>
      </c>
      <c r="K164" s="149">
        <f t="shared" si="415"/>
        <v>0</v>
      </c>
      <c r="L164" s="150">
        <f t="shared" si="416"/>
        <v>0</v>
      </c>
      <c r="M164" s="149">
        <f t="shared" si="417"/>
        <v>0</v>
      </c>
      <c r="N164" s="149">
        <f t="shared" si="418"/>
        <v>11976.9</v>
      </c>
      <c r="O164" s="151" t="str">
        <f t="shared" si="392"/>
        <v xml:space="preserve"> </v>
      </c>
      <c r="P164" s="151">
        <f t="shared" si="393"/>
        <v>100</v>
      </c>
    </row>
    <row r="165" ht="13.199999999999999">
      <c r="A165" s="125" t="s">
        <v>329</v>
      </c>
      <c r="B165" s="125" t="s">
        <v>330</v>
      </c>
      <c r="C165" s="126"/>
      <c r="D165" s="134"/>
      <c r="E165" s="135"/>
      <c r="F165" s="136"/>
      <c r="G165" s="135"/>
      <c r="H165" s="137"/>
      <c r="I165" s="152"/>
      <c r="J165" s="139">
        <f>SUM(J166:J172)</f>
        <v>1056647.7139999999</v>
      </c>
      <c r="K165" s="139">
        <f>SUM(K166:K172)</f>
        <v>0</v>
      </c>
      <c r="L165" s="139">
        <f>SUM(L166:L172)</f>
        <v>0</v>
      </c>
      <c r="M165" s="139">
        <f>SUM(M166:M172)</f>
        <v>0</v>
      </c>
      <c r="N165" s="139">
        <f>SUM(N166:N172)</f>
        <v>1056647.7139999999</v>
      </c>
      <c r="O165" s="133" t="str">
        <f t="shared" si="392"/>
        <v xml:space="preserve"> </v>
      </c>
      <c r="P165" s="133">
        <f t="shared" si="393"/>
        <v>100</v>
      </c>
    </row>
    <row r="166" ht="28.949999999999999" customHeight="1">
      <c r="A166" s="141" t="s">
        <v>331</v>
      </c>
      <c r="B166" s="141" t="s">
        <v>332</v>
      </c>
      <c r="C166" s="142" t="s">
        <v>83</v>
      </c>
      <c r="D166" s="143">
        <v>370</v>
      </c>
      <c r="E166" s="144"/>
      <c r="F166" s="153"/>
      <c r="G166" s="144">
        <f t="shared" si="380"/>
        <v>0</v>
      </c>
      <c r="H166" s="146">
        <f t="shared" si="381"/>
        <v>370</v>
      </c>
      <c r="I166" s="147">
        <v>111.04000000000001</v>
      </c>
      <c r="J166" s="148">
        <f>ROUND(D166*I166,2)-0.006</f>
        <v>41084.794000000002</v>
      </c>
      <c r="K166" s="149">
        <f t="shared" ref="K166:K172" si="419">ROUND(E166*I166,2)</f>
        <v>0</v>
      </c>
      <c r="L166" s="150">
        <f t="shared" ref="L166:L172" si="420">ROUND(F166*I166,2)</f>
        <v>0</v>
      </c>
      <c r="M166" s="149">
        <f t="shared" ref="M166:M172" si="421">K166+L166</f>
        <v>0</v>
      </c>
      <c r="N166" s="149">
        <f t="shared" ref="N166:N172" si="422">J166-M166</f>
        <v>41084.794000000002</v>
      </c>
      <c r="O166" s="151" t="str">
        <f t="shared" si="392"/>
        <v xml:space="preserve"> </v>
      </c>
      <c r="P166" s="151">
        <f t="shared" si="393"/>
        <v>100</v>
      </c>
    </row>
    <row r="167" ht="28.949999999999999" customHeight="1">
      <c r="A167" s="141" t="s">
        <v>333</v>
      </c>
      <c r="B167" s="141" t="s">
        <v>334</v>
      </c>
      <c r="C167" s="142" t="s">
        <v>41</v>
      </c>
      <c r="D167" s="143">
        <v>74</v>
      </c>
      <c r="E167" s="144"/>
      <c r="F167" s="153"/>
      <c r="G167" s="144">
        <f t="shared" si="380"/>
        <v>0</v>
      </c>
      <c r="H167" s="146">
        <f t="shared" si="381"/>
        <v>74</v>
      </c>
      <c r="I167" s="147">
        <v>1827.8399999999999</v>
      </c>
      <c r="J167" s="148">
        <f t="shared" ref="J167:J172" si="423">ROUND(D167*I167,2)</f>
        <v>135260.16</v>
      </c>
      <c r="K167" s="149">
        <f t="shared" si="419"/>
        <v>0</v>
      </c>
      <c r="L167" s="150">
        <f t="shared" si="420"/>
        <v>0</v>
      </c>
      <c r="M167" s="149">
        <f t="shared" si="421"/>
        <v>0</v>
      </c>
      <c r="N167" s="149">
        <f t="shared" si="422"/>
        <v>135260.16</v>
      </c>
      <c r="O167" s="151" t="str">
        <f t="shared" si="392"/>
        <v xml:space="preserve"> </v>
      </c>
      <c r="P167" s="151">
        <f t="shared" si="393"/>
        <v>100</v>
      </c>
    </row>
    <row r="168" ht="40.200000000000003" customHeight="1">
      <c r="A168" s="141" t="s">
        <v>335</v>
      </c>
      <c r="B168" s="141" t="s">
        <v>319</v>
      </c>
      <c r="C168" s="142" t="s">
        <v>320</v>
      </c>
      <c r="D168" s="143">
        <v>5588.4799999999996</v>
      </c>
      <c r="E168" s="144"/>
      <c r="F168" s="153"/>
      <c r="G168" s="144">
        <f t="shared" si="380"/>
        <v>0</v>
      </c>
      <c r="H168" s="146">
        <f t="shared" si="381"/>
        <v>5588.4799999999996</v>
      </c>
      <c r="I168" s="147">
        <v>15.51</v>
      </c>
      <c r="J168" s="148">
        <f t="shared" si="423"/>
        <v>86677.320000000007</v>
      </c>
      <c r="K168" s="149">
        <f t="shared" si="419"/>
        <v>0</v>
      </c>
      <c r="L168" s="150">
        <f t="shared" si="420"/>
        <v>0</v>
      </c>
      <c r="M168" s="149">
        <f t="shared" si="421"/>
        <v>0</v>
      </c>
      <c r="N168" s="149">
        <f t="shared" si="422"/>
        <v>86677.320000000007</v>
      </c>
      <c r="O168" s="151" t="str">
        <f t="shared" si="392"/>
        <v xml:space="preserve"> </v>
      </c>
      <c r="P168" s="151">
        <f t="shared" si="393"/>
        <v>100</v>
      </c>
    </row>
    <row r="169" ht="28.949999999999999" customHeight="1">
      <c r="A169" s="141" t="s">
        <v>336</v>
      </c>
      <c r="B169" s="141" t="s">
        <v>337</v>
      </c>
      <c r="C169" s="142" t="s">
        <v>41</v>
      </c>
      <c r="D169" s="143">
        <v>22200</v>
      </c>
      <c r="E169" s="144"/>
      <c r="F169" s="153"/>
      <c r="G169" s="144">
        <f t="shared" si="380"/>
        <v>0</v>
      </c>
      <c r="H169" s="146">
        <f t="shared" si="381"/>
        <v>22200</v>
      </c>
      <c r="I169" s="147">
        <v>1.29</v>
      </c>
      <c r="J169" s="148">
        <f t="shared" si="423"/>
        <v>28638</v>
      </c>
      <c r="K169" s="149">
        <f t="shared" si="419"/>
        <v>0</v>
      </c>
      <c r="L169" s="150">
        <f t="shared" si="420"/>
        <v>0</v>
      </c>
      <c r="M169" s="149">
        <f t="shared" si="421"/>
        <v>0</v>
      </c>
      <c r="N169" s="149">
        <f t="shared" si="422"/>
        <v>28638</v>
      </c>
      <c r="O169" s="151" t="str">
        <f t="shared" si="392"/>
        <v xml:space="preserve"> </v>
      </c>
      <c r="P169" s="151">
        <f t="shared" si="393"/>
        <v>100</v>
      </c>
    </row>
    <row r="170" ht="36.600000000000001" customHeight="1">
      <c r="A170" s="141" t="s">
        <v>338</v>
      </c>
      <c r="B170" s="141" t="s">
        <v>339</v>
      </c>
      <c r="C170" s="142" t="s">
        <v>320</v>
      </c>
      <c r="D170" s="143">
        <v>11829.639999999999</v>
      </c>
      <c r="E170" s="144"/>
      <c r="F170" s="153"/>
      <c r="G170" s="144">
        <f t="shared" si="380"/>
        <v>0</v>
      </c>
      <c r="H170" s="146">
        <f t="shared" si="381"/>
        <v>11829.639999999999</v>
      </c>
      <c r="I170" s="147">
        <v>12.140000000000001</v>
      </c>
      <c r="J170" s="148">
        <f t="shared" si="423"/>
        <v>143611.82999999999</v>
      </c>
      <c r="K170" s="149">
        <f t="shared" si="419"/>
        <v>0</v>
      </c>
      <c r="L170" s="150">
        <f t="shared" si="420"/>
        <v>0</v>
      </c>
      <c r="M170" s="149">
        <f t="shared" si="421"/>
        <v>0</v>
      </c>
      <c r="N170" s="149">
        <f t="shared" si="422"/>
        <v>143611.82999999999</v>
      </c>
      <c r="O170" s="151" t="str">
        <f t="shared" si="392"/>
        <v xml:space="preserve"> </v>
      </c>
      <c r="P170" s="151">
        <f t="shared" si="393"/>
        <v>100</v>
      </c>
    </row>
    <row r="171" ht="66">
      <c r="A171" s="141" t="s">
        <v>340</v>
      </c>
      <c r="B171" s="141" t="s">
        <v>341</v>
      </c>
      <c r="C171" s="142" t="s">
        <v>143</v>
      </c>
      <c r="D171" s="143">
        <v>906.5</v>
      </c>
      <c r="E171" s="144"/>
      <c r="F171" s="153"/>
      <c r="G171" s="144">
        <f t="shared" si="380"/>
        <v>0</v>
      </c>
      <c r="H171" s="146">
        <f t="shared" si="381"/>
        <v>906.5</v>
      </c>
      <c r="I171" s="147">
        <v>670.23000000000002</v>
      </c>
      <c r="J171" s="148">
        <f t="shared" si="423"/>
        <v>607563.5</v>
      </c>
      <c r="K171" s="149">
        <f t="shared" si="419"/>
        <v>0</v>
      </c>
      <c r="L171" s="150">
        <f t="shared" si="420"/>
        <v>0</v>
      </c>
      <c r="M171" s="149">
        <f t="shared" si="421"/>
        <v>0</v>
      </c>
      <c r="N171" s="149">
        <f t="shared" si="422"/>
        <v>607563.5</v>
      </c>
      <c r="O171" s="151" t="str">
        <f t="shared" si="392"/>
        <v xml:space="preserve"> </v>
      </c>
      <c r="P171" s="151">
        <f t="shared" si="393"/>
        <v>100</v>
      </c>
    </row>
    <row r="172" ht="37.200000000000003" customHeight="1">
      <c r="A172" s="141" t="s">
        <v>342</v>
      </c>
      <c r="B172" s="141" t="s">
        <v>343</v>
      </c>
      <c r="C172" s="142" t="s">
        <v>320</v>
      </c>
      <c r="D172" s="143">
        <v>1240.98</v>
      </c>
      <c r="E172" s="144"/>
      <c r="F172" s="153"/>
      <c r="G172" s="144">
        <f t="shared" si="380"/>
        <v>0</v>
      </c>
      <c r="H172" s="146">
        <f t="shared" si="381"/>
        <v>1240.98</v>
      </c>
      <c r="I172" s="147">
        <v>11.130000000000001</v>
      </c>
      <c r="J172" s="148">
        <f t="shared" si="423"/>
        <v>13812.110000000001</v>
      </c>
      <c r="K172" s="149">
        <f t="shared" si="419"/>
        <v>0</v>
      </c>
      <c r="L172" s="150">
        <f t="shared" si="420"/>
        <v>0</v>
      </c>
      <c r="M172" s="149">
        <f t="shared" si="421"/>
        <v>0</v>
      </c>
      <c r="N172" s="149">
        <f t="shared" si="422"/>
        <v>13812.110000000001</v>
      </c>
      <c r="O172" s="151" t="str">
        <f t="shared" si="392"/>
        <v xml:space="preserve"> </v>
      </c>
      <c r="P172" s="151">
        <f t="shared" si="393"/>
        <v>100</v>
      </c>
    </row>
    <row r="173" ht="13.199999999999999">
      <c r="A173" s="125" t="s">
        <v>344</v>
      </c>
      <c r="B173" s="125" t="s">
        <v>345</v>
      </c>
      <c r="C173" s="126"/>
      <c r="D173" s="134"/>
      <c r="E173" s="135"/>
      <c r="F173" s="136"/>
      <c r="G173" s="135">
        <f t="shared" si="380"/>
        <v>0</v>
      </c>
      <c r="H173" s="137"/>
      <c r="I173" s="152"/>
      <c r="J173" s="139">
        <f>J174</f>
        <v>81641.919999999998</v>
      </c>
      <c r="K173" s="139">
        <f>K174</f>
        <v>0</v>
      </c>
      <c r="L173" s="139">
        <f>L174</f>
        <v>0</v>
      </c>
      <c r="M173" s="139">
        <f>M174</f>
        <v>0</v>
      </c>
      <c r="N173" s="139">
        <f>N174</f>
        <v>81641.919999999998</v>
      </c>
      <c r="O173" s="133" t="str">
        <f t="shared" si="392"/>
        <v xml:space="preserve"> </v>
      </c>
      <c r="P173" s="133">
        <f t="shared" si="393"/>
        <v>100</v>
      </c>
    </row>
    <row r="174" ht="42" customHeight="1">
      <c r="A174" s="141" t="s">
        <v>346</v>
      </c>
      <c r="B174" s="141" t="s">
        <v>347</v>
      </c>
      <c r="C174" s="142" t="s">
        <v>59</v>
      </c>
      <c r="D174" s="143">
        <v>2333.96</v>
      </c>
      <c r="E174" s="144"/>
      <c r="F174" s="153"/>
      <c r="G174" s="144">
        <f t="shared" si="380"/>
        <v>0</v>
      </c>
      <c r="H174" s="146">
        <f t="shared" si="381"/>
        <v>2333.96</v>
      </c>
      <c r="I174" s="147">
        <v>34.979999999999997</v>
      </c>
      <c r="J174" s="148">
        <f>ROUND(D174*I174,2)</f>
        <v>81641.919999999998</v>
      </c>
      <c r="K174" s="149">
        <f>ROUND(E174*I174,2)</f>
        <v>0</v>
      </c>
      <c r="L174" s="150">
        <f>ROUND(F174*I174,2)</f>
        <v>0</v>
      </c>
      <c r="M174" s="149">
        <f>K174+L174</f>
        <v>0</v>
      </c>
      <c r="N174" s="149">
        <f>J174-M174</f>
        <v>81641.919999999998</v>
      </c>
      <c r="O174" s="151" t="str">
        <f t="shared" si="392"/>
        <v xml:space="preserve"> </v>
      </c>
      <c r="P174" s="151">
        <f t="shared" si="393"/>
        <v>100</v>
      </c>
    </row>
    <row r="175" ht="13.199999999999999">
      <c r="A175" s="125" t="s">
        <v>348</v>
      </c>
      <c r="B175" s="125" t="s">
        <v>349</v>
      </c>
      <c r="C175" s="126"/>
      <c r="D175" s="134"/>
      <c r="E175" s="135"/>
      <c r="F175" s="136"/>
      <c r="G175" s="135">
        <f t="shared" ref="G175:G238" si="424">E175+F175</f>
        <v>0</v>
      </c>
      <c r="H175" s="137"/>
      <c r="I175" s="152"/>
      <c r="J175" s="139">
        <f>SUM(J176:J180)</f>
        <v>787756.79000000004</v>
      </c>
      <c r="K175" s="139">
        <f>SUM(K176:K180)</f>
        <v>0</v>
      </c>
      <c r="L175" s="139">
        <f>SUM(L176:L180)</f>
        <v>0</v>
      </c>
      <c r="M175" s="139">
        <f>SUM(M176:M180)</f>
        <v>0</v>
      </c>
      <c r="N175" s="139">
        <f>SUM(N176:N180)</f>
        <v>787756.79000000004</v>
      </c>
      <c r="O175" s="133" t="str">
        <f t="shared" si="392"/>
        <v xml:space="preserve"> </v>
      </c>
      <c r="P175" s="133">
        <f t="shared" si="393"/>
        <v>100</v>
      </c>
    </row>
    <row r="176" ht="28.949999999999999" customHeight="1">
      <c r="A176" s="141" t="s">
        <v>350</v>
      </c>
      <c r="B176" s="141" t="s">
        <v>351</v>
      </c>
      <c r="C176" s="142" t="s">
        <v>59</v>
      </c>
      <c r="D176" s="143">
        <v>5137.0799999999999</v>
      </c>
      <c r="E176" s="144"/>
      <c r="F176" s="153"/>
      <c r="G176" s="144">
        <f t="shared" si="424"/>
        <v>0</v>
      </c>
      <c r="H176" s="146">
        <f t="shared" ref="H175:H238" si="425">D176-G176</f>
        <v>5137.0799999999999</v>
      </c>
      <c r="I176" s="147">
        <v>44.43</v>
      </c>
      <c r="J176" s="148">
        <f t="shared" ref="J176:J180" si="426">ROUND(D176*I176,2)</f>
        <v>228240.45999999999</v>
      </c>
      <c r="K176" s="149">
        <f t="shared" ref="K176:K180" si="427">ROUND(E176*I176,2)</f>
        <v>0</v>
      </c>
      <c r="L176" s="150">
        <f t="shared" ref="L176:L180" si="428">ROUND(F176*I176,2)</f>
        <v>0</v>
      </c>
      <c r="M176" s="149">
        <f t="shared" ref="M176:M180" si="429">K176+L176</f>
        <v>0</v>
      </c>
      <c r="N176" s="149">
        <f t="shared" ref="N176:N180" si="430">J176-M176</f>
        <v>228240.45999999999</v>
      </c>
      <c r="O176" s="151" t="str">
        <f t="shared" si="392"/>
        <v xml:space="preserve"> </v>
      </c>
      <c r="P176" s="151">
        <f t="shared" si="393"/>
        <v>100</v>
      </c>
    </row>
    <row r="177" ht="39.600000000000001">
      <c r="A177" s="141" t="s">
        <v>352</v>
      </c>
      <c r="B177" s="141" t="s">
        <v>353</v>
      </c>
      <c r="C177" s="142" t="s">
        <v>59</v>
      </c>
      <c r="D177" s="143">
        <v>5137.0799999999999</v>
      </c>
      <c r="E177" s="144"/>
      <c r="F177" s="153"/>
      <c r="G177" s="144">
        <f t="shared" si="424"/>
        <v>0</v>
      </c>
      <c r="H177" s="146">
        <f t="shared" si="425"/>
        <v>5137.0799999999999</v>
      </c>
      <c r="I177" s="147">
        <v>87.969999999999999</v>
      </c>
      <c r="J177" s="148">
        <f t="shared" si="426"/>
        <v>451908.92999999999</v>
      </c>
      <c r="K177" s="149">
        <f t="shared" si="427"/>
        <v>0</v>
      </c>
      <c r="L177" s="150">
        <f t="shared" si="428"/>
        <v>0</v>
      </c>
      <c r="M177" s="149">
        <f t="shared" si="429"/>
        <v>0</v>
      </c>
      <c r="N177" s="149">
        <f t="shared" si="430"/>
        <v>451908.92999999999</v>
      </c>
      <c r="O177" s="151" t="str">
        <f t="shared" si="392"/>
        <v xml:space="preserve"> </v>
      </c>
      <c r="P177" s="151">
        <f t="shared" si="393"/>
        <v>100</v>
      </c>
    </row>
    <row r="178" ht="50.399999999999999" customHeight="1">
      <c r="A178" s="141" t="s">
        <v>354</v>
      </c>
      <c r="B178" s="141" t="s">
        <v>355</v>
      </c>
      <c r="C178" s="142" t="s">
        <v>59</v>
      </c>
      <c r="D178" s="143">
        <v>222</v>
      </c>
      <c r="E178" s="144"/>
      <c r="F178" s="153"/>
      <c r="G178" s="144">
        <f t="shared" si="424"/>
        <v>0</v>
      </c>
      <c r="H178" s="146">
        <f t="shared" si="425"/>
        <v>222</v>
      </c>
      <c r="I178" s="147">
        <v>84.239999999999995</v>
      </c>
      <c r="J178" s="148">
        <f t="shared" si="426"/>
        <v>18701.279999999999</v>
      </c>
      <c r="K178" s="149">
        <f t="shared" si="427"/>
        <v>0</v>
      </c>
      <c r="L178" s="150">
        <f t="shared" si="428"/>
        <v>0</v>
      </c>
      <c r="M178" s="149">
        <f t="shared" si="429"/>
        <v>0</v>
      </c>
      <c r="N178" s="149">
        <f t="shared" si="430"/>
        <v>18701.279999999999</v>
      </c>
      <c r="O178" s="151" t="str">
        <f t="shared" si="392"/>
        <v xml:space="preserve"> </v>
      </c>
      <c r="P178" s="151">
        <f t="shared" si="393"/>
        <v>100</v>
      </c>
    </row>
    <row r="179" ht="13.199999999999999">
      <c r="A179" s="141" t="s">
        <v>356</v>
      </c>
      <c r="B179" s="141" t="s">
        <v>357</v>
      </c>
      <c r="C179" s="142" t="s">
        <v>83</v>
      </c>
      <c r="D179" s="143">
        <v>856.91999999999996</v>
      </c>
      <c r="E179" s="144"/>
      <c r="F179" s="153"/>
      <c r="G179" s="144">
        <f t="shared" si="424"/>
        <v>0</v>
      </c>
      <c r="H179" s="146">
        <f t="shared" si="425"/>
        <v>856.91999999999996</v>
      </c>
      <c r="I179" s="147">
        <v>89.299999999999997</v>
      </c>
      <c r="J179" s="148">
        <f t="shared" si="426"/>
        <v>76522.960000000006</v>
      </c>
      <c r="K179" s="149">
        <f t="shared" si="427"/>
        <v>0</v>
      </c>
      <c r="L179" s="150">
        <f t="shared" si="428"/>
        <v>0</v>
      </c>
      <c r="M179" s="149">
        <f t="shared" si="429"/>
        <v>0</v>
      </c>
      <c r="N179" s="149">
        <f t="shared" si="430"/>
        <v>76522.960000000006</v>
      </c>
      <c r="O179" s="151" t="str">
        <f t="shared" si="392"/>
        <v xml:space="preserve"> </v>
      </c>
      <c r="P179" s="151">
        <f t="shared" si="393"/>
        <v>100</v>
      </c>
    </row>
    <row r="180" ht="51.600000000000001" customHeight="1">
      <c r="A180" s="141" t="s">
        <v>358</v>
      </c>
      <c r="B180" s="141" t="s">
        <v>359</v>
      </c>
      <c r="C180" s="142" t="s">
        <v>83</v>
      </c>
      <c r="D180" s="143">
        <v>444</v>
      </c>
      <c r="E180" s="144"/>
      <c r="F180" s="153"/>
      <c r="G180" s="144">
        <f t="shared" si="424"/>
        <v>0</v>
      </c>
      <c r="H180" s="146">
        <f t="shared" si="425"/>
        <v>444</v>
      </c>
      <c r="I180" s="147">
        <v>27.890000000000001</v>
      </c>
      <c r="J180" s="148">
        <f t="shared" si="426"/>
        <v>12383.16</v>
      </c>
      <c r="K180" s="149">
        <f t="shared" si="427"/>
        <v>0</v>
      </c>
      <c r="L180" s="150">
        <f t="shared" si="428"/>
        <v>0</v>
      </c>
      <c r="M180" s="149">
        <f t="shared" si="429"/>
        <v>0</v>
      </c>
      <c r="N180" s="149">
        <f t="shared" si="430"/>
        <v>12383.16</v>
      </c>
      <c r="O180" s="151" t="str">
        <f t="shared" ref="O180:O243" si="431">IF((M180/J180)=0," ",(M180/J180)*100)</f>
        <v xml:space="preserve"> </v>
      </c>
      <c r="P180" s="151">
        <f t="shared" ref="P180:P243" si="432">IF((N180/J180)=0," ",(N180/J180)*100)</f>
        <v>100</v>
      </c>
    </row>
    <row r="181" ht="13.199999999999999">
      <c r="A181" s="125" t="s">
        <v>360</v>
      </c>
      <c r="B181" s="125" t="s">
        <v>361</v>
      </c>
      <c r="C181" s="126"/>
      <c r="D181" s="134"/>
      <c r="E181" s="135"/>
      <c r="F181" s="136"/>
      <c r="G181" s="135"/>
      <c r="H181" s="137"/>
      <c r="I181" s="152"/>
      <c r="J181" s="139">
        <f>SUM(J182:J189)</f>
        <v>407705.85000000009</v>
      </c>
      <c r="K181" s="139">
        <f>SUM(K182:K189)</f>
        <v>0</v>
      </c>
      <c r="L181" s="139">
        <f>SUM(L182:L189)</f>
        <v>0</v>
      </c>
      <c r="M181" s="139">
        <f>SUM(M182:M189)</f>
        <v>0</v>
      </c>
      <c r="N181" s="139">
        <f>SUM(N182:N189)</f>
        <v>407705.85000000009</v>
      </c>
      <c r="O181" s="133" t="str">
        <f t="shared" si="431"/>
        <v xml:space="preserve"> </v>
      </c>
      <c r="P181" s="133">
        <f t="shared" si="432"/>
        <v>100</v>
      </c>
    </row>
    <row r="182" ht="60" customHeight="1">
      <c r="A182" s="141" t="s">
        <v>362</v>
      </c>
      <c r="B182" s="141" t="s">
        <v>363</v>
      </c>
      <c r="C182" s="142" t="s">
        <v>59</v>
      </c>
      <c r="D182" s="143">
        <v>9001.3600000000006</v>
      </c>
      <c r="E182" s="144"/>
      <c r="F182" s="153"/>
      <c r="G182" s="144">
        <f t="shared" si="424"/>
        <v>0</v>
      </c>
      <c r="H182" s="146">
        <f t="shared" si="425"/>
        <v>9001.3600000000006</v>
      </c>
      <c r="I182" s="147">
        <v>2.6699999999999999</v>
      </c>
      <c r="J182" s="148">
        <f t="shared" ref="J182:J189" si="433">ROUND(D182*I182,2)</f>
        <v>24033.630000000001</v>
      </c>
      <c r="K182" s="149">
        <f t="shared" ref="K182:K189" si="434">ROUND(E182*I182,2)</f>
        <v>0</v>
      </c>
      <c r="L182" s="150">
        <f t="shared" ref="L182:L189" si="435">ROUND(F182*I182,2)</f>
        <v>0</v>
      </c>
      <c r="M182" s="149">
        <f t="shared" ref="M182:M189" si="436">K182+L182</f>
        <v>0</v>
      </c>
      <c r="N182" s="149">
        <f t="shared" ref="N182:N189" si="437">J182-M182</f>
        <v>24033.630000000001</v>
      </c>
      <c r="O182" s="151" t="str">
        <f t="shared" si="431"/>
        <v xml:space="preserve"> </v>
      </c>
      <c r="P182" s="151">
        <f t="shared" si="432"/>
        <v>100</v>
      </c>
    </row>
    <row r="183" ht="65.400000000000006" customHeight="1">
      <c r="A183" s="141" t="s">
        <v>364</v>
      </c>
      <c r="B183" s="141" t="s">
        <v>365</v>
      </c>
      <c r="C183" s="142" t="s">
        <v>59</v>
      </c>
      <c r="D183" s="143">
        <v>274.54000000000002</v>
      </c>
      <c r="E183" s="144"/>
      <c r="F183" s="153"/>
      <c r="G183" s="144">
        <f t="shared" si="424"/>
        <v>0</v>
      </c>
      <c r="H183" s="146">
        <f t="shared" si="425"/>
        <v>274.54000000000002</v>
      </c>
      <c r="I183" s="147">
        <v>69.599999999999994</v>
      </c>
      <c r="J183" s="148">
        <f t="shared" si="433"/>
        <v>19107.98</v>
      </c>
      <c r="K183" s="149">
        <f t="shared" si="434"/>
        <v>0</v>
      </c>
      <c r="L183" s="150">
        <f t="shared" si="435"/>
        <v>0</v>
      </c>
      <c r="M183" s="149">
        <f t="shared" si="436"/>
        <v>0</v>
      </c>
      <c r="N183" s="149">
        <f t="shared" si="437"/>
        <v>19107.98</v>
      </c>
      <c r="O183" s="151" t="str">
        <f t="shared" si="431"/>
        <v xml:space="preserve"> </v>
      </c>
      <c r="P183" s="151">
        <f t="shared" si="432"/>
        <v>100</v>
      </c>
    </row>
    <row r="184" ht="50.399999999999999" customHeight="1">
      <c r="A184" s="141" t="s">
        <v>366</v>
      </c>
      <c r="B184" s="141" t="s">
        <v>367</v>
      </c>
      <c r="C184" s="142" t="s">
        <v>143</v>
      </c>
      <c r="D184" s="143">
        <v>100.64</v>
      </c>
      <c r="E184" s="144"/>
      <c r="F184" s="153"/>
      <c r="G184" s="144">
        <f t="shared" si="424"/>
        <v>0</v>
      </c>
      <c r="H184" s="146">
        <f t="shared" si="425"/>
        <v>100.64</v>
      </c>
      <c r="I184" s="147">
        <v>834.96000000000004</v>
      </c>
      <c r="J184" s="148">
        <f t="shared" si="433"/>
        <v>84030.369999999995</v>
      </c>
      <c r="K184" s="149">
        <f t="shared" si="434"/>
        <v>0</v>
      </c>
      <c r="L184" s="150">
        <f t="shared" si="435"/>
        <v>0</v>
      </c>
      <c r="M184" s="149">
        <f t="shared" si="436"/>
        <v>0</v>
      </c>
      <c r="N184" s="149">
        <f t="shared" si="437"/>
        <v>84030.369999999995</v>
      </c>
      <c r="O184" s="151" t="str">
        <f t="shared" si="431"/>
        <v xml:space="preserve"> </v>
      </c>
      <c r="P184" s="151">
        <f t="shared" si="432"/>
        <v>100</v>
      </c>
    </row>
    <row r="185" ht="28.949999999999999" customHeight="1">
      <c r="A185" s="141" t="s">
        <v>368</v>
      </c>
      <c r="B185" s="141" t="s">
        <v>369</v>
      </c>
      <c r="C185" s="142" t="s">
        <v>59</v>
      </c>
      <c r="D185" s="143">
        <v>87.319999999999993</v>
      </c>
      <c r="E185" s="144"/>
      <c r="F185" s="153"/>
      <c r="G185" s="144">
        <f t="shared" si="424"/>
        <v>0</v>
      </c>
      <c r="H185" s="146">
        <f t="shared" si="425"/>
        <v>87.319999999999993</v>
      </c>
      <c r="I185" s="147">
        <v>193.31</v>
      </c>
      <c r="J185" s="148">
        <f t="shared" si="433"/>
        <v>16879.830000000002</v>
      </c>
      <c r="K185" s="149">
        <f t="shared" si="434"/>
        <v>0</v>
      </c>
      <c r="L185" s="150">
        <f t="shared" si="435"/>
        <v>0</v>
      </c>
      <c r="M185" s="149">
        <f t="shared" si="436"/>
        <v>0</v>
      </c>
      <c r="N185" s="149">
        <f t="shared" si="437"/>
        <v>16879.830000000002</v>
      </c>
      <c r="O185" s="151" t="str">
        <f t="shared" si="431"/>
        <v xml:space="preserve"> </v>
      </c>
      <c r="P185" s="151">
        <f t="shared" si="432"/>
        <v>100</v>
      </c>
    </row>
    <row r="186" ht="59.399999999999999" customHeight="1">
      <c r="A186" s="141" t="s">
        <v>370</v>
      </c>
      <c r="B186" s="141" t="s">
        <v>371</v>
      </c>
      <c r="C186" s="142" t="s">
        <v>59</v>
      </c>
      <c r="D186" s="143">
        <v>3512.04</v>
      </c>
      <c r="E186" s="144"/>
      <c r="F186" s="153"/>
      <c r="G186" s="144">
        <f t="shared" si="424"/>
        <v>0</v>
      </c>
      <c r="H186" s="146">
        <f t="shared" si="425"/>
        <v>3512.04</v>
      </c>
      <c r="I186" s="147">
        <v>62.82</v>
      </c>
      <c r="J186" s="148">
        <f t="shared" si="433"/>
        <v>220626.35000000001</v>
      </c>
      <c r="K186" s="149">
        <f t="shared" si="434"/>
        <v>0</v>
      </c>
      <c r="L186" s="150">
        <f t="shared" si="435"/>
        <v>0</v>
      </c>
      <c r="M186" s="149">
        <f t="shared" si="436"/>
        <v>0</v>
      </c>
      <c r="N186" s="149">
        <f t="shared" si="437"/>
        <v>220626.35000000001</v>
      </c>
      <c r="O186" s="151" t="str">
        <f t="shared" si="431"/>
        <v xml:space="preserve"> </v>
      </c>
      <c r="P186" s="151">
        <f t="shared" si="432"/>
        <v>100</v>
      </c>
    </row>
    <row r="187" ht="47.399999999999999" customHeight="1">
      <c r="A187" s="141" t="s">
        <v>372</v>
      </c>
      <c r="B187" s="141" t="s">
        <v>373</v>
      </c>
      <c r="C187" s="142" t="s">
        <v>143</v>
      </c>
      <c r="D187" s="143">
        <v>26.640000000000001</v>
      </c>
      <c r="E187" s="144"/>
      <c r="F187" s="153"/>
      <c r="G187" s="144">
        <f t="shared" si="424"/>
        <v>0</v>
      </c>
      <c r="H187" s="146">
        <f t="shared" si="425"/>
        <v>26.640000000000001</v>
      </c>
      <c r="I187" s="147">
        <v>959.91999999999996</v>
      </c>
      <c r="J187" s="148">
        <f t="shared" si="433"/>
        <v>25572.27</v>
      </c>
      <c r="K187" s="149">
        <f t="shared" si="434"/>
        <v>0</v>
      </c>
      <c r="L187" s="150">
        <f t="shared" si="435"/>
        <v>0</v>
      </c>
      <c r="M187" s="149">
        <f t="shared" si="436"/>
        <v>0</v>
      </c>
      <c r="N187" s="149">
        <f t="shared" si="437"/>
        <v>25572.27</v>
      </c>
      <c r="O187" s="151" t="str">
        <f t="shared" si="431"/>
        <v xml:space="preserve"> </v>
      </c>
      <c r="P187" s="151">
        <f t="shared" si="432"/>
        <v>100</v>
      </c>
    </row>
    <row r="188" ht="28.949999999999999" customHeight="1">
      <c r="A188" s="141" t="s">
        <v>374</v>
      </c>
      <c r="B188" s="141" t="s">
        <v>375</v>
      </c>
      <c r="C188" s="142" t="s">
        <v>83</v>
      </c>
      <c r="D188" s="143">
        <v>333</v>
      </c>
      <c r="E188" s="144"/>
      <c r="F188" s="153"/>
      <c r="G188" s="144">
        <f t="shared" si="424"/>
        <v>0</v>
      </c>
      <c r="H188" s="146">
        <f t="shared" si="425"/>
        <v>333</v>
      </c>
      <c r="I188" s="147">
        <v>18.440000000000001</v>
      </c>
      <c r="J188" s="148">
        <f t="shared" si="433"/>
        <v>6140.5200000000004</v>
      </c>
      <c r="K188" s="149">
        <f t="shared" si="434"/>
        <v>0</v>
      </c>
      <c r="L188" s="150">
        <f t="shared" si="435"/>
        <v>0</v>
      </c>
      <c r="M188" s="149">
        <f t="shared" si="436"/>
        <v>0</v>
      </c>
      <c r="N188" s="149">
        <f t="shared" si="437"/>
        <v>6140.5200000000004</v>
      </c>
      <c r="O188" s="151" t="str">
        <f t="shared" si="431"/>
        <v xml:space="preserve"> </v>
      </c>
      <c r="P188" s="151">
        <f t="shared" si="432"/>
        <v>100</v>
      </c>
    </row>
    <row r="189" ht="28.949999999999999" customHeight="1">
      <c r="A189" s="141" t="s">
        <v>376</v>
      </c>
      <c r="B189" s="141" t="s">
        <v>377</v>
      </c>
      <c r="C189" s="142" t="s">
        <v>83</v>
      </c>
      <c r="D189" s="143">
        <v>340.39999999999998</v>
      </c>
      <c r="E189" s="144"/>
      <c r="F189" s="153"/>
      <c r="G189" s="144">
        <f t="shared" si="424"/>
        <v>0</v>
      </c>
      <c r="H189" s="146">
        <f t="shared" si="425"/>
        <v>340.39999999999998</v>
      </c>
      <c r="I189" s="147">
        <v>33.240000000000002</v>
      </c>
      <c r="J189" s="148">
        <f t="shared" si="433"/>
        <v>11314.9</v>
      </c>
      <c r="K189" s="149">
        <f t="shared" si="434"/>
        <v>0</v>
      </c>
      <c r="L189" s="150">
        <f t="shared" si="435"/>
        <v>0</v>
      </c>
      <c r="M189" s="149">
        <f t="shared" si="436"/>
        <v>0</v>
      </c>
      <c r="N189" s="149">
        <f t="shared" si="437"/>
        <v>11314.9</v>
      </c>
      <c r="O189" s="151" t="str">
        <f t="shared" si="431"/>
        <v xml:space="preserve"> </v>
      </c>
      <c r="P189" s="151">
        <f t="shared" si="432"/>
        <v>100</v>
      </c>
    </row>
    <row r="190" ht="13.199999999999999">
      <c r="A190" s="125" t="s">
        <v>378</v>
      </c>
      <c r="B190" s="125" t="s">
        <v>379</v>
      </c>
      <c r="C190" s="126"/>
      <c r="D190" s="134"/>
      <c r="E190" s="135"/>
      <c r="F190" s="136"/>
      <c r="G190" s="135"/>
      <c r="H190" s="137"/>
      <c r="I190" s="152"/>
      <c r="J190" s="139">
        <f>SUM(J191:J195)</f>
        <v>581204.70000000007</v>
      </c>
      <c r="K190" s="139">
        <f>SUM(K191:K195)</f>
        <v>0</v>
      </c>
      <c r="L190" s="139">
        <f>SUM(L191:L195)</f>
        <v>0</v>
      </c>
      <c r="M190" s="139">
        <f>SUM(M191:M195)</f>
        <v>0</v>
      </c>
      <c r="N190" s="139">
        <f>SUM(N191:N195)</f>
        <v>581204.70000000007</v>
      </c>
      <c r="O190" s="133" t="str">
        <f t="shared" si="431"/>
        <v xml:space="preserve"> </v>
      </c>
      <c r="P190" s="133">
        <f t="shared" si="432"/>
        <v>100</v>
      </c>
    </row>
    <row r="191" ht="28.949999999999999" customHeight="1">
      <c r="A191" s="141" t="s">
        <v>380</v>
      </c>
      <c r="B191" s="141" t="s">
        <v>381</v>
      </c>
      <c r="C191" s="142" t="s">
        <v>41</v>
      </c>
      <c r="D191" s="143">
        <v>222</v>
      </c>
      <c r="E191" s="144"/>
      <c r="F191" s="153"/>
      <c r="G191" s="144">
        <f t="shared" si="424"/>
        <v>0</v>
      </c>
      <c r="H191" s="146">
        <f t="shared" si="425"/>
        <v>222</v>
      </c>
      <c r="I191" s="147">
        <v>822.38</v>
      </c>
      <c r="J191" s="148">
        <f t="shared" ref="J191:J195" si="438">ROUND(D191*I191,2)</f>
        <v>182568.35999999999</v>
      </c>
      <c r="K191" s="149">
        <f t="shared" ref="K191:K195" si="439">ROUND(E191*I191,2)</f>
        <v>0</v>
      </c>
      <c r="L191" s="150">
        <f t="shared" ref="L191:L195" si="440">ROUND(F191*I191,2)</f>
        <v>0</v>
      </c>
      <c r="M191" s="149">
        <f t="shared" ref="M191:M195" si="441">K191+L191</f>
        <v>0</v>
      </c>
      <c r="N191" s="149">
        <f t="shared" ref="N191:N195" si="442">J191-M191</f>
        <v>182568.35999999999</v>
      </c>
      <c r="O191" s="151" t="str">
        <f t="shared" si="431"/>
        <v xml:space="preserve"> </v>
      </c>
      <c r="P191" s="151">
        <f t="shared" si="432"/>
        <v>100</v>
      </c>
    </row>
    <row r="192" ht="28.949999999999999" customHeight="1">
      <c r="A192" s="141" t="s">
        <v>382</v>
      </c>
      <c r="B192" s="141" t="s">
        <v>383</v>
      </c>
      <c r="C192" s="142" t="s">
        <v>41</v>
      </c>
      <c r="D192" s="143">
        <v>148</v>
      </c>
      <c r="E192" s="144"/>
      <c r="F192" s="153"/>
      <c r="G192" s="144">
        <f t="shared" si="424"/>
        <v>0</v>
      </c>
      <c r="H192" s="146">
        <f t="shared" si="425"/>
        <v>148</v>
      </c>
      <c r="I192" s="147">
        <v>1307.25</v>
      </c>
      <c r="J192" s="148">
        <f t="shared" si="438"/>
        <v>193473</v>
      </c>
      <c r="K192" s="149">
        <f t="shared" si="439"/>
        <v>0</v>
      </c>
      <c r="L192" s="150">
        <f t="shared" si="440"/>
        <v>0</v>
      </c>
      <c r="M192" s="149">
        <f t="shared" si="441"/>
        <v>0</v>
      </c>
      <c r="N192" s="149">
        <f t="shared" si="442"/>
        <v>193473</v>
      </c>
      <c r="O192" s="151" t="str">
        <f t="shared" si="431"/>
        <v xml:space="preserve"> </v>
      </c>
      <c r="P192" s="151">
        <f t="shared" si="432"/>
        <v>100</v>
      </c>
    </row>
    <row r="193" ht="28.949999999999999" customHeight="1">
      <c r="A193" s="141" t="s">
        <v>384</v>
      </c>
      <c r="B193" s="141" t="s">
        <v>385</v>
      </c>
      <c r="C193" s="142" t="s">
        <v>41</v>
      </c>
      <c r="D193" s="143">
        <v>740</v>
      </c>
      <c r="E193" s="144"/>
      <c r="F193" s="153"/>
      <c r="G193" s="144">
        <f t="shared" si="424"/>
        <v>0</v>
      </c>
      <c r="H193" s="146">
        <f t="shared" si="425"/>
        <v>740</v>
      </c>
      <c r="I193" s="147">
        <v>53.369999999999997</v>
      </c>
      <c r="J193" s="148">
        <f t="shared" si="438"/>
        <v>39493.800000000003</v>
      </c>
      <c r="K193" s="149">
        <f t="shared" si="439"/>
        <v>0</v>
      </c>
      <c r="L193" s="150">
        <f t="shared" si="440"/>
        <v>0</v>
      </c>
      <c r="M193" s="149">
        <f t="shared" si="441"/>
        <v>0</v>
      </c>
      <c r="N193" s="149">
        <f t="shared" si="442"/>
        <v>39493.800000000003</v>
      </c>
      <c r="O193" s="151" t="str">
        <f t="shared" si="431"/>
        <v xml:space="preserve"> </v>
      </c>
      <c r="P193" s="151">
        <f t="shared" si="432"/>
        <v>100</v>
      </c>
    </row>
    <row r="194" ht="49.200000000000003" customHeight="1">
      <c r="A194" s="141" t="s">
        <v>386</v>
      </c>
      <c r="B194" s="141" t="s">
        <v>387</v>
      </c>
      <c r="C194" s="142" t="s">
        <v>59</v>
      </c>
      <c r="D194" s="143">
        <v>371.48000000000002</v>
      </c>
      <c r="E194" s="144"/>
      <c r="F194" s="153"/>
      <c r="G194" s="144">
        <f t="shared" si="424"/>
        <v>0</v>
      </c>
      <c r="H194" s="146">
        <f t="shared" si="425"/>
        <v>371.48000000000002</v>
      </c>
      <c r="I194" s="147">
        <v>411.54000000000002</v>
      </c>
      <c r="J194" s="148">
        <f t="shared" si="438"/>
        <v>152878.88</v>
      </c>
      <c r="K194" s="149">
        <f t="shared" si="439"/>
        <v>0</v>
      </c>
      <c r="L194" s="150">
        <f t="shared" si="440"/>
        <v>0</v>
      </c>
      <c r="M194" s="149">
        <f t="shared" si="441"/>
        <v>0</v>
      </c>
      <c r="N194" s="149">
        <f t="shared" si="442"/>
        <v>152878.88</v>
      </c>
      <c r="O194" s="151" t="str">
        <f t="shared" si="431"/>
        <v xml:space="preserve"> </v>
      </c>
      <c r="P194" s="151">
        <f t="shared" si="432"/>
        <v>100</v>
      </c>
    </row>
    <row r="195" ht="48.600000000000001" customHeight="1">
      <c r="A195" s="141" t="s">
        <v>388</v>
      </c>
      <c r="B195" s="141" t="s">
        <v>389</v>
      </c>
      <c r="C195" s="142" t="s">
        <v>59</v>
      </c>
      <c r="D195" s="143">
        <v>31.079999999999998</v>
      </c>
      <c r="E195" s="144"/>
      <c r="F195" s="153"/>
      <c r="G195" s="144">
        <f t="shared" si="424"/>
        <v>0</v>
      </c>
      <c r="H195" s="146">
        <f t="shared" si="425"/>
        <v>31.079999999999998</v>
      </c>
      <c r="I195" s="147">
        <v>411.54000000000002</v>
      </c>
      <c r="J195" s="148">
        <f t="shared" si="438"/>
        <v>12790.66</v>
      </c>
      <c r="K195" s="149">
        <f t="shared" si="439"/>
        <v>0</v>
      </c>
      <c r="L195" s="150">
        <f t="shared" si="440"/>
        <v>0</v>
      </c>
      <c r="M195" s="149">
        <f t="shared" si="441"/>
        <v>0</v>
      </c>
      <c r="N195" s="149">
        <f t="shared" si="442"/>
        <v>12790.66</v>
      </c>
      <c r="O195" s="151" t="str">
        <f t="shared" si="431"/>
        <v xml:space="preserve"> </v>
      </c>
      <c r="P195" s="151">
        <f t="shared" si="432"/>
        <v>100</v>
      </c>
    </row>
    <row r="196" ht="13.199999999999999">
      <c r="A196" s="125" t="s">
        <v>390</v>
      </c>
      <c r="B196" s="125" t="s">
        <v>391</v>
      </c>
      <c r="C196" s="126"/>
      <c r="D196" s="134"/>
      <c r="E196" s="135"/>
      <c r="F196" s="136"/>
      <c r="G196" s="135">
        <f t="shared" si="424"/>
        <v>0</v>
      </c>
      <c r="H196" s="137"/>
      <c r="I196" s="152"/>
      <c r="J196" s="139">
        <f>SUM(J197:J200)</f>
        <v>619224.01000000001</v>
      </c>
      <c r="K196" s="139">
        <f>SUM(K197:K200)</f>
        <v>0</v>
      </c>
      <c r="L196" s="139">
        <f>SUM(L197:L200)</f>
        <v>0</v>
      </c>
      <c r="M196" s="139">
        <f>SUM(M197:M200)</f>
        <v>0</v>
      </c>
      <c r="N196" s="139">
        <f>SUM(N197:N200)</f>
        <v>619224.01000000001</v>
      </c>
      <c r="O196" s="133" t="str">
        <f t="shared" si="431"/>
        <v xml:space="preserve"> </v>
      </c>
      <c r="P196" s="133">
        <f t="shared" si="432"/>
        <v>100</v>
      </c>
    </row>
    <row r="197" ht="39.600000000000001">
      <c r="A197" s="141" t="s">
        <v>392</v>
      </c>
      <c r="B197" s="141" t="s">
        <v>393</v>
      </c>
      <c r="C197" s="142" t="s">
        <v>59</v>
      </c>
      <c r="D197" s="143">
        <v>2575.1999999999998</v>
      </c>
      <c r="E197" s="144"/>
      <c r="F197" s="153"/>
      <c r="G197" s="144">
        <f t="shared" si="424"/>
        <v>0</v>
      </c>
      <c r="H197" s="146">
        <f t="shared" si="425"/>
        <v>2575.1999999999998</v>
      </c>
      <c r="I197" s="147">
        <v>65.620000000000005</v>
      </c>
      <c r="J197" s="148">
        <f t="shared" ref="J197:J200" si="443">ROUND(D197*I197,2)</f>
        <v>168984.62</v>
      </c>
      <c r="K197" s="149">
        <f t="shared" ref="K197:K200" si="444">ROUND(E197*I197,2)</f>
        <v>0</v>
      </c>
      <c r="L197" s="150">
        <f t="shared" ref="L197:L200" si="445">ROUND(F197*I197,2)</f>
        <v>0</v>
      </c>
      <c r="M197" s="149">
        <f t="shared" ref="M197:M200" si="446">K197+L197</f>
        <v>0</v>
      </c>
      <c r="N197" s="149">
        <f t="shared" ref="N197:N200" si="447">J197-M197</f>
        <v>168984.62</v>
      </c>
      <c r="O197" s="151" t="str">
        <f t="shared" si="431"/>
        <v xml:space="preserve"> </v>
      </c>
      <c r="P197" s="151">
        <f t="shared" si="432"/>
        <v>100</v>
      </c>
    </row>
    <row r="198" ht="26.399999999999999">
      <c r="A198" s="141" t="s">
        <v>394</v>
      </c>
      <c r="B198" s="141" t="s">
        <v>395</v>
      </c>
      <c r="C198" s="142" t="s">
        <v>59</v>
      </c>
      <c r="D198" s="143">
        <v>18002.720000000001</v>
      </c>
      <c r="E198" s="144"/>
      <c r="F198" s="153"/>
      <c r="G198" s="144">
        <f t="shared" si="424"/>
        <v>0</v>
      </c>
      <c r="H198" s="146">
        <f t="shared" si="425"/>
        <v>18002.720000000001</v>
      </c>
      <c r="I198" s="147">
        <v>4.1799999999999997</v>
      </c>
      <c r="J198" s="148">
        <f t="shared" si="443"/>
        <v>75251.369999999995</v>
      </c>
      <c r="K198" s="149">
        <f t="shared" si="444"/>
        <v>0</v>
      </c>
      <c r="L198" s="150">
        <f t="shared" si="445"/>
        <v>0</v>
      </c>
      <c r="M198" s="149">
        <f t="shared" si="446"/>
        <v>0</v>
      </c>
      <c r="N198" s="149">
        <f t="shared" si="447"/>
        <v>75251.369999999995</v>
      </c>
      <c r="O198" s="151" t="str">
        <f t="shared" si="431"/>
        <v xml:space="preserve"> </v>
      </c>
      <c r="P198" s="151">
        <f t="shared" si="432"/>
        <v>100</v>
      </c>
    </row>
    <row r="199" ht="28.949999999999999" customHeight="1">
      <c r="A199" s="141" t="s">
        <v>396</v>
      </c>
      <c r="B199" s="141" t="s">
        <v>397</v>
      </c>
      <c r="C199" s="142" t="s">
        <v>59</v>
      </c>
      <c r="D199" s="143">
        <v>18002.720000000001</v>
      </c>
      <c r="E199" s="144"/>
      <c r="F199" s="153"/>
      <c r="G199" s="144">
        <f t="shared" si="424"/>
        <v>0</v>
      </c>
      <c r="H199" s="146">
        <f t="shared" si="425"/>
        <v>18002.720000000001</v>
      </c>
      <c r="I199" s="147">
        <v>12.15</v>
      </c>
      <c r="J199" s="148">
        <f t="shared" si="443"/>
        <v>218733.04999999999</v>
      </c>
      <c r="K199" s="149">
        <f t="shared" si="444"/>
        <v>0</v>
      </c>
      <c r="L199" s="150">
        <f t="shared" si="445"/>
        <v>0</v>
      </c>
      <c r="M199" s="149">
        <f t="shared" si="446"/>
        <v>0</v>
      </c>
      <c r="N199" s="149">
        <f t="shared" si="447"/>
        <v>218733.04999999999</v>
      </c>
      <c r="O199" s="151" t="str">
        <f t="shared" si="431"/>
        <v xml:space="preserve"> </v>
      </c>
      <c r="P199" s="151">
        <f t="shared" si="432"/>
        <v>100</v>
      </c>
    </row>
    <row r="200" ht="28.949999999999999" customHeight="1">
      <c r="A200" s="141" t="s">
        <v>398</v>
      </c>
      <c r="B200" s="141" t="s">
        <v>399</v>
      </c>
      <c r="C200" s="142" t="s">
        <v>59</v>
      </c>
      <c r="D200" s="143">
        <v>7704.8800000000001</v>
      </c>
      <c r="E200" s="144"/>
      <c r="F200" s="153"/>
      <c r="G200" s="144">
        <f t="shared" si="424"/>
        <v>0</v>
      </c>
      <c r="H200" s="146">
        <f t="shared" si="425"/>
        <v>7704.8800000000001</v>
      </c>
      <c r="I200" s="147">
        <v>20.280000000000001</v>
      </c>
      <c r="J200" s="148">
        <f t="shared" si="443"/>
        <v>156254.97</v>
      </c>
      <c r="K200" s="149">
        <f t="shared" si="444"/>
        <v>0</v>
      </c>
      <c r="L200" s="150">
        <f t="shared" si="445"/>
        <v>0</v>
      </c>
      <c r="M200" s="149">
        <f t="shared" si="446"/>
        <v>0</v>
      </c>
      <c r="N200" s="149">
        <f t="shared" si="447"/>
        <v>156254.97</v>
      </c>
      <c r="O200" s="151" t="str">
        <f t="shared" si="431"/>
        <v xml:space="preserve"> </v>
      </c>
      <c r="P200" s="151">
        <f t="shared" si="432"/>
        <v>100</v>
      </c>
    </row>
    <row r="201" ht="13.199999999999999">
      <c r="A201" s="125" t="s">
        <v>400</v>
      </c>
      <c r="B201" s="125" t="s">
        <v>401</v>
      </c>
      <c r="C201" s="126"/>
      <c r="D201" s="134"/>
      <c r="E201" s="135"/>
      <c r="F201" s="136"/>
      <c r="G201" s="135">
        <f t="shared" si="424"/>
        <v>0</v>
      </c>
      <c r="H201" s="137"/>
      <c r="I201" s="152"/>
      <c r="J201" s="139">
        <f>SUM(J202:J233)</f>
        <v>498560.09000000003</v>
      </c>
      <c r="K201" s="139">
        <f>SUM(K202:K233)</f>
        <v>0</v>
      </c>
      <c r="L201" s="139">
        <f>SUM(L202:L233)</f>
        <v>0</v>
      </c>
      <c r="M201" s="139">
        <f>SUM(M202:M233)</f>
        <v>0</v>
      </c>
      <c r="N201" s="139">
        <f>SUM(N202:N233)</f>
        <v>498560.09000000003</v>
      </c>
      <c r="O201" s="133" t="str">
        <f t="shared" si="431"/>
        <v xml:space="preserve"> </v>
      </c>
      <c r="P201" s="133">
        <f t="shared" si="432"/>
        <v>100</v>
      </c>
    </row>
    <row r="202" ht="39.600000000000001">
      <c r="A202" s="141" t="s">
        <v>402</v>
      </c>
      <c r="B202" s="141" t="s">
        <v>403</v>
      </c>
      <c r="C202" s="142" t="s">
        <v>41</v>
      </c>
      <c r="D202" s="143">
        <v>370</v>
      </c>
      <c r="E202" s="144"/>
      <c r="F202" s="153"/>
      <c r="G202" s="144">
        <f t="shared" si="424"/>
        <v>0</v>
      </c>
      <c r="H202" s="146">
        <f t="shared" si="425"/>
        <v>370</v>
      </c>
      <c r="I202" s="147">
        <v>12.26</v>
      </c>
      <c r="J202" s="148">
        <f t="shared" ref="J202:J233" si="448">ROUND(D202*I202,2)</f>
        <v>4536.1999999999998</v>
      </c>
      <c r="K202" s="149">
        <f t="shared" ref="K202:K233" si="449">ROUND(E202*I202,2)</f>
        <v>0</v>
      </c>
      <c r="L202" s="150">
        <f t="shared" ref="L202:L233" si="450">ROUND(F202*I202,2)</f>
        <v>0</v>
      </c>
      <c r="M202" s="149">
        <f t="shared" ref="M202:M233" si="451">K202+L202</f>
        <v>0</v>
      </c>
      <c r="N202" s="149">
        <f t="shared" ref="N202:N233" si="452">J202-M202</f>
        <v>4536.1999999999998</v>
      </c>
      <c r="O202" s="151" t="str">
        <f t="shared" si="431"/>
        <v xml:space="preserve"> </v>
      </c>
      <c r="P202" s="151">
        <f t="shared" si="432"/>
        <v>100</v>
      </c>
    </row>
    <row r="203" ht="39.600000000000001">
      <c r="A203" s="141" t="s">
        <v>404</v>
      </c>
      <c r="B203" s="141" t="s">
        <v>405</v>
      </c>
      <c r="C203" s="142" t="s">
        <v>41</v>
      </c>
      <c r="D203" s="143">
        <v>1406</v>
      </c>
      <c r="E203" s="144"/>
      <c r="F203" s="153"/>
      <c r="G203" s="144">
        <f t="shared" si="424"/>
        <v>0</v>
      </c>
      <c r="H203" s="146">
        <f t="shared" si="425"/>
        <v>1406</v>
      </c>
      <c r="I203" s="147">
        <v>19.559999999999999</v>
      </c>
      <c r="J203" s="148">
        <f t="shared" si="448"/>
        <v>27501.360000000001</v>
      </c>
      <c r="K203" s="149">
        <f t="shared" si="449"/>
        <v>0</v>
      </c>
      <c r="L203" s="150">
        <f t="shared" si="450"/>
        <v>0</v>
      </c>
      <c r="M203" s="149">
        <f t="shared" si="451"/>
        <v>0</v>
      </c>
      <c r="N203" s="149">
        <f t="shared" si="452"/>
        <v>27501.360000000001</v>
      </c>
      <c r="O203" s="151" t="str">
        <f t="shared" si="431"/>
        <v xml:space="preserve"> </v>
      </c>
      <c r="P203" s="151">
        <f t="shared" si="432"/>
        <v>100</v>
      </c>
    </row>
    <row r="204" ht="39.600000000000001">
      <c r="A204" s="141" t="s">
        <v>406</v>
      </c>
      <c r="B204" s="141" t="s">
        <v>407</v>
      </c>
      <c r="C204" s="142" t="s">
        <v>41</v>
      </c>
      <c r="D204" s="143">
        <v>74</v>
      </c>
      <c r="E204" s="144"/>
      <c r="F204" s="153"/>
      <c r="G204" s="144">
        <f t="shared" si="424"/>
        <v>0</v>
      </c>
      <c r="H204" s="146">
        <f t="shared" si="425"/>
        <v>74</v>
      </c>
      <c r="I204" s="147">
        <v>34.390000000000001</v>
      </c>
      <c r="J204" s="148">
        <f t="shared" si="448"/>
        <v>2544.8600000000001</v>
      </c>
      <c r="K204" s="149">
        <f t="shared" si="449"/>
        <v>0</v>
      </c>
      <c r="L204" s="150">
        <f t="shared" si="450"/>
        <v>0</v>
      </c>
      <c r="M204" s="149">
        <f t="shared" si="451"/>
        <v>0</v>
      </c>
      <c r="N204" s="149">
        <f t="shared" si="452"/>
        <v>2544.8600000000001</v>
      </c>
      <c r="O204" s="151" t="str">
        <f t="shared" si="431"/>
        <v xml:space="preserve"> </v>
      </c>
      <c r="P204" s="151">
        <f t="shared" si="432"/>
        <v>100</v>
      </c>
    </row>
    <row r="205" ht="28.949999999999999" customHeight="1">
      <c r="A205" s="141" t="s">
        <v>408</v>
      </c>
      <c r="B205" s="141" t="s">
        <v>409</v>
      </c>
      <c r="C205" s="142" t="s">
        <v>41</v>
      </c>
      <c r="D205" s="143">
        <v>74</v>
      </c>
      <c r="E205" s="144"/>
      <c r="F205" s="153"/>
      <c r="G205" s="144">
        <f t="shared" si="424"/>
        <v>0</v>
      </c>
      <c r="H205" s="146">
        <f t="shared" si="425"/>
        <v>74</v>
      </c>
      <c r="I205" s="147">
        <v>21.91</v>
      </c>
      <c r="J205" s="148">
        <f t="shared" si="448"/>
        <v>1621.3399999999999</v>
      </c>
      <c r="K205" s="149">
        <f t="shared" si="449"/>
        <v>0</v>
      </c>
      <c r="L205" s="150">
        <f t="shared" si="450"/>
        <v>0</v>
      </c>
      <c r="M205" s="149">
        <f t="shared" si="451"/>
        <v>0</v>
      </c>
      <c r="N205" s="149">
        <f t="shared" si="452"/>
        <v>1621.3399999999999</v>
      </c>
      <c r="O205" s="151" t="str">
        <f t="shared" si="431"/>
        <v xml:space="preserve"> </v>
      </c>
      <c r="P205" s="151">
        <f t="shared" si="432"/>
        <v>100</v>
      </c>
    </row>
    <row r="206" ht="28.949999999999999" customHeight="1">
      <c r="A206" s="141" t="s">
        <v>410</v>
      </c>
      <c r="B206" s="141" t="s">
        <v>411</v>
      </c>
      <c r="C206" s="142" t="s">
        <v>41</v>
      </c>
      <c r="D206" s="143">
        <v>296</v>
      </c>
      <c r="E206" s="144"/>
      <c r="F206" s="153"/>
      <c r="G206" s="144">
        <f t="shared" si="424"/>
        <v>0</v>
      </c>
      <c r="H206" s="146">
        <f t="shared" si="425"/>
        <v>296</v>
      </c>
      <c r="I206" s="147">
        <v>49.590000000000003</v>
      </c>
      <c r="J206" s="148">
        <f t="shared" si="448"/>
        <v>14678.639999999999</v>
      </c>
      <c r="K206" s="149">
        <f t="shared" si="449"/>
        <v>0</v>
      </c>
      <c r="L206" s="150">
        <f t="shared" si="450"/>
        <v>0</v>
      </c>
      <c r="M206" s="149">
        <f t="shared" si="451"/>
        <v>0</v>
      </c>
      <c r="N206" s="149">
        <f t="shared" si="452"/>
        <v>14678.639999999999</v>
      </c>
      <c r="O206" s="151" t="str">
        <f t="shared" si="431"/>
        <v xml:space="preserve"> </v>
      </c>
      <c r="P206" s="151">
        <f t="shared" si="432"/>
        <v>100</v>
      </c>
    </row>
    <row r="207" ht="28.949999999999999" customHeight="1">
      <c r="A207" s="141" t="s">
        <v>412</v>
      </c>
      <c r="B207" s="141" t="s">
        <v>413</v>
      </c>
      <c r="C207" s="142" t="s">
        <v>41</v>
      </c>
      <c r="D207" s="143">
        <v>74</v>
      </c>
      <c r="E207" s="144"/>
      <c r="F207" s="153"/>
      <c r="G207" s="144">
        <f t="shared" si="424"/>
        <v>0</v>
      </c>
      <c r="H207" s="146">
        <f t="shared" si="425"/>
        <v>74</v>
      </c>
      <c r="I207" s="147">
        <v>50.18</v>
      </c>
      <c r="J207" s="148">
        <f t="shared" si="448"/>
        <v>3713.3200000000002</v>
      </c>
      <c r="K207" s="149">
        <f t="shared" si="449"/>
        <v>0</v>
      </c>
      <c r="L207" s="150">
        <f t="shared" si="450"/>
        <v>0</v>
      </c>
      <c r="M207" s="149">
        <f t="shared" si="451"/>
        <v>0</v>
      </c>
      <c r="N207" s="149">
        <f t="shared" si="452"/>
        <v>3713.3200000000002</v>
      </c>
      <c r="O207" s="151" t="str">
        <f t="shared" si="431"/>
        <v xml:space="preserve"> </v>
      </c>
      <c r="P207" s="151">
        <f t="shared" si="432"/>
        <v>100</v>
      </c>
    </row>
    <row r="208" ht="39.600000000000001">
      <c r="A208" s="141" t="s">
        <v>414</v>
      </c>
      <c r="B208" s="141" t="s">
        <v>415</v>
      </c>
      <c r="C208" s="142" t="s">
        <v>41</v>
      </c>
      <c r="D208" s="143">
        <v>74</v>
      </c>
      <c r="E208" s="144"/>
      <c r="F208" s="153"/>
      <c r="G208" s="144">
        <f t="shared" si="424"/>
        <v>0</v>
      </c>
      <c r="H208" s="146">
        <f t="shared" si="425"/>
        <v>74</v>
      </c>
      <c r="I208" s="147">
        <v>19.68</v>
      </c>
      <c r="J208" s="148">
        <f t="shared" si="448"/>
        <v>1456.3199999999999</v>
      </c>
      <c r="K208" s="149">
        <f t="shared" si="449"/>
        <v>0</v>
      </c>
      <c r="L208" s="150">
        <f t="shared" si="450"/>
        <v>0</v>
      </c>
      <c r="M208" s="149">
        <f t="shared" si="451"/>
        <v>0</v>
      </c>
      <c r="N208" s="149">
        <f t="shared" si="452"/>
        <v>1456.3199999999999</v>
      </c>
      <c r="O208" s="151" t="str">
        <f t="shared" si="431"/>
        <v xml:space="preserve"> </v>
      </c>
      <c r="P208" s="151">
        <f t="shared" si="432"/>
        <v>100</v>
      </c>
    </row>
    <row r="209" ht="28.949999999999999" customHeight="1">
      <c r="A209" s="141" t="s">
        <v>416</v>
      </c>
      <c r="B209" s="141" t="s">
        <v>417</v>
      </c>
      <c r="C209" s="142" t="s">
        <v>41</v>
      </c>
      <c r="D209" s="143">
        <v>74</v>
      </c>
      <c r="E209" s="144"/>
      <c r="F209" s="153"/>
      <c r="G209" s="144">
        <f t="shared" si="424"/>
        <v>0</v>
      </c>
      <c r="H209" s="146">
        <f t="shared" si="425"/>
        <v>74</v>
      </c>
      <c r="I209" s="147">
        <v>7.3799999999999999</v>
      </c>
      <c r="J209" s="148">
        <f t="shared" si="448"/>
        <v>546.12</v>
      </c>
      <c r="K209" s="149">
        <f t="shared" si="449"/>
        <v>0</v>
      </c>
      <c r="L209" s="150">
        <f t="shared" si="450"/>
        <v>0</v>
      </c>
      <c r="M209" s="149">
        <f t="shared" si="451"/>
        <v>0</v>
      </c>
      <c r="N209" s="149">
        <f t="shared" si="452"/>
        <v>546.12</v>
      </c>
      <c r="O209" s="151" t="str">
        <f t="shared" si="431"/>
        <v xml:space="preserve"> </v>
      </c>
      <c r="P209" s="151">
        <f t="shared" si="432"/>
        <v>100</v>
      </c>
    </row>
    <row r="210" ht="28.949999999999999" customHeight="1">
      <c r="A210" s="141" t="s">
        <v>418</v>
      </c>
      <c r="B210" s="141" t="s">
        <v>419</v>
      </c>
      <c r="C210" s="142" t="s">
        <v>420</v>
      </c>
      <c r="D210" s="143">
        <v>222</v>
      </c>
      <c r="E210" s="144"/>
      <c r="F210" s="153"/>
      <c r="G210" s="144">
        <f t="shared" si="424"/>
        <v>0</v>
      </c>
      <c r="H210" s="146">
        <f t="shared" si="425"/>
        <v>222</v>
      </c>
      <c r="I210" s="147">
        <v>12.52</v>
      </c>
      <c r="J210" s="148">
        <f t="shared" si="448"/>
        <v>2779.4400000000001</v>
      </c>
      <c r="K210" s="149">
        <f t="shared" si="449"/>
        <v>0</v>
      </c>
      <c r="L210" s="150">
        <f t="shared" si="450"/>
        <v>0</v>
      </c>
      <c r="M210" s="149">
        <f t="shared" si="451"/>
        <v>0</v>
      </c>
      <c r="N210" s="149">
        <f t="shared" si="452"/>
        <v>2779.4400000000001</v>
      </c>
      <c r="O210" s="151" t="str">
        <f t="shared" si="431"/>
        <v xml:space="preserve"> </v>
      </c>
      <c r="P210" s="151">
        <f t="shared" si="432"/>
        <v>100</v>
      </c>
    </row>
    <row r="211" ht="44.399999999999999" customHeight="1">
      <c r="A211" s="141" t="s">
        <v>421</v>
      </c>
      <c r="B211" s="141" t="s">
        <v>422</v>
      </c>
      <c r="C211" s="142" t="s">
        <v>83</v>
      </c>
      <c r="D211" s="143">
        <v>4764.1199999999999</v>
      </c>
      <c r="E211" s="144"/>
      <c r="F211" s="153"/>
      <c r="G211" s="144">
        <f t="shared" si="424"/>
        <v>0</v>
      </c>
      <c r="H211" s="146">
        <f t="shared" si="425"/>
        <v>4764.1199999999999</v>
      </c>
      <c r="I211" s="147">
        <v>10.529999999999999</v>
      </c>
      <c r="J211" s="148">
        <f t="shared" si="448"/>
        <v>50166.18</v>
      </c>
      <c r="K211" s="149">
        <f t="shared" si="449"/>
        <v>0</v>
      </c>
      <c r="L211" s="150">
        <f t="shared" si="450"/>
        <v>0</v>
      </c>
      <c r="M211" s="149">
        <f t="shared" si="451"/>
        <v>0</v>
      </c>
      <c r="N211" s="149">
        <f t="shared" si="452"/>
        <v>50166.18</v>
      </c>
      <c r="O211" s="151" t="str">
        <f t="shared" si="431"/>
        <v xml:space="preserve"> </v>
      </c>
      <c r="P211" s="151">
        <f t="shared" si="432"/>
        <v>100</v>
      </c>
    </row>
    <row r="212" ht="28.949999999999999" customHeight="1">
      <c r="A212" s="141" t="s">
        <v>423</v>
      </c>
      <c r="B212" s="141" t="s">
        <v>424</v>
      </c>
      <c r="C212" s="142" t="s">
        <v>41</v>
      </c>
      <c r="D212" s="143">
        <v>1480</v>
      </c>
      <c r="E212" s="144"/>
      <c r="F212" s="153"/>
      <c r="G212" s="144">
        <f t="shared" si="424"/>
        <v>0</v>
      </c>
      <c r="H212" s="146">
        <f t="shared" si="425"/>
        <v>1480</v>
      </c>
      <c r="I212" s="147">
        <v>7.3200000000000003</v>
      </c>
      <c r="J212" s="148">
        <f t="shared" si="448"/>
        <v>10833.6</v>
      </c>
      <c r="K212" s="149">
        <f t="shared" si="449"/>
        <v>0</v>
      </c>
      <c r="L212" s="150">
        <f t="shared" si="450"/>
        <v>0</v>
      </c>
      <c r="M212" s="149">
        <f t="shared" si="451"/>
        <v>0</v>
      </c>
      <c r="N212" s="149">
        <f t="shared" si="452"/>
        <v>10833.6</v>
      </c>
      <c r="O212" s="151" t="str">
        <f t="shared" si="431"/>
        <v xml:space="preserve"> </v>
      </c>
      <c r="P212" s="151">
        <f t="shared" si="432"/>
        <v>100</v>
      </c>
    </row>
    <row r="213" ht="28.949999999999999" customHeight="1">
      <c r="A213" s="141" t="s">
        <v>425</v>
      </c>
      <c r="B213" s="141" t="s">
        <v>426</v>
      </c>
      <c r="C213" s="142" t="s">
        <v>83</v>
      </c>
      <c r="D213" s="143">
        <v>1110</v>
      </c>
      <c r="E213" s="144"/>
      <c r="F213" s="153"/>
      <c r="G213" s="144">
        <f t="shared" si="424"/>
        <v>0</v>
      </c>
      <c r="H213" s="146">
        <f t="shared" si="425"/>
        <v>1110</v>
      </c>
      <c r="I213" s="147">
        <v>24.260000000000002</v>
      </c>
      <c r="J213" s="148">
        <f t="shared" si="448"/>
        <v>26928.599999999999</v>
      </c>
      <c r="K213" s="149">
        <f t="shared" si="449"/>
        <v>0</v>
      </c>
      <c r="L213" s="150">
        <f t="shared" si="450"/>
        <v>0</v>
      </c>
      <c r="M213" s="149">
        <f t="shared" si="451"/>
        <v>0</v>
      </c>
      <c r="N213" s="149">
        <f t="shared" si="452"/>
        <v>26928.599999999999</v>
      </c>
      <c r="O213" s="151" t="str">
        <f t="shared" si="431"/>
        <v xml:space="preserve"> </v>
      </c>
      <c r="P213" s="151">
        <f t="shared" si="432"/>
        <v>100</v>
      </c>
    </row>
    <row r="214" ht="36" customHeight="1">
      <c r="A214" s="141" t="s">
        <v>427</v>
      </c>
      <c r="B214" s="141" t="s">
        <v>428</v>
      </c>
      <c r="C214" s="142" t="s">
        <v>41</v>
      </c>
      <c r="D214" s="143">
        <v>74</v>
      </c>
      <c r="E214" s="144"/>
      <c r="F214" s="153"/>
      <c r="G214" s="144">
        <f t="shared" si="424"/>
        <v>0</v>
      </c>
      <c r="H214" s="146">
        <f t="shared" si="425"/>
        <v>74</v>
      </c>
      <c r="I214" s="147">
        <v>596.17999999999995</v>
      </c>
      <c r="J214" s="148">
        <f t="shared" si="448"/>
        <v>44117.32</v>
      </c>
      <c r="K214" s="149">
        <f t="shared" si="449"/>
        <v>0</v>
      </c>
      <c r="L214" s="150">
        <f t="shared" si="450"/>
        <v>0</v>
      </c>
      <c r="M214" s="149">
        <f t="shared" si="451"/>
        <v>0</v>
      </c>
      <c r="N214" s="149">
        <f t="shared" si="452"/>
        <v>44117.32</v>
      </c>
      <c r="O214" s="151" t="str">
        <f t="shared" si="431"/>
        <v xml:space="preserve"> </v>
      </c>
      <c r="P214" s="151">
        <f t="shared" si="432"/>
        <v>100</v>
      </c>
    </row>
    <row r="215" ht="48.600000000000001" customHeight="1">
      <c r="A215" s="141" t="s">
        <v>429</v>
      </c>
      <c r="B215" s="141" t="s">
        <v>430</v>
      </c>
      <c r="C215" s="142" t="s">
        <v>83</v>
      </c>
      <c r="D215" s="143">
        <v>2880.8200000000002</v>
      </c>
      <c r="E215" s="144"/>
      <c r="F215" s="153"/>
      <c r="G215" s="144">
        <f t="shared" si="424"/>
        <v>0</v>
      </c>
      <c r="H215" s="146">
        <f t="shared" si="425"/>
        <v>2880.8200000000002</v>
      </c>
      <c r="I215" s="147">
        <v>6.8399999999999999</v>
      </c>
      <c r="J215" s="148">
        <f t="shared" si="448"/>
        <v>19704.810000000001</v>
      </c>
      <c r="K215" s="149">
        <f t="shared" si="449"/>
        <v>0</v>
      </c>
      <c r="L215" s="150">
        <f t="shared" si="450"/>
        <v>0</v>
      </c>
      <c r="M215" s="149">
        <f t="shared" si="451"/>
        <v>0</v>
      </c>
      <c r="N215" s="149">
        <f t="shared" si="452"/>
        <v>19704.810000000001</v>
      </c>
      <c r="O215" s="151" t="str">
        <f t="shared" si="431"/>
        <v xml:space="preserve"> </v>
      </c>
      <c r="P215" s="151">
        <f t="shared" si="432"/>
        <v>100</v>
      </c>
    </row>
    <row r="216" ht="49.950000000000003" customHeight="1">
      <c r="A216" s="141" t="s">
        <v>431</v>
      </c>
      <c r="B216" s="141" t="s">
        <v>432</v>
      </c>
      <c r="C216" s="142" t="s">
        <v>83</v>
      </c>
      <c r="D216" s="143">
        <v>11073.360000000001</v>
      </c>
      <c r="E216" s="144"/>
      <c r="F216" s="153"/>
      <c r="G216" s="144">
        <f t="shared" si="424"/>
        <v>0</v>
      </c>
      <c r="H216" s="146">
        <f t="shared" si="425"/>
        <v>11073.360000000001</v>
      </c>
      <c r="I216" s="147">
        <v>4.4500000000000002</v>
      </c>
      <c r="J216" s="148">
        <f t="shared" si="448"/>
        <v>49276.449999999997</v>
      </c>
      <c r="K216" s="149">
        <f t="shared" si="449"/>
        <v>0</v>
      </c>
      <c r="L216" s="150">
        <f t="shared" si="450"/>
        <v>0</v>
      </c>
      <c r="M216" s="149">
        <f t="shared" si="451"/>
        <v>0</v>
      </c>
      <c r="N216" s="149">
        <f t="shared" si="452"/>
        <v>49276.449999999997</v>
      </c>
      <c r="O216" s="151" t="str">
        <f t="shared" si="431"/>
        <v xml:space="preserve"> </v>
      </c>
      <c r="P216" s="151">
        <f t="shared" si="432"/>
        <v>100</v>
      </c>
    </row>
    <row r="217" ht="47.399999999999999" customHeight="1">
      <c r="A217" s="141" t="s">
        <v>433</v>
      </c>
      <c r="B217" s="141" t="s">
        <v>434</v>
      </c>
      <c r="C217" s="142" t="s">
        <v>83</v>
      </c>
      <c r="D217" s="143">
        <v>7234.2399999999998</v>
      </c>
      <c r="E217" s="144"/>
      <c r="F217" s="153"/>
      <c r="G217" s="144">
        <f t="shared" si="424"/>
        <v>0</v>
      </c>
      <c r="H217" s="146">
        <f t="shared" si="425"/>
        <v>7234.2399999999998</v>
      </c>
      <c r="I217" s="147">
        <v>3.0899999999999999</v>
      </c>
      <c r="J217" s="148">
        <f t="shared" si="448"/>
        <v>22353.799999999999</v>
      </c>
      <c r="K217" s="149">
        <f t="shared" si="449"/>
        <v>0</v>
      </c>
      <c r="L217" s="150">
        <f t="shared" si="450"/>
        <v>0</v>
      </c>
      <c r="M217" s="149">
        <f t="shared" si="451"/>
        <v>0</v>
      </c>
      <c r="N217" s="149">
        <f t="shared" si="452"/>
        <v>22353.799999999999</v>
      </c>
      <c r="O217" s="151" t="str">
        <f t="shared" si="431"/>
        <v xml:space="preserve"> </v>
      </c>
      <c r="P217" s="151">
        <f t="shared" si="432"/>
        <v>100</v>
      </c>
    </row>
    <row r="218" ht="51.600000000000001" customHeight="1">
      <c r="A218" s="141" t="s">
        <v>435</v>
      </c>
      <c r="B218" s="141" t="s">
        <v>436</v>
      </c>
      <c r="C218" s="142" t="s">
        <v>83</v>
      </c>
      <c r="D218" s="143">
        <v>2439.04</v>
      </c>
      <c r="E218" s="144"/>
      <c r="F218" s="153"/>
      <c r="G218" s="144">
        <f t="shared" si="424"/>
        <v>0</v>
      </c>
      <c r="H218" s="146">
        <f t="shared" si="425"/>
        <v>2439.04</v>
      </c>
      <c r="I218" s="147">
        <v>9.5099999999999998</v>
      </c>
      <c r="J218" s="148">
        <f t="shared" si="448"/>
        <v>23195.27</v>
      </c>
      <c r="K218" s="149">
        <f t="shared" si="449"/>
        <v>0</v>
      </c>
      <c r="L218" s="150">
        <f t="shared" si="450"/>
        <v>0</v>
      </c>
      <c r="M218" s="149">
        <f t="shared" si="451"/>
        <v>0</v>
      </c>
      <c r="N218" s="149">
        <f t="shared" si="452"/>
        <v>23195.27</v>
      </c>
      <c r="O218" s="151" t="str">
        <f t="shared" si="431"/>
        <v xml:space="preserve"> </v>
      </c>
      <c r="P218" s="151">
        <f t="shared" si="432"/>
        <v>100</v>
      </c>
    </row>
    <row r="219" ht="49.200000000000003" customHeight="1">
      <c r="A219" s="141" t="s">
        <v>437</v>
      </c>
      <c r="B219" s="141" t="s">
        <v>438</v>
      </c>
      <c r="C219" s="142" t="s">
        <v>41</v>
      </c>
      <c r="D219" s="143">
        <v>74</v>
      </c>
      <c r="E219" s="144"/>
      <c r="F219" s="153"/>
      <c r="G219" s="144">
        <f t="shared" si="424"/>
        <v>0</v>
      </c>
      <c r="H219" s="146">
        <f t="shared" si="425"/>
        <v>74</v>
      </c>
      <c r="I219" s="147">
        <v>132.41</v>
      </c>
      <c r="J219" s="148">
        <f t="shared" si="448"/>
        <v>9798.3400000000001</v>
      </c>
      <c r="K219" s="149">
        <f t="shared" si="449"/>
        <v>0</v>
      </c>
      <c r="L219" s="150">
        <f t="shared" si="450"/>
        <v>0</v>
      </c>
      <c r="M219" s="149">
        <f t="shared" si="451"/>
        <v>0</v>
      </c>
      <c r="N219" s="149">
        <f t="shared" si="452"/>
        <v>9798.3400000000001</v>
      </c>
      <c r="O219" s="151" t="str">
        <f t="shared" si="431"/>
        <v xml:space="preserve"> </v>
      </c>
      <c r="P219" s="151">
        <f t="shared" si="432"/>
        <v>100</v>
      </c>
    </row>
    <row r="220" ht="28.949999999999999" customHeight="1">
      <c r="A220" s="141" t="s">
        <v>439</v>
      </c>
      <c r="B220" s="141" t="s">
        <v>440</v>
      </c>
      <c r="C220" s="142" t="s">
        <v>41</v>
      </c>
      <c r="D220" s="143">
        <v>222</v>
      </c>
      <c r="E220" s="144"/>
      <c r="F220" s="153"/>
      <c r="G220" s="144">
        <f t="shared" si="424"/>
        <v>0</v>
      </c>
      <c r="H220" s="146">
        <f t="shared" si="425"/>
        <v>222</v>
      </c>
      <c r="I220" s="147">
        <v>5.7400000000000002</v>
      </c>
      <c r="J220" s="148">
        <f t="shared" si="448"/>
        <v>1274.28</v>
      </c>
      <c r="K220" s="149">
        <f t="shared" si="449"/>
        <v>0</v>
      </c>
      <c r="L220" s="150">
        <f t="shared" si="450"/>
        <v>0</v>
      </c>
      <c r="M220" s="149">
        <f t="shared" si="451"/>
        <v>0</v>
      </c>
      <c r="N220" s="149">
        <f t="shared" si="452"/>
        <v>1274.28</v>
      </c>
      <c r="O220" s="151" t="str">
        <f t="shared" si="431"/>
        <v xml:space="preserve"> </v>
      </c>
      <c r="P220" s="151">
        <f t="shared" si="432"/>
        <v>100</v>
      </c>
    </row>
    <row r="221" ht="28.949999999999999" customHeight="1">
      <c r="A221" s="141" t="s">
        <v>441</v>
      </c>
      <c r="B221" s="141" t="s">
        <v>442</v>
      </c>
      <c r="C221" s="142" t="s">
        <v>41</v>
      </c>
      <c r="D221" s="143">
        <v>444</v>
      </c>
      <c r="E221" s="144"/>
      <c r="F221" s="153"/>
      <c r="G221" s="144">
        <f t="shared" si="424"/>
        <v>0</v>
      </c>
      <c r="H221" s="146">
        <f t="shared" si="425"/>
        <v>444</v>
      </c>
      <c r="I221" s="147">
        <v>6.5</v>
      </c>
      <c r="J221" s="148">
        <f t="shared" si="448"/>
        <v>2886</v>
      </c>
      <c r="K221" s="149">
        <f t="shared" si="449"/>
        <v>0</v>
      </c>
      <c r="L221" s="150">
        <f t="shared" si="450"/>
        <v>0</v>
      </c>
      <c r="M221" s="149">
        <f t="shared" si="451"/>
        <v>0</v>
      </c>
      <c r="N221" s="149">
        <f t="shared" si="452"/>
        <v>2886</v>
      </c>
      <c r="O221" s="151" t="str">
        <f t="shared" si="431"/>
        <v xml:space="preserve"> </v>
      </c>
      <c r="P221" s="151">
        <f t="shared" si="432"/>
        <v>100</v>
      </c>
    </row>
    <row r="222" ht="28.949999999999999" customHeight="1">
      <c r="A222" s="141" t="s">
        <v>443</v>
      </c>
      <c r="B222" s="141" t="s">
        <v>444</v>
      </c>
      <c r="C222" s="142" t="s">
        <v>83</v>
      </c>
      <c r="D222" s="143">
        <v>1184</v>
      </c>
      <c r="E222" s="144"/>
      <c r="F222" s="153"/>
      <c r="G222" s="144">
        <f t="shared" si="424"/>
        <v>0</v>
      </c>
      <c r="H222" s="146">
        <f t="shared" si="425"/>
        <v>1184</v>
      </c>
      <c r="I222" s="147">
        <v>40.109999999999999</v>
      </c>
      <c r="J222" s="148">
        <f t="shared" si="448"/>
        <v>47490.239999999998</v>
      </c>
      <c r="K222" s="149">
        <f t="shared" si="449"/>
        <v>0</v>
      </c>
      <c r="L222" s="150">
        <f t="shared" si="450"/>
        <v>0</v>
      </c>
      <c r="M222" s="149">
        <f t="shared" si="451"/>
        <v>0</v>
      </c>
      <c r="N222" s="149">
        <f t="shared" si="452"/>
        <v>47490.239999999998</v>
      </c>
      <c r="O222" s="151" t="str">
        <f t="shared" si="431"/>
        <v xml:space="preserve"> </v>
      </c>
      <c r="P222" s="151">
        <f t="shared" si="432"/>
        <v>100</v>
      </c>
    </row>
    <row r="223" ht="33.600000000000001" customHeight="1">
      <c r="A223" s="141" t="s">
        <v>445</v>
      </c>
      <c r="B223" s="141" t="s">
        <v>446</v>
      </c>
      <c r="C223" s="142" t="s">
        <v>41</v>
      </c>
      <c r="D223" s="143">
        <v>148</v>
      </c>
      <c r="E223" s="144"/>
      <c r="F223" s="153"/>
      <c r="G223" s="144">
        <f t="shared" si="424"/>
        <v>0</v>
      </c>
      <c r="H223" s="146">
        <f t="shared" si="425"/>
        <v>148</v>
      </c>
      <c r="I223" s="147">
        <v>46.990000000000002</v>
      </c>
      <c r="J223" s="148">
        <f t="shared" si="448"/>
        <v>6954.5200000000004</v>
      </c>
      <c r="K223" s="149">
        <f t="shared" si="449"/>
        <v>0</v>
      </c>
      <c r="L223" s="150">
        <f t="shared" si="450"/>
        <v>0</v>
      </c>
      <c r="M223" s="149">
        <f t="shared" si="451"/>
        <v>0</v>
      </c>
      <c r="N223" s="149">
        <f t="shared" si="452"/>
        <v>6954.5200000000004</v>
      </c>
      <c r="O223" s="151" t="str">
        <f t="shared" si="431"/>
        <v xml:space="preserve"> </v>
      </c>
      <c r="P223" s="151">
        <f t="shared" si="432"/>
        <v>100</v>
      </c>
    </row>
    <row r="224" ht="36" customHeight="1">
      <c r="A224" s="141" t="s">
        <v>447</v>
      </c>
      <c r="B224" s="141" t="s">
        <v>448</v>
      </c>
      <c r="C224" s="142" t="s">
        <v>41</v>
      </c>
      <c r="D224" s="143">
        <v>222</v>
      </c>
      <c r="E224" s="144"/>
      <c r="F224" s="153"/>
      <c r="G224" s="144">
        <f t="shared" si="424"/>
        <v>0</v>
      </c>
      <c r="H224" s="146">
        <f t="shared" si="425"/>
        <v>222</v>
      </c>
      <c r="I224" s="147">
        <v>30.960000000000001</v>
      </c>
      <c r="J224" s="148">
        <f t="shared" si="448"/>
        <v>6873.1199999999999</v>
      </c>
      <c r="K224" s="149">
        <f t="shared" si="449"/>
        <v>0</v>
      </c>
      <c r="L224" s="150">
        <f t="shared" si="450"/>
        <v>0</v>
      </c>
      <c r="M224" s="149">
        <f t="shared" si="451"/>
        <v>0</v>
      </c>
      <c r="N224" s="149">
        <f t="shared" si="452"/>
        <v>6873.1199999999999</v>
      </c>
      <c r="O224" s="151" t="str">
        <f t="shared" si="431"/>
        <v xml:space="preserve"> </v>
      </c>
      <c r="P224" s="151">
        <f t="shared" si="432"/>
        <v>100</v>
      </c>
    </row>
    <row r="225" ht="39.600000000000001">
      <c r="A225" s="141" t="s">
        <v>449</v>
      </c>
      <c r="B225" s="141" t="s">
        <v>450</v>
      </c>
      <c r="C225" s="142" t="s">
        <v>41</v>
      </c>
      <c r="D225" s="143">
        <v>74</v>
      </c>
      <c r="E225" s="144"/>
      <c r="F225" s="153"/>
      <c r="G225" s="144">
        <f t="shared" si="424"/>
        <v>0</v>
      </c>
      <c r="H225" s="146">
        <f t="shared" si="425"/>
        <v>74</v>
      </c>
      <c r="I225" s="147">
        <v>482.31999999999999</v>
      </c>
      <c r="J225" s="148">
        <f t="shared" si="448"/>
        <v>35691.68</v>
      </c>
      <c r="K225" s="149">
        <f t="shared" si="449"/>
        <v>0</v>
      </c>
      <c r="L225" s="150">
        <f t="shared" si="450"/>
        <v>0</v>
      </c>
      <c r="M225" s="149">
        <f t="shared" si="451"/>
        <v>0</v>
      </c>
      <c r="N225" s="149">
        <f t="shared" si="452"/>
        <v>35691.68</v>
      </c>
      <c r="O225" s="151" t="str">
        <f t="shared" si="431"/>
        <v xml:space="preserve"> </v>
      </c>
      <c r="P225" s="151">
        <f t="shared" si="432"/>
        <v>100</v>
      </c>
    </row>
    <row r="226" ht="45" customHeight="1">
      <c r="A226" s="141" t="s">
        <v>451</v>
      </c>
      <c r="B226" s="141" t="s">
        <v>452</v>
      </c>
      <c r="C226" s="142" t="s">
        <v>41</v>
      </c>
      <c r="D226" s="143">
        <v>888</v>
      </c>
      <c r="E226" s="144"/>
      <c r="F226" s="153"/>
      <c r="G226" s="144">
        <f t="shared" si="424"/>
        <v>0</v>
      </c>
      <c r="H226" s="146">
        <f t="shared" si="425"/>
        <v>888</v>
      </c>
      <c r="I226" s="147">
        <v>36.729999999999997</v>
      </c>
      <c r="J226" s="148">
        <f t="shared" si="448"/>
        <v>32616.240000000002</v>
      </c>
      <c r="K226" s="149">
        <f t="shared" si="449"/>
        <v>0</v>
      </c>
      <c r="L226" s="150">
        <f t="shared" si="450"/>
        <v>0</v>
      </c>
      <c r="M226" s="149">
        <f t="shared" si="451"/>
        <v>0</v>
      </c>
      <c r="N226" s="149">
        <f t="shared" si="452"/>
        <v>32616.240000000002</v>
      </c>
      <c r="O226" s="151" t="str">
        <f t="shared" si="431"/>
        <v xml:space="preserve"> </v>
      </c>
      <c r="P226" s="151">
        <f t="shared" si="432"/>
        <v>100</v>
      </c>
    </row>
    <row r="227" ht="28.949999999999999" customHeight="1">
      <c r="A227" s="141" t="s">
        <v>453</v>
      </c>
      <c r="B227" s="141" t="s">
        <v>454</v>
      </c>
      <c r="C227" s="142" t="s">
        <v>41</v>
      </c>
      <c r="D227" s="143">
        <v>296</v>
      </c>
      <c r="E227" s="144"/>
      <c r="F227" s="153"/>
      <c r="G227" s="144">
        <f t="shared" si="424"/>
        <v>0</v>
      </c>
      <c r="H227" s="146">
        <f t="shared" si="425"/>
        <v>296</v>
      </c>
      <c r="I227" s="147">
        <v>32.420000000000002</v>
      </c>
      <c r="J227" s="148">
        <f t="shared" si="448"/>
        <v>9596.3199999999997</v>
      </c>
      <c r="K227" s="149">
        <f t="shared" si="449"/>
        <v>0</v>
      </c>
      <c r="L227" s="150">
        <f t="shared" si="450"/>
        <v>0</v>
      </c>
      <c r="M227" s="149">
        <f t="shared" si="451"/>
        <v>0</v>
      </c>
      <c r="N227" s="149">
        <f t="shared" si="452"/>
        <v>9596.3199999999997</v>
      </c>
      <c r="O227" s="151" t="str">
        <f t="shared" si="431"/>
        <v xml:space="preserve"> </v>
      </c>
      <c r="P227" s="151">
        <f t="shared" si="432"/>
        <v>100</v>
      </c>
    </row>
    <row r="228" ht="28.949999999999999" customHeight="1">
      <c r="A228" s="141" t="s">
        <v>455</v>
      </c>
      <c r="B228" s="141" t="s">
        <v>456</v>
      </c>
      <c r="C228" s="142" t="s">
        <v>41</v>
      </c>
      <c r="D228" s="143">
        <v>74</v>
      </c>
      <c r="E228" s="144"/>
      <c r="F228" s="153"/>
      <c r="G228" s="144">
        <f t="shared" si="424"/>
        <v>0</v>
      </c>
      <c r="H228" s="146">
        <f t="shared" si="425"/>
        <v>74</v>
      </c>
      <c r="I228" s="147">
        <v>15.01</v>
      </c>
      <c r="J228" s="148">
        <f t="shared" si="448"/>
        <v>1110.74</v>
      </c>
      <c r="K228" s="149">
        <f t="shared" si="449"/>
        <v>0</v>
      </c>
      <c r="L228" s="150">
        <f t="shared" si="450"/>
        <v>0</v>
      </c>
      <c r="M228" s="149">
        <f t="shared" si="451"/>
        <v>0</v>
      </c>
      <c r="N228" s="149">
        <f t="shared" si="452"/>
        <v>1110.74</v>
      </c>
      <c r="O228" s="151" t="str">
        <f t="shared" si="431"/>
        <v xml:space="preserve"> </v>
      </c>
      <c r="P228" s="151">
        <f t="shared" si="432"/>
        <v>100</v>
      </c>
    </row>
    <row r="229" ht="28.949999999999999" customHeight="1">
      <c r="A229" s="141" t="s">
        <v>457</v>
      </c>
      <c r="B229" s="141" t="s">
        <v>458</v>
      </c>
      <c r="C229" s="142" t="s">
        <v>41</v>
      </c>
      <c r="D229" s="143">
        <v>74</v>
      </c>
      <c r="E229" s="144"/>
      <c r="F229" s="153"/>
      <c r="G229" s="144">
        <f t="shared" si="424"/>
        <v>0</v>
      </c>
      <c r="H229" s="146">
        <f t="shared" si="425"/>
        <v>74</v>
      </c>
      <c r="I229" s="147">
        <v>95.370000000000005</v>
      </c>
      <c r="J229" s="148">
        <f t="shared" si="448"/>
        <v>7057.3800000000001</v>
      </c>
      <c r="K229" s="149">
        <f t="shared" si="449"/>
        <v>0</v>
      </c>
      <c r="L229" s="150">
        <f t="shared" si="450"/>
        <v>0</v>
      </c>
      <c r="M229" s="149">
        <f t="shared" si="451"/>
        <v>0</v>
      </c>
      <c r="N229" s="149">
        <f t="shared" si="452"/>
        <v>7057.3800000000001</v>
      </c>
      <c r="O229" s="151" t="str">
        <f t="shared" si="431"/>
        <v xml:space="preserve"> </v>
      </c>
      <c r="P229" s="151">
        <f t="shared" si="432"/>
        <v>100</v>
      </c>
    </row>
    <row r="230" ht="28.949999999999999" customHeight="1">
      <c r="A230" s="141" t="s">
        <v>459</v>
      </c>
      <c r="B230" s="141" t="s">
        <v>460</v>
      </c>
      <c r="C230" s="142" t="s">
        <v>41</v>
      </c>
      <c r="D230" s="143">
        <v>74</v>
      </c>
      <c r="E230" s="144"/>
      <c r="F230" s="153"/>
      <c r="G230" s="144">
        <f t="shared" si="424"/>
        <v>0</v>
      </c>
      <c r="H230" s="146">
        <f t="shared" si="425"/>
        <v>74</v>
      </c>
      <c r="I230" s="147">
        <v>12.859999999999999</v>
      </c>
      <c r="J230" s="148">
        <f t="shared" si="448"/>
        <v>951.63999999999999</v>
      </c>
      <c r="K230" s="149">
        <f t="shared" si="449"/>
        <v>0</v>
      </c>
      <c r="L230" s="150">
        <f t="shared" si="450"/>
        <v>0</v>
      </c>
      <c r="M230" s="149">
        <f t="shared" si="451"/>
        <v>0</v>
      </c>
      <c r="N230" s="149">
        <f t="shared" si="452"/>
        <v>951.63999999999999</v>
      </c>
      <c r="O230" s="151" t="str">
        <f t="shared" si="431"/>
        <v xml:space="preserve"> </v>
      </c>
      <c r="P230" s="151">
        <f t="shared" si="432"/>
        <v>100</v>
      </c>
    </row>
    <row r="231" ht="28.949999999999999" customHeight="1">
      <c r="A231" s="141" t="s">
        <v>461</v>
      </c>
      <c r="B231" s="141" t="s">
        <v>462</v>
      </c>
      <c r="C231" s="142" t="s">
        <v>41</v>
      </c>
      <c r="D231" s="143">
        <v>74</v>
      </c>
      <c r="E231" s="144"/>
      <c r="F231" s="153"/>
      <c r="G231" s="144">
        <f t="shared" si="424"/>
        <v>0</v>
      </c>
      <c r="H231" s="146">
        <f t="shared" si="425"/>
        <v>74</v>
      </c>
      <c r="I231" s="147">
        <v>16.690000000000001</v>
      </c>
      <c r="J231" s="148">
        <f t="shared" si="448"/>
        <v>1235.0599999999999</v>
      </c>
      <c r="K231" s="149">
        <f t="shared" si="449"/>
        <v>0</v>
      </c>
      <c r="L231" s="150">
        <f t="shared" si="450"/>
        <v>0</v>
      </c>
      <c r="M231" s="149">
        <f t="shared" si="451"/>
        <v>0</v>
      </c>
      <c r="N231" s="149">
        <f t="shared" si="452"/>
        <v>1235.0599999999999</v>
      </c>
      <c r="O231" s="151" t="str">
        <f t="shared" si="431"/>
        <v xml:space="preserve"> </v>
      </c>
      <c r="P231" s="151">
        <f t="shared" si="432"/>
        <v>100</v>
      </c>
    </row>
    <row r="232" ht="28.949999999999999" customHeight="1">
      <c r="A232" s="141" t="s">
        <v>463</v>
      </c>
      <c r="B232" s="141" t="s">
        <v>464</v>
      </c>
      <c r="C232" s="142" t="s">
        <v>41</v>
      </c>
      <c r="D232" s="143">
        <v>74</v>
      </c>
      <c r="E232" s="144"/>
      <c r="F232" s="153"/>
      <c r="G232" s="144">
        <f t="shared" si="424"/>
        <v>0</v>
      </c>
      <c r="H232" s="146">
        <f t="shared" si="425"/>
        <v>74</v>
      </c>
      <c r="I232" s="147">
        <v>315.56999999999999</v>
      </c>
      <c r="J232" s="148">
        <f t="shared" si="448"/>
        <v>23352.18</v>
      </c>
      <c r="K232" s="149">
        <f t="shared" si="449"/>
        <v>0</v>
      </c>
      <c r="L232" s="150">
        <f t="shared" si="450"/>
        <v>0</v>
      </c>
      <c r="M232" s="149">
        <f t="shared" si="451"/>
        <v>0</v>
      </c>
      <c r="N232" s="149">
        <f t="shared" si="452"/>
        <v>23352.18</v>
      </c>
      <c r="O232" s="151" t="str">
        <f t="shared" si="431"/>
        <v xml:space="preserve"> </v>
      </c>
      <c r="P232" s="151">
        <f t="shared" si="432"/>
        <v>100</v>
      </c>
    </row>
    <row r="233" ht="28.949999999999999" customHeight="1">
      <c r="A233" s="141" t="s">
        <v>465</v>
      </c>
      <c r="B233" s="141" t="s">
        <v>466</v>
      </c>
      <c r="C233" s="142" t="s">
        <v>41</v>
      </c>
      <c r="D233" s="143">
        <v>444</v>
      </c>
      <c r="E233" s="144"/>
      <c r="F233" s="153"/>
      <c r="G233" s="144">
        <f t="shared" si="424"/>
        <v>0</v>
      </c>
      <c r="H233" s="146">
        <f t="shared" si="425"/>
        <v>444</v>
      </c>
      <c r="I233" s="147">
        <v>12.880000000000001</v>
      </c>
      <c r="J233" s="148">
        <f t="shared" si="448"/>
        <v>5718.7200000000003</v>
      </c>
      <c r="K233" s="149">
        <f t="shared" si="449"/>
        <v>0</v>
      </c>
      <c r="L233" s="150">
        <f t="shared" si="450"/>
        <v>0</v>
      </c>
      <c r="M233" s="149">
        <f t="shared" si="451"/>
        <v>0</v>
      </c>
      <c r="N233" s="149">
        <f t="shared" si="452"/>
        <v>5718.7200000000003</v>
      </c>
      <c r="O233" s="151" t="str">
        <f t="shared" si="431"/>
        <v xml:space="preserve"> </v>
      </c>
      <c r="P233" s="151">
        <f t="shared" si="432"/>
        <v>100</v>
      </c>
    </row>
    <row r="234" ht="13.199999999999999">
      <c r="A234" s="125" t="s">
        <v>467</v>
      </c>
      <c r="B234" s="125" t="s">
        <v>468</v>
      </c>
      <c r="C234" s="126"/>
      <c r="D234" s="134"/>
      <c r="E234" s="135"/>
      <c r="F234" s="136"/>
      <c r="G234" s="135"/>
      <c r="H234" s="137"/>
      <c r="I234" s="152"/>
      <c r="J234" s="139">
        <f>SUM(J235:J251)</f>
        <v>527613.38000000012</v>
      </c>
      <c r="K234" s="139">
        <f>SUM(K235:K251)</f>
        <v>0</v>
      </c>
      <c r="L234" s="139">
        <f>SUM(L235:L251)</f>
        <v>0</v>
      </c>
      <c r="M234" s="139">
        <f>SUM(M235:M251)</f>
        <v>0</v>
      </c>
      <c r="N234" s="139">
        <f>SUM(N235:N251)</f>
        <v>527613.38000000012</v>
      </c>
      <c r="O234" s="133" t="str">
        <f t="shared" si="431"/>
        <v xml:space="preserve"> </v>
      </c>
      <c r="P234" s="133">
        <f t="shared" si="432"/>
        <v>100</v>
      </c>
    </row>
    <row r="235" ht="28.949999999999999" customHeight="1">
      <c r="A235" s="141" t="s">
        <v>469</v>
      </c>
      <c r="B235" s="141" t="s">
        <v>470</v>
      </c>
      <c r="C235" s="142" t="s">
        <v>41</v>
      </c>
      <c r="D235" s="143">
        <v>296</v>
      </c>
      <c r="E235" s="144"/>
      <c r="F235" s="153"/>
      <c r="G235" s="144">
        <f t="shared" si="424"/>
        <v>0</v>
      </c>
      <c r="H235" s="146">
        <f t="shared" si="425"/>
        <v>296</v>
      </c>
      <c r="I235" s="147">
        <v>529.94000000000005</v>
      </c>
      <c r="J235" s="148">
        <f t="shared" ref="J235:J251" si="453">ROUND(D235*I235,2)</f>
        <v>156862.23999999999</v>
      </c>
      <c r="K235" s="149">
        <f t="shared" ref="K235:K251" si="454">ROUND(E235*I235,2)</f>
        <v>0</v>
      </c>
      <c r="L235" s="150">
        <f t="shared" ref="L235:L251" si="455">ROUND(F235*I235,2)</f>
        <v>0</v>
      </c>
      <c r="M235" s="149">
        <f t="shared" ref="M235:M251" si="456">K235+L235</f>
        <v>0</v>
      </c>
      <c r="N235" s="149">
        <f t="shared" ref="N235:N251" si="457">J235-M235</f>
        <v>156862.23999999999</v>
      </c>
      <c r="O235" s="151" t="str">
        <f t="shared" si="431"/>
        <v xml:space="preserve"> </v>
      </c>
      <c r="P235" s="151">
        <f t="shared" si="432"/>
        <v>100</v>
      </c>
    </row>
    <row r="236" ht="28.949999999999999" customHeight="1">
      <c r="A236" s="141" t="s">
        <v>471</v>
      </c>
      <c r="B236" s="141" t="s">
        <v>472</v>
      </c>
      <c r="C236" s="142" t="s">
        <v>41</v>
      </c>
      <c r="D236" s="143">
        <v>74</v>
      </c>
      <c r="E236" s="144"/>
      <c r="F236" s="153"/>
      <c r="G236" s="144">
        <f t="shared" si="424"/>
        <v>0</v>
      </c>
      <c r="H236" s="146">
        <f t="shared" si="425"/>
        <v>74</v>
      </c>
      <c r="I236" s="147">
        <v>514.19000000000005</v>
      </c>
      <c r="J236" s="148">
        <f t="shared" si="453"/>
        <v>38050.059999999998</v>
      </c>
      <c r="K236" s="149">
        <f t="shared" si="454"/>
        <v>0</v>
      </c>
      <c r="L236" s="150">
        <f t="shared" si="455"/>
        <v>0</v>
      </c>
      <c r="M236" s="149">
        <f t="shared" si="456"/>
        <v>0</v>
      </c>
      <c r="N236" s="149">
        <f t="shared" si="457"/>
        <v>38050.059999999998</v>
      </c>
      <c r="O236" s="151" t="str">
        <f t="shared" si="431"/>
        <v xml:space="preserve"> </v>
      </c>
      <c r="P236" s="151">
        <f t="shared" si="432"/>
        <v>100</v>
      </c>
    </row>
    <row r="237" ht="28.949999999999999" customHeight="1">
      <c r="A237" s="141" t="s">
        <v>473</v>
      </c>
      <c r="B237" s="141" t="s">
        <v>474</v>
      </c>
      <c r="C237" s="142" t="s">
        <v>41</v>
      </c>
      <c r="D237" s="143">
        <v>74</v>
      </c>
      <c r="E237" s="144"/>
      <c r="F237" s="153"/>
      <c r="G237" s="144">
        <f t="shared" si="424"/>
        <v>0</v>
      </c>
      <c r="H237" s="146">
        <f t="shared" si="425"/>
        <v>74</v>
      </c>
      <c r="I237" s="147">
        <v>863.34000000000003</v>
      </c>
      <c r="J237" s="148">
        <f t="shared" si="453"/>
        <v>63887.160000000003</v>
      </c>
      <c r="K237" s="149">
        <f t="shared" si="454"/>
        <v>0</v>
      </c>
      <c r="L237" s="150">
        <f t="shared" si="455"/>
        <v>0</v>
      </c>
      <c r="M237" s="149">
        <f t="shared" si="456"/>
        <v>0</v>
      </c>
      <c r="N237" s="149">
        <f t="shared" si="457"/>
        <v>63887.160000000003</v>
      </c>
      <c r="O237" s="151" t="str">
        <f t="shared" si="431"/>
        <v xml:space="preserve"> </v>
      </c>
      <c r="P237" s="151">
        <f t="shared" si="432"/>
        <v>100</v>
      </c>
    </row>
    <row r="238" ht="57" customHeight="1">
      <c r="A238" s="141" t="s">
        <v>475</v>
      </c>
      <c r="B238" s="141" t="s">
        <v>476</v>
      </c>
      <c r="C238" s="142" t="s">
        <v>41</v>
      </c>
      <c r="D238" s="143">
        <v>74</v>
      </c>
      <c r="E238" s="144"/>
      <c r="F238" s="153"/>
      <c r="G238" s="144">
        <f t="shared" si="424"/>
        <v>0</v>
      </c>
      <c r="H238" s="146">
        <f t="shared" si="425"/>
        <v>74</v>
      </c>
      <c r="I238" s="147">
        <v>2174.6599999999999</v>
      </c>
      <c r="J238" s="148">
        <f t="shared" si="453"/>
        <v>160924.84</v>
      </c>
      <c r="K238" s="149">
        <f t="shared" si="454"/>
        <v>0</v>
      </c>
      <c r="L238" s="150">
        <f t="shared" si="455"/>
        <v>0</v>
      </c>
      <c r="M238" s="149">
        <f t="shared" si="456"/>
        <v>0</v>
      </c>
      <c r="N238" s="149">
        <f t="shared" si="457"/>
        <v>160924.84</v>
      </c>
      <c r="O238" s="151" t="str">
        <f t="shared" si="431"/>
        <v xml:space="preserve"> </v>
      </c>
      <c r="P238" s="151">
        <f t="shared" si="432"/>
        <v>100</v>
      </c>
    </row>
    <row r="239" ht="52.950000000000003" customHeight="1">
      <c r="A239" s="141" t="s">
        <v>477</v>
      </c>
      <c r="B239" s="141" t="s">
        <v>478</v>
      </c>
      <c r="C239" s="142" t="s">
        <v>41</v>
      </c>
      <c r="D239" s="143">
        <v>74</v>
      </c>
      <c r="E239" s="144"/>
      <c r="F239" s="153"/>
      <c r="G239" s="144">
        <f t="shared" ref="G239:G302" si="458">E239+F239</f>
        <v>0</v>
      </c>
      <c r="H239" s="146">
        <f t="shared" ref="H239:H302" si="459">D239-G239</f>
        <v>74</v>
      </c>
      <c r="I239" s="147">
        <v>20.18</v>
      </c>
      <c r="J239" s="148">
        <f t="shared" si="453"/>
        <v>1493.3199999999999</v>
      </c>
      <c r="K239" s="149">
        <f t="shared" si="454"/>
        <v>0</v>
      </c>
      <c r="L239" s="150">
        <f t="shared" si="455"/>
        <v>0</v>
      </c>
      <c r="M239" s="149">
        <f t="shared" si="456"/>
        <v>0</v>
      </c>
      <c r="N239" s="149">
        <f t="shared" si="457"/>
        <v>1493.3199999999999</v>
      </c>
      <c r="O239" s="151" t="str">
        <f t="shared" si="431"/>
        <v xml:space="preserve"> </v>
      </c>
      <c r="P239" s="151">
        <f t="shared" si="432"/>
        <v>100</v>
      </c>
    </row>
    <row r="240" ht="60" customHeight="1">
      <c r="A240" s="141" t="s">
        <v>479</v>
      </c>
      <c r="B240" s="141" t="s">
        <v>480</v>
      </c>
      <c r="C240" s="142" t="s">
        <v>41</v>
      </c>
      <c r="D240" s="143">
        <v>74</v>
      </c>
      <c r="E240" s="144"/>
      <c r="F240" s="153"/>
      <c r="G240" s="144">
        <f t="shared" si="458"/>
        <v>0</v>
      </c>
      <c r="H240" s="146">
        <f t="shared" si="459"/>
        <v>74</v>
      </c>
      <c r="I240" s="147">
        <v>11.6</v>
      </c>
      <c r="J240" s="148">
        <f t="shared" si="453"/>
        <v>858.39999999999998</v>
      </c>
      <c r="K240" s="149">
        <f t="shared" si="454"/>
        <v>0</v>
      </c>
      <c r="L240" s="150">
        <f t="shared" si="455"/>
        <v>0</v>
      </c>
      <c r="M240" s="149">
        <f t="shared" si="456"/>
        <v>0</v>
      </c>
      <c r="N240" s="149">
        <f t="shared" si="457"/>
        <v>858.39999999999998</v>
      </c>
      <c r="O240" s="151" t="str">
        <f t="shared" si="431"/>
        <v xml:space="preserve"> </v>
      </c>
      <c r="P240" s="151">
        <f t="shared" si="432"/>
        <v>100</v>
      </c>
    </row>
    <row r="241" ht="51.600000000000001" customHeight="1">
      <c r="A241" s="141" t="s">
        <v>481</v>
      </c>
      <c r="B241" s="141" t="s">
        <v>482</v>
      </c>
      <c r="C241" s="142" t="s">
        <v>41</v>
      </c>
      <c r="D241" s="143">
        <v>148</v>
      </c>
      <c r="E241" s="144"/>
      <c r="F241" s="153"/>
      <c r="G241" s="144">
        <f t="shared" si="458"/>
        <v>0</v>
      </c>
      <c r="H241" s="146">
        <f t="shared" si="459"/>
        <v>148</v>
      </c>
      <c r="I241" s="147">
        <v>39.530000000000001</v>
      </c>
      <c r="J241" s="148">
        <f t="shared" si="453"/>
        <v>5850.4399999999996</v>
      </c>
      <c r="K241" s="149">
        <f t="shared" si="454"/>
        <v>0</v>
      </c>
      <c r="L241" s="150">
        <f t="shared" si="455"/>
        <v>0</v>
      </c>
      <c r="M241" s="149">
        <f t="shared" si="456"/>
        <v>0</v>
      </c>
      <c r="N241" s="149">
        <f t="shared" si="457"/>
        <v>5850.4399999999996</v>
      </c>
      <c r="O241" s="151" t="str">
        <f t="shared" si="431"/>
        <v xml:space="preserve"> </v>
      </c>
      <c r="P241" s="151">
        <f t="shared" si="432"/>
        <v>100</v>
      </c>
    </row>
    <row r="242" ht="28.949999999999999" customHeight="1">
      <c r="A242" s="141" t="s">
        <v>483</v>
      </c>
      <c r="B242" s="141" t="s">
        <v>484</v>
      </c>
      <c r="C242" s="142" t="s">
        <v>41</v>
      </c>
      <c r="D242" s="143">
        <v>740</v>
      </c>
      <c r="E242" s="144"/>
      <c r="F242" s="153"/>
      <c r="G242" s="144">
        <f t="shared" si="458"/>
        <v>0</v>
      </c>
      <c r="H242" s="146">
        <f t="shared" si="459"/>
        <v>740</v>
      </c>
      <c r="I242" s="147">
        <v>12.76</v>
      </c>
      <c r="J242" s="148">
        <f t="shared" si="453"/>
        <v>9442.3999999999996</v>
      </c>
      <c r="K242" s="149">
        <f t="shared" si="454"/>
        <v>0</v>
      </c>
      <c r="L242" s="150">
        <f t="shared" si="455"/>
        <v>0</v>
      </c>
      <c r="M242" s="149">
        <f t="shared" si="456"/>
        <v>0</v>
      </c>
      <c r="N242" s="149">
        <f t="shared" si="457"/>
        <v>9442.3999999999996</v>
      </c>
      <c r="O242" s="151" t="str">
        <f t="shared" si="431"/>
        <v xml:space="preserve"> </v>
      </c>
      <c r="P242" s="151">
        <f t="shared" si="432"/>
        <v>100</v>
      </c>
    </row>
    <row r="243" ht="28.949999999999999" customHeight="1">
      <c r="A243" s="141" t="s">
        <v>485</v>
      </c>
      <c r="B243" s="141" t="s">
        <v>486</v>
      </c>
      <c r="C243" s="142" t="s">
        <v>41</v>
      </c>
      <c r="D243" s="143">
        <v>74</v>
      </c>
      <c r="E243" s="144"/>
      <c r="F243" s="153"/>
      <c r="G243" s="144">
        <f t="shared" si="458"/>
        <v>0</v>
      </c>
      <c r="H243" s="146">
        <f t="shared" si="459"/>
        <v>74</v>
      </c>
      <c r="I243" s="147">
        <v>29.809999999999999</v>
      </c>
      <c r="J243" s="148">
        <f t="shared" si="453"/>
        <v>2205.9400000000001</v>
      </c>
      <c r="K243" s="149">
        <f t="shared" si="454"/>
        <v>0</v>
      </c>
      <c r="L243" s="150">
        <f t="shared" si="455"/>
        <v>0</v>
      </c>
      <c r="M243" s="149">
        <f t="shared" si="456"/>
        <v>0</v>
      </c>
      <c r="N243" s="149">
        <f t="shared" si="457"/>
        <v>2205.9400000000001</v>
      </c>
      <c r="O243" s="151" t="str">
        <f t="shared" si="431"/>
        <v xml:space="preserve"> </v>
      </c>
      <c r="P243" s="151">
        <f t="shared" si="432"/>
        <v>100</v>
      </c>
    </row>
    <row r="244" ht="25.949999999999999" customHeight="1">
      <c r="A244" s="141" t="s">
        <v>487</v>
      </c>
      <c r="B244" s="141" t="s">
        <v>488</v>
      </c>
      <c r="C244" s="142" t="s">
        <v>41</v>
      </c>
      <c r="D244" s="143">
        <v>296</v>
      </c>
      <c r="E244" s="144"/>
      <c r="F244" s="153"/>
      <c r="G244" s="144">
        <f t="shared" si="458"/>
        <v>0</v>
      </c>
      <c r="H244" s="146">
        <f t="shared" si="459"/>
        <v>296</v>
      </c>
      <c r="I244" s="147">
        <v>13.44</v>
      </c>
      <c r="J244" s="148">
        <f t="shared" si="453"/>
        <v>3978.2399999999998</v>
      </c>
      <c r="K244" s="149">
        <f t="shared" si="454"/>
        <v>0</v>
      </c>
      <c r="L244" s="150">
        <f t="shared" si="455"/>
        <v>0</v>
      </c>
      <c r="M244" s="149">
        <f t="shared" si="456"/>
        <v>0</v>
      </c>
      <c r="N244" s="149">
        <f t="shared" si="457"/>
        <v>3978.2399999999998</v>
      </c>
      <c r="O244" s="151" t="str">
        <f t="shared" ref="O244:O307" si="460">IF((M244/J244)=0," ",(M244/J244)*100)</f>
        <v xml:space="preserve"> </v>
      </c>
      <c r="P244" s="151">
        <f t="shared" ref="P244:P307" si="461">IF((N244/J244)=0," ",(N244/J244)*100)</f>
        <v>100</v>
      </c>
    </row>
    <row r="245" ht="49.200000000000003" customHeight="1">
      <c r="A245" s="141" t="s">
        <v>489</v>
      </c>
      <c r="B245" s="141" t="s">
        <v>490</v>
      </c>
      <c r="C245" s="142" t="s">
        <v>41</v>
      </c>
      <c r="D245" s="143">
        <v>148</v>
      </c>
      <c r="E245" s="144"/>
      <c r="F245" s="153"/>
      <c r="G245" s="144">
        <f t="shared" si="458"/>
        <v>0</v>
      </c>
      <c r="H245" s="146">
        <f t="shared" si="459"/>
        <v>148</v>
      </c>
      <c r="I245" s="147">
        <v>25.899999999999999</v>
      </c>
      <c r="J245" s="148">
        <f t="shared" si="453"/>
        <v>3833.1999999999998</v>
      </c>
      <c r="K245" s="149">
        <f t="shared" si="454"/>
        <v>0</v>
      </c>
      <c r="L245" s="150">
        <f t="shared" si="455"/>
        <v>0</v>
      </c>
      <c r="M245" s="149">
        <f t="shared" si="456"/>
        <v>0</v>
      </c>
      <c r="N245" s="149">
        <f t="shared" si="457"/>
        <v>3833.1999999999998</v>
      </c>
      <c r="O245" s="151" t="str">
        <f t="shared" si="460"/>
        <v xml:space="preserve"> </v>
      </c>
      <c r="P245" s="151">
        <f t="shared" si="461"/>
        <v>100</v>
      </c>
    </row>
    <row r="246" ht="49.200000000000003" customHeight="1">
      <c r="A246" s="141" t="s">
        <v>491</v>
      </c>
      <c r="B246" s="141" t="s">
        <v>492</v>
      </c>
      <c r="C246" s="142" t="s">
        <v>41</v>
      </c>
      <c r="D246" s="143">
        <v>1184</v>
      </c>
      <c r="E246" s="144"/>
      <c r="F246" s="153"/>
      <c r="G246" s="144">
        <f t="shared" si="458"/>
        <v>0</v>
      </c>
      <c r="H246" s="146">
        <f t="shared" si="459"/>
        <v>1184</v>
      </c>
      <c r="I246" s="147">
        <v>9.6799999999999997</v>
      </c>
      <c r="J246" s="148">
        <f t="shared" si="453"/>
        <v>11461.120000000001</v>
      </c>
      <c r="K246" s="149">
        <f t="shared" si="454"/>
        <v>0</v>
      </c>
      <c r="L246" s="150">
        <f t="shared" si="455"/>
        <v>0</v>
      </c>
      <c r="M246" s="149">
        <f t="shared" si="456"/>
        <v>0</v>
      </c>
      <c r="N246" s="149">
        <f t="shared" si="457"/>
        <v>11461.120000000001</v>
      </c>
      <c r="O246" s="151" t="str">
        <f t="shared" si="460"/>
        <v xml:space="preserve"> </v>
      </c>
      <c r="P246" s="151">
        <f t="shared" si="461"/>
        <v>100</v>
      </c>
    </row>
    <row r="247" ht="48.600000000000001" customHeight="1">
      <c r="A247" s="141" t="s">
        <v>493</v>
      </c>
      <c r="B247" s="141" t="s">
        <v>494</v>
      </c>
      <c r="C247" s="142" t="s">
        <v>41</v>
      </c>
      <c r="D247" s="143">
        <v>148</v>
      </c>
      <c r="E247" s="144"/>
      <c r="F247" s="153"/>
      <c r="G247" s="144">
        <f t="shared" si="458"/>
        <v>0</v>
      </c>
      <c r="H247" s="146">
        <f t="shared" si="459"/>
        <v>148</v>
      </c>
      <c r="I247" s="147">
        <v>21.309999999999999</v>
      </c>
      <c r="J247" s="148">
        <f t="shared" si="453"/>
        <v>3153.8800000000001</v>
      </c>
      <c r="K247" s="149">
        <f t="shared" si="454"/>
        <v>0</v>
      </c>
      <c r="L247" s="150">
        <f t="shared" si="455"/>
        <v>0</v>
      </c>
      <c r="M247" s="149">
        <f t="shared" si="456"/>
        <v>0</v>
      </c>
      <c r="N247" s="149">
        <f t="shared" si="457"/>
        <v>3153.8800000000001</v>
      </c>
      <c r="O247" s="151" t="str">
        <f t="shared" si="460"/>
        <v xml:space="preserve"> </v>
      </c>
      <c r="P247" s="151">
        <f t="shared" si="461"/>
        <v>100</v>
      </c>
    </row>
    <row r="248" ht="34.950000000000003" customHeight="1">
      <c r="A248" s="141" t="s">
        <v>495</v>
      </c>
      <c r="B248" s="141" t="s">
        <v>496</v>
      </c>
      <c r="C248" s="142" t="s">
        <v>41</v>
      </c>
      <c r="D248" s="143">
        <v>74</v>
      </c>
      <c r="E248" s="144"/>
      <c r="F248" s="153"/>
      <c r="G248" s="144">
        <f t="shared" si="458"/>
        <v>0</v>
      </c>
      <c r="H248" s="146">
        <f t="shared" si="459"/>
        <v>74</v>
      </c>
      <c r="I248" s="147">
        <v>14.789999999999999</v>
      </c>
      <c r="J248" s="148">
        <f t="shared" si="453"/>
        <v>1094.46</v>
      </c>
      <c r="K248" s="149">
        <f t="shared" si="454"/>
        <v>0</v>
      </c>
      <c r="L248" s="150">
        <f t="shared" si="455"/>
        <v>0</v>
      </c>
      <c r="M248" s="149">
        <f t="shared" si="456"/>
        <v>0</v>
      </c>
      <c r="N248" s="149">
        <f t="shared" si="457"/>
        <v>1094.46</v>
      </c>
      <c r="O248" s="151" t="str">
        <f t="shared" si="460"/>
        <v xml:space="preserve"> </v>
      </c>
      <c r="P248" s="151">
        <f t="shared" si="461"/>
        <v>100</v>
      </c>
    </row>
    <row r="249" ht="49.950000000000003" customHeight="1">
      <c r="A249" s="141" t="s">
        <v>497</v>
      </c>
      <c r="B249" s="141" t="s">
        <v>498</v>
      </c>
      <c r="C249" s="142" t="s">
        <v>83</v>
      </c>
      <c r="D249" s="143">
        <v>819.17999999999995</v>
      </c>
      <c r="E249" s="144"/>
      <c r="F249" s="153"/>
      <c r="G249" s="144">
        <f t="shared" si="458"/>
        <v>0</v>
      </c>
      <c r="H249" s="146">
        <f t="shared" si="459"/>
        <v>819.17999999999995</v>
      </c>
      <c r="I249" s="147">
        <v>39.049999999999997</v>
      </c>
      <c r="J249" s="148">
        <f t="shared" si="453"/>
        <v>31988.98</v>
      </c>
      <c r="K249" s="149">
        <f t="shared" si="454"/>
        <v>0</v>
      </c>
      <c r="L249" s="150">
        <f t="shared" si="455"/>
        <v>0</v>
      </c>
      <c r="M249" s="149">
        <f t="shared" si="456"/>
        <v>0</v>
      </c>
      <c r="N249" s="149">
        <f t="shared" si="457"/>
        <v>31988.98</v>
      </c>
      <c r="O249" s="151" t="str">
        <f t="shared" si="460"/>
        <v xml:space="preserve"> </v>
      </c>
      <c r="P249" s="151">
        <f t="shared" si="461"/>
        <v>100</v>
      </c>
    </row>
    <row r="250" ht="55.200000000000003" customHeight="1">
      <c r="A250" s="141" t="s">
        <v>499</v>
      </c>
      <c r="B250" s="141" t="s">
        <v>500</v>
      </c>
      <c r="C250" s="142" t="s">
        <v>83</v>
      </c>
      <c r="D250" s="143">
        <v>2266.6199999999999</v>
      </c>
      <c r="E250" s="144"/>
      <c r="F250" s="153"/>
      <c r="G250" s="144">
        <f t="shared" si="458"/>
        <v>0</v>
      </c>
      <c r="H250" s="146">
        <f t="shared" si="459"/>
        <v>2266.6199999999999</v>
      </c>
      <c r="I250" s="147">
        <v>12.9</v>
      </c>
      <c r="J250" s="148">
        <f t="shared" si="453"/>
        <v>29239.400000000001</v>
      </c>
      <c r="K250" s="149">
        <f t="shared" si="454"/>
        <v>0</v>
      </c>
      <c r="L250" s="150">
        <f t="shared" si="455"/>
        <v>0</v>
      </c>
      <c r="M250" s="149">
        <f t="shared" si="456"/>
        <v>0</v>
      </c>
      <c r="N250" s="149">
        <f t="shared" si="457"/>
        <v>29239.400000000001</v>
      </c>
      <c r="O250" s="151" t="str">
        <f t="shared" si="460"/>
        <v xml:space="preserve"> </v>
      </c>
      <c r="P250" s="151">
        <f t="shared" si="461"/>
        <v>100</v>
      </c>
    </row>
    <row r="251" ht="60.600000000000001" customHeight="1">
      <c r="A251" s="141" t="s">
        <v>501</v>
      </c>
      <c r="B251" s="141" t="s">
        <v>502</v>
      </c>
      <c r="C251" s="142" t="s">
        <v>41</v>
      </c>
      <c r="D251" s="143">
        <v>74</v>
      </c>
      <c r="E251" s="144"/>
      <c r="F251" s="153"/>
      <c r="G251" s="144">
        <f t="shared" si="458"/>
        <v>0</v>
      </c>
      <c r="H251" s="146">
        <f t="shared" si="459"/>
        <v>74</v>
      </c>
      <c r="I251" s="147">
        <v>44.450000000000003</v>
      </c>
      <c r="J251" s="148">
        <f t="shared" si="453"/>
        <v>3289.3000000000002</v>
      </c>
      <c r="K251" s="149">
        <f t="shared" si="454"/>
        <v>0</v>
      </c>
      <c r="L251" s="150">
        <f t="shared" si="455"/>
        <v>0</v>
      </c>
      <c r="M251" s="149">
        <f t="shared" si="456"/>
        <v>0</v>
      </c>
      <c r="N251" s="149">
        <f t="shared" si="457"/>
        <v>3289.3000000000002</v>
      </c>
      <c r="O251" s="151" t="str">
        <f t="shared" si="460"/>
        <v xml:space="preserve"> </v>
      </c>
      <c r="P251" s="151">
        <f t="shared" si="461"/>
        <v>100</v>
      </c>
    </row>
    <row r="252" ht="13.199999999999999">
      <c r="A252" s="125" t="s">
        <v>503</v>
      </c>
      <c r="B252" s="125" t="s">
        <v>504</v>
      </c>
      <c r="C252" s="126"/>
      <c r="D252" s="134"/>
      <c r="E252" s="135"/>
      <c r="F252" s="136"/>
      <c r="G252" s="135"/>
      <c r="H252" s="137"/>
      <c r="I252" s="152"/>
      <c r="J252" s="139">
        <f>SUM(J253:J273)</f>
        <v>197189.03999999998</v>
      </c>
      <c r="K252" s="139">
        <f>SUM(K253:K273)</f>
        <v>0</v>
      </c>
      <c r="L252" s="139">
        <f>SUM(L253:L273)</f>
        <v>0</v>
      </c>
      <c r="M252" s="139">
        <f>SUM(M253:M273)</f>
        <v>0</v>
      </c>
      <c r="N252" s="139">
        <f>SUM(N253:N273)</f>
        <v>197189.03999999998</v>
      </c>
      <c r="O252" s="133" t="str">
        <f t="shared" si="460"/>
        <v xml:space="preserve"> </v>
      </c>
      <c r="P252" s="133">
        <f t="shared" si="461"/>
        <v>100</v>
      </c>
    </row>
    <row r="253" ht="44.399999999999999" customHeight="1">
      <c r="A253" s="141" t="s">
        <v>505</v>
      </c>
      <c r="B253" s="141" t="s">
        <v>506</v>
      </c>
      <c r="C253" s="142" t="s">
        <v>41</v>
      </c>
      <c r="D253" s="143">
        <v>74</v>
      </c>
      <c r="E253" s="144"/>
      <c r="F253" s="153"/>
      <c r="G253" s="144">
        <f t="shared" si="458"/>
        <v>0</v>
      </c>
      <c r="H253" s="146">
        <f t="shared" si="459"/>
        <v>74</v>
      </c>
      <c r="I253" s="147">
        <v>112.16</v>
      </c>
      <c r="J253" s="148">
        <f t="shared" ref="J253:J273" si="462">ROUND(D253*I253,2)</f>
        <v>8299.8400000000001</v>
      </c>
      <c r="K253" s="149">
        <f t="shared" ref="K253:K273" si="463">ROUND(E253*I253,2)</f>
        <v>0</v>
      </c>
      <c r="L253" s="150">
        <f t="shared" ref="L253:L273" si="464">ROUND(F253*I253,2)</f>
        <v>0</v>
      </c>
      <c r="M253" s="149">
        <f t="shared" ref="M253:M273" si="465">K253+L253</f>
        <v>0</v>
      </c>
      <c r="N253" s="149">
        <f t="shared" ref="N253:N273" si="466">J253-M253</f>
        <v>8299.8400000000001</v>
      </c>
      <c r="O253" s="151" t="str">
        <f t="shared" si="460"/>
        <v xml:space="preserve"> </v>
      </c>
      <c r="P253" s="151">
        <f t="shared" si="461"/>
        <v>100</v>
      </c>
    </row>
    <row r="254" ht="39.600000000000001">
      <c r="A254" s="141" t="s">
        <v>507</v>
      </c>
      <c r="B254" s="141" t="s">
        <v>508</v>
      </c>
      <c r="C254" s="142" t="s">
        <v>41</v>
      </c>
      <c r="D254" s="143">
        <v>148</v>
      </c>
      <c r="E254" s="144"/>
      <c r="F254" s="153"/>
      <c r="G254" s="144">
        <f t="shared" si="458"/>
        <v>0</v>
      </c>
      <c r="H254" s="146">
        <f t="shared" si="459"/>
        <v>148</v>
      </c>
      <c r="I254" s="147">
        <v>118.17</v>
      </c>
      <c r="J254" s="148">
        <f t="shared" si="462"/>
        <v>17489.16</v>
      </c>
      <c r="K254" s="149">
        <f t="shared" si="463"/>
        <v>0</v>
      </c>
      <c r="L254" s="150">
        <f t="shared" si="464"/>
        <v>0</v>
      </c>
      <c r="M254" s="149">
        <f t="shared" si="465"/>
        <v>0</v>
      </c>
      <c r="N254" s="149">
        <f t="shared" si="466"/>
        <v>17489.16</v>
      </c>
      <c r="O254" s="151" t="str">
        <f t="shared" si="460"/>
        <v xml:space="preserve"> </v>
      </c>
      <c r="P254" s="151">
        <f t="shared" si="461"/>
        <v>100</v>
      </c>
    </row>
    <row r="255" ht="39.600000000000001">
      <c r="A255" s="141" t="s">
        <v>509</v>
      </c>
      <c r="B255" s="141" t="s">
        <v>510</v>
      </c>
      <c r="C255" s="142" t="s">
        <v>41</v>
      </c>
      <c r="D255" s="143">
        <v>296</v>
      </c>
      <c r="E255" s="144"/>
      <c r="F255" s="153"/>
      <c r="G255" s="144">
        <f t="shared" si="458"/>
        <v>0</v>
      </c>
      <c r="H255" s="146">
        <f t="shared" si="459"/>
        <v>296</v>
      </c>
      <c r="I255" s="147">
        <v>7.1600000000000001</v>
      </c>
      <c r="J255" s="148">
        <f t="shared" si="462"/>
        <v>2119.3600000000001</v>
      </c>
      <c r="K255" s="149">
        <f t="shared" si="463"/>
        <v>0</v>
      </c>
      <c r="L255" s="150">
        <f t="shared" si="464"/>
        <v>0</v>
      </c>
      <c r="M255" s="149">
        <f t="shared" si="465"/>
        <v>0</v>
      </c>
      <c r="N255" s="149">
        <f t="shared" si="466"/>
        <v>2119.3600000000001</v>
      </c>
      <c r="O255" s="151" t="str">
        <f t="shared" si="460"/>
        <v xml:space="preserve"> </v>
      </c>
      <c r="P255" s="151">
        <f t="shared" si="461"/>
        <v>100</v>
      </c>
    </row>
    <row r="256" ht="39.600000000000001">
      <c r="A256" s="141" t="s">
        <v>511</v>
      </c>
      <c r="B256" s="141" t="s">
        <v>512</v>
      </c>
      <c r="C256" s="142" t="s">
        <v>41</v>
      </c>
      <c r="D256" s="143">
        <v>74</v>
      </c>
      <c r="E256" s="144"/>
      <c r="F256" s="153"/>
      <c r="G256" s="144">
        <f t="shared" si="458"/>
        <v>0</v>
      </c>
      <c r="H256" s="146">
        <f t="shared" si="459"/>
        <v>74</v>
      </c>
      <c r="I256" s="147">
        <v>7.7699999999999996</v>
      </c>
      <c r="J256" s="148">
        <f t="shared" si="462"/>
        <v>574.98000000000002</v>
      </c>
      <c r="K256" s="149">
        <f t="shared" si="463"/>
        <v>0</v>
      </c>
      <c r="L256" s="150">
        <f t="shared" si="464"/>
        <v>0</v>
      </c>
      <c r="M256" s="149">
        <f t="shared" si="465"/>
        <v>0</v>
      </c>
      <c r="N256" s="149">
        <f t="shared" si="466"/>
        <v>574.98000000000002</v>
      </c>
      <c r="O256" s="151" t="str">
        <f t="shared" si="460"/>
        <v xml:space="preserve"> </v>
      </c>
      <c r="P256" s="151">
        <f t="shared" si="461"/>
        <v>100</v>
      </c>
    </row>
    <row r="257" ht="39.600000000000001">
      <c r="A257" s="141" t="s">
        <v>513</v>
      </c>
      <c r="B257" s="141" t="s">
        <v>514</v>
      </c>
      <c r="C257" s="142" t="s">
        <v>41</v>
      </c>
      <c r="D257" s="143">
        <v>74</v>
      </c>
      <c r="E257" s="144"/>
      <c r="F257" s="153"/>
      <c r="G257" s="144">
        <f t="shared" si="458"/>
        <v>0</v>
      </c>
      <c r="H257" s="146">
        <f t="shared" si="459"/>
        <v>74</v>
      </c>
      <c r="I257" s="147">
        <v>387.06999999999999</v>
      </c>
      <c r="J257" s="148">
        <f t="shared" si="462"/>
        <v>28643.18</v>
      </c>
      <c r="K257" s="149">
        <f t="shared" si="463"/>
        <v>0</v>
      </c>
      <c r="L257" s="150">
        <f t="shared" si="464"/>
        <v>0</v>
      </c>
      <c r="M257" s="149">
        <f t="shared" si="465"/>
        <v>0</v>
      </c>
      <c r="N257" s="149">
        <f t="shared" si="466"/>
        <v>28643.18</v>
      </c>
      <c r="O257" s="151" t="str">
        <f t="shared" si="460"/>
        <v xml:space="preserve"> </v>
      </c>
      <c r="P257" s="151">
        <f t="shared" si="461"/>
        <v>100</v>
      </c>
    </row>
    <row r="258" ht="34.950000000000003" customHeight="1">
      <c r="A258" s="141" t="s">
        <v>515</v>
      </c>
      <c r="B258" s="141" t="s">
        <v>516</v>
      </c>
      <c r="C258" s="142" t="s">
        <v>41</v>
      </c>
      <c r="D258" s="143">
        <v>222</v>
      </c>
      <c r="E258" s="144"/>
      <c r="F258" s="153"/>
      <c r="G258" s="144">
        <f t="shared" si="458"/>
        <v>0</v>
      </c>
      <c r="H258" s="146">
        <f t="shared" si="459"/>
        <v>222</v>
      </c>
      <c r="I258" s="147">
        <v>21.23</v>
      </c>
      <c r="J258" s="148">
        <f t="shared" si="462"/>
        <v>4713.0600000000004</v>
      </c>
      <c r="K258" s="149">
        <f t="shared" si="463"/>
        <v>0</v>
      </c>
      <c r="L258" s="150">
        <f t="shared" si="464"/>
        <v>0</v>
      </c>
      <c r="M258" s="149">
        <f t="shared" si="465"/>
        <v>0</v>
      </c>
      <c r="N258" s="149">
        <f t="shared" si="466"/>
        <v>4713.0600000000004</v>
      </c>
      <c r="O258" s="151" t="str">
        <f t="shared" si="460"/>
        <v xml:space="preserve"> </v>
      </c>
      <c r="P258" s="151">
        <f t="shared" si="461"/>
        <v>100</v>
      </c>
    </row>
    <row r="259" ht="28.199999999999999" customHeight="1">
      <c r="A259" s="141" t="s">
        <v>517</v>
      </c>
      <c r="B259" s="141" t="s">
        <v>518</v>
      </c>
      <c r="C259" s="142" t="s">
        <v>41</v>
      </c>
      <c r="D259" s="143">
        <v>74</v>
      </c>
      <c r="E259" s="144"/>
      <c r="F259" s="153"/>
      <c r="G259" s="144">
        <f t="shared" si="458"/>
        <v>0</v>
      </c>
      <c r="H259" s="146">
        <f t="shared" si="459"/>
        <v>74</v>
      </c>
      <c r="I259" s="147">
        <v>747.35000000000002</v>
      </c>
      <c r="J259" s="148">
        <f t="shared" si="462"/>
        <v>55303.900000000001</v>
      </c>
      <c r="K259" s="149">
        <f t="shared" si="463"/>
        <v>0</v>
      </c>
      <c r="L259" s="150">
        <f t="shared" si="464"/>
        <v>0</v>
      </c>
      <c r="M259" s="149">
        <f t="shared" si="465"/>
        <v>0</v>
      </c>
      <c r="N259" s="149">
        <f t="shared" si="466"/>
        <v>55303.900000000001</v>
      </c>
      <c r="O259" s="151" t="str">
        <f t="shared" si="460"/>
        <v xml:space="preserve"> </v>
      </c>
      <c r="P259" s="151">
        <f t="shared" si="461"/>
        <v>100</v>
      </c>
      <c r="R259" s="1" t="s">
        <v>519</v>
      </c>
    </row>
    <row r="260" ht="25.949999999999999" customHeight="1">
      <c r="A260" s="141" t="s">
        <v>520</v>
      </c>
      <c r="B260" s="141" t="s">
        <v>521</v>
      </c>
      <c r="C260" s="142" t="s">
        <v>41</v>
      </c>
      <c r="D260" s="143">
        <v>74</v>
      </c>
      <c r="E260" s="144"/>
      <c r="F260" s="153"/>
      <c r="G260" s="144">
        <f t="shared" si="458"/>
        <v>0</v>
      </c>
      <c r="H260" s="146">
        <f t="shared" si="459"/>
        <v>74</v>
      </c>
      <c r="I260" s="147">
        <v>44.469999999999999</v>
      </c>
      <c r="J260" s="148">
        <f t="shared" si="462"/>
        <v>3290.7800000000002</v>
      </c>
      <c r="K260" s="149">
        <f t="shared" si="463"/>
        <v>0</v>
      </c>
      <c r="L260" s="150">
        <f t="shared" si="464"/>
        <v>0</v>
      </c>
      <c r="M260" s="149">
        <f t="shared" si="465"/>
        <v>0</v>
      </c>
      <c r="N260" s="149">
        <f t="shared" si="466"/>
        <v>3290.7800000000002</v>
      </c>
      <c r="O260" s="151" t="str">
        <f t="shared" si="460"/>
        <v xml:space="preserve"> </v>
      </c>
      <c r="P260" s="151">
        <f t="shared" si="461"/>
        <v>100</v>
      </c>
    </row>
    <row r="261" ht="45.600000000000001" customHeight="1">
      <c r="A261" s="141" t="s">
        <v>522</v>
      </c>
      <c r="B261" s="141" t="s">
        <v>523</v>
      </c>
      <c r="C261" s="142" t="s">
        <v>41</v>
      </c>
      <c r="D261" s="143">
        <v>148</v>
      </c>
      <c r="E261" s="144"/>
      <c r="F261" s="153"/>
      <c r="G261" s="144">
        <f t="shared" si="458"/>
        <v>0</v>
      </c>
      <c r="H261" s="146">
        <f t="shared" si="459"/>
        <v>148</v>
      </c>
      <c r="I261" s="147">
        <v>10.99</v>
      </c>
      <c r="J261" s="148">
        <f t="shared" si="462"/>
        <v>1626.52</v>
      </c>
      <c r="K261" s="149">
        <f t="shared" si="463"/>
        <v>0</v>
      </c>
      <c r="L261" s="150">
        <f t="shared" si="464"/>
        <v>0</v>
      </c>
      <c r="M261" s="149">
        <f t="shared" si="465"/>
        <v>0</v>
      </c>
      <c r="N261" s="149">
        <f t="shared" si="466"/>
        <v>1626.52</v>
      </c>
      <c r="O261" s="151" t="str">
        <f t="shared" si="460"/>
        <v xml:space="preserve"> </v>
      </c>
      <c r="P261" s="151">
        <f t="shared" si="461"/>
        <v>100</v>
      </c>
    </row>
    <row r="262" ht="37.200000000000003" customHeight="1">
      <c r="A262" s="141" t="s">
        <v>524</v>
      </c>
      <c r="B262" s="141" t="s">
        <v>525</v>
      </c>
      <c r="C262" s="142" t="s">
        <v>41</v>
      </c>
      <c r="D262" s="143">
        <v>148</v>
      </c>
      <c r="E262" s="144"/>
      <c r="F262" s="153"/>
      <c r="G262" s="144">
        <f t="shared" si="458"/>
        <v>0</v>
      </c>
      <c r="H262" s="146">
        <f t="shared" si="459"/>
        <v>148</v>
      </c>
      <c r="I262" s="147">
        <v>8.1500000000000004</v>
      </c>
      <c r="J262" s="148">
        <f t="shared" si="462"/>
        <v>1206.2</v>
      </c>
      <c r="K262" s="149">
        <f t="shared" si="463"/>
        <v>0</v>
      </c>
      <c r="L262" s="150">
        <f t="shared" si="464"/>
        <v>0</v>
      </c>
      <c r="M262" s="149">
        <f t="shared" si="465"/>
        <v>0</v>
      </c>
      <c r="N262" s="149">
        <f t="shared" si="466"/>
        <v>1206.2</v>
      </c>
      <c r="O262" s="151" t="str">
        <f t="shared" si="460"/>
        <v xml:space="preserve"> </v>
      </c>
      <c r="P262" s="151">
        <f t="shared" si="461"/>
        <v>100</v>
      </c>
    </row>
    <row r="263" ht="52.200000000000003" customHeight="1">
      <c r="A263" s="141" t="s">
        <v>526</v>
      </c>
      <c r="B263" s="141" t="s">
        <v>527</v>
      </c>
      <c r="C263" s="142" t="s">
        <v>41</v>
      </c>
      <c r="D263" s="143">
        <v>148</v>
      </c>
      <c r="E263" s="144"/>
      <c r="F263" s="153"/>
      <c r="G263" s="144">
        <f t="shared" si="458"/>
        <v>0</v>
      </c>
      <c r="H263" s="146">
        <f t="shared" si="459"/>
        <v>148</v>
      </c>
      <c r="I263" s="147">
        <v>14.66</v>
      </c>
      <c r="J263" s="148">
        <f t="shared" si="462"/>
        <v>2169.6799999999998</v>
      </c>
      <c r="K263" s="149">
        <f t="shared" si="463"/>
        <v>0</v>
      </c>
      <c r="L263" s="150">
        <f t="shared" si="464"/>
        <v>0</v>
      </c>
      <c r="M263" s="149">
        <f t="shared" si="465"/>
        <v>0</v>
      </c>
      <c r="N263" s="149">
        <f t="shared" si="466"/>
        <v>2169.6799999999998</v>
      </c>
      <c r="O263" s="151" t="str">
        <f t="shared" si="460"/>
        <v xml:space="preserve"> </v>
      </c>
      <c r="P263" s="151">
        <f t="shared" si="461"/>
        <v>100</v>
      </c>
    </row>
    <row r="264" ht="52.200000000000003" customHeight="1">
      <c r="A264" s="141" t="s">
        <v>528</v>
      </c>
      <c r="B264" s="141" t="s">
        <v>529</v>
      </c>
      <c r="C264" s="142" t="s">
        <v>41</v>
      </c>
      <c r="D264" s="143">
        <v>74</v>
      </c>
      <c r="E264" s="144"/>
      <c r="F264" s="153"/>
      <c r="G264" s="144">
        <f t="shared" si="458"/>
        <v>0</v>
      </c>
      <c r="H264" s="146">
        <f t="shared" si="459"/>
        <v>74</v>
      </c>
      <c r="I264" s="147">
        <v>16.800000000000001</v>
      </c>
      <c r="J264" s="148">
        <f t="shared" si="462"/>
        <v>1243.2</v>
      </c>
      <c r="K264" s="149">
        <f t="shared" si="463"/>
        <v>0</v>
      </c>
      <c r="L264" s="150">
        <f t="shared" si="464"/>
        <v>0</v>
      </c>
      <c r="M264" s="149">
        <f t="shared" si="465"/>
        <v>0</v>
      </c>
      <c r="N264" s="149">
        <f t="shared" si="466"/>
        <v>1243.2</v>
      </c>
      <c r="O264" s="151" t="str">
        <f t="shared" si="460"/>
        <v xml:space="preserve"> </v>
      </c>
      <c r="P264" s="151">
        <f t="shared" si="461"/>
        <v>100</v>
      </c>
    </row>
    <row r="265" ht="30" customHeight="1">
      <c r="A265" s="141" t="s">
        <v>530</v>
      </c>
      <c r="B265" s="141" t="s">
        <v>531</v>
      </c>
      <c r="C265" s="142" t="s">
        <v>41</v>
      </c>
      <c r="D265" s="143">
        <v>370</v>
      </c>
      <c r="E265" s="144"/>
      <c r="F265" s="153"/>
      <c r="G265" s="144">
        <f t="shared" si="458"/>
        <v>0</v>
      </c>
      <c r="H265" s="146">
        <f t="shared" si="459"/>
        <v>370</v>
      </c>
      <c r="I265" s="147">
        <v>17.260000000000002</v>
      </c>
      <c r="J265" s="148">
        <f t="shared" si="462"/>
        <v>6386.1999999999998</v>
      </c>
      <c r="K265" s="149">
        <f t="shared" si="463"/>
        <v>0</v>
      </c>
      <c r="L265" s="150">
        <f t="shared" si="464"/>
        <v>0</v>
      </c>
      <c r="M265" s="149">
        <f t="shared" si="465"/>
        <v>0</v>
      </c>
      <c r="N265" s="149">
        <f t="shared" si="466"/>
        <v>6386.1999999999998</v>
      </c>
      <c r="O265" s="151" t="str">
        <f t="shared" si="460"/>
        <v xml:space="preserve"> </v>
      </c>
      <c r="P265" s="151">
        <f t="shared" si="461"/>
        <v>100</v>
      </c>
    </row>
    <row r="266" ht="46.950000000000003" customHeight="1">
      <c r="A266" s="141" t="s">
        <v>532</v>
      </c>
      <c r="B266" s="141" t="s">
        <v>533</v>
      </c>
      <c r="C266" s="142" t="s">
        <v>41</v>
      </c>
      <c r="D266" s="143">
        <v>1184</v>
      </c>
      <c r="E266" s="144"/>
      <c r="F266" s="153"/>
      <c r="G266" s="144">
        <f t="shared" si="458"/>
        <v>0</v>
      </c>
      <c r="H266" s="146">
        <f t="shared" si="459"/>
        <v>1184</v>
      </c>
      <c r="I266" s="147">
        <v>7.9100000000000001</v>
      </c>
      <c r="J266" s="148">
        <f t="shared" si="462"/>
        <v>9365.4400000000005</v>
      </c>
      <c r="K266" s="149">
        <f t="shared" si="463"/>
        <v>0</v>
      </c>
      <c r="L266" s="150">
        <f t="shared" si="464"/>
        <v>0</v>
      </c>
      <c r="M266" s="149">
        <f t="shared" si="465"/>
        <v>0</v>
      </c>
      <c r="N266" s="149">
        <f t="shared" si="466"/>
        <v>9365.4400000000005</v>
      </c>
      <c r="O266" s="151" t="str">
        <f t="shared" si="460"/>
        <v xml:space="preserve"> </v>
      </c>
      <c r="P266" s="151">
        <f t="shared" si="461"/>
        <v>100</v>
      </c>
    </row>
    <row r="267" ht="58.200000000000003" customHeight="1">
      <c r="A267" s="141" t="s">
        <v>534</v>
      </c>
      <c r="B267" s="141" t="s">
        <v>535</v>
      </c>
      <c r="C267" s="142" t="s">
        <v>41</v>
      </c>
      <c r="D267" s="143">
        <v>370</v>
      </c>
      <c r="E267" s="144"/>
      <c r="F267" s="153"/>
      <c r="G267" s="144">
        <f t="shared" si="458"/>
        <v>0</v>
      </c>
      <c r="H267" s="146">
        <f t="shared" si="459"/>
        <v>370</v>
      </c>
      <c r="I267" s="147">
        <v>9.4100000000000001</v>
      </c>
      <c r="J267" s="148">
        <f t="shared" si="462"/>
        <v>3481.6999999999998</v>
      </c>
      <c r="K267" s="149">
        <f t="shared" si="463"/>
        <v>0</v>
      </c>
      <c r="L267" s="150">
        <f t="shared" si="464"/>
        <v>0</v>
      </c>
      <c r="M267" s="149">
        <f t="shared" si="465"/>
        <v>0</v>
      </c>
      <c r="N267" s="149">
        <f t="shared" si="466"/>
        <v>3481.6999999999998</v>
      </c>
      <c r="O267" s="151" t="str">
        <f t="shared" si="460"/>
        <v xml:space="preserve"> </v>
      </c>
      <c r="P267" s="151">
        <f t="shared" si="461"/>
        <v>100</v>
      </c>
    </row>
    <row r="268" ht="55.200000000000003" customHeight="1">
      <c r="A268" s="141" t="s">
        <v>536</v>
      </c>
      <c r="B268" s="141" t="s">
        <v>537</v>
      </c>
      <c r="C268" s="142" t="s">
        <v>41</v>
      </c>
      <c r="D268" s="143">
        <v>74</v>
      </c>
      <c r="E268" s="144"/>
      <c r="F268" s="153"/>
      <c r="G268" s="144">
        <f t="shared" si="458"/>
        <v>0</v>
      </c>
      <c r="H268" s="146">
        <f t="shared" si="459"/>
        <v>74</v>
      </c>
      <c r="I268" s="147">
        <v>10.17</v>
      </c>
      <c r="J268" s="148">
        <f t="shared" si="462"/>
        <v>752.58000000000004</v>
      </c>
      <c r="K268" s="149">
        <f t="shared" si="463"/>
        <v>0</v>
      </c>
      <c r="L268" s="150">
        <f t="shared" si="464"/>
        <v>0</v>
      </c>
      <c r="M268" s="149">
        <f t="shared" si="465"/>
        <v>0</v>
      </c>
      <c r="N268" s="149">
        <f t="shared" si="466"/>
        <v>752.58000000000004</v>
      </c>
      <c r="O268" s="151" t="str">
        <f t="shared" si="460"/>
        <v xml:space="preserve"> </v>
      </c>
      <c r="P268" s="151">
        <f t="shared" si="461"/>
        <v>100</v>
      </c>
    </row>
    <row r="269" ht="51" customHeight="1">
      <c r="A269" s="141" t="s">
        <v>538</v>
      </c>
      <c r="B269" s="141" t="s">
        <v>539</v>
      </c>
      <c r="C269" s="142" t="s">
        <v>41</v>
      </c>
      <c r="D269" s="143">
        <v>148</v>
      </c>
      <c r="E269" s="144"/>
      <c r="F269" s="153"/>
      <c r="G269" s="144">
        <f t="shared" si="458"/>
        <v>0</v>
      </c>
      <c r="H269" s="146">
        <f t="shared" si="459"/>
        <v>148</v>
      </c>
      <c r="I269" s="147">
        <v>6.3099999999999996</v>
      </c>
      <c r="J269" s="148">
        <f t="shared" si="462"/>
        <v>933.88</v>
      </c>
      <c r="K269" s="149">
        <f t="shared" si="463"/>
        <v>0</v>
      </c>
      <c r="L269" s="150">
        <f t="shared" si="464"/>
        <v>0</v>
      </c>
      <c r="M269" s="149">
        <f t="shared" si="465"/>
        <v>0</v>
      </c>
      <c r="N269" s="149">
        <f t="shared" si="466"/>
        <v>933.88</v>
      </c>
      <c r="O269" s="151" t="str">
        <f t="shared" si="460"/>
        <v xml:space="preserve"> </v>
      </c>
      <c r="P269" s="151">
        <f t="shared" si="461"/>
        <v>100</v>
      </c>
    </row>
    <row r="270" ht="51" customHeight="1">
      <c r="A270" s="141" t="s">
        <v>540</v>
      </c>
      <c r="B270" s="141" t="s">
        <v>541</v>
      </c>
      <c r="C270" s="142" t="s">
        <v>41</v>
      </c>
      <c r="D270" s="143">
        <v>148</v>
      </c>
      <c r="E270" s="144"/>
      <c r="F270" s="153"/>
      <c r="G270" s="144">
        <f t="shared" si="458"/>
        <v>0</v>
      </c>
      <c r="H270" s="146">
        <f t="shared" si="459"/>
        <v>148</v>
      </c>
      <c r="I270" s="147">
        <v>7.0999999999999996</v>
      </c>
      <c r="J270" s="148">
        <f t="shared" si="462"/>
        <v>1050.8</v>
      </c>
      <c r="K270" s="149">
        <f t="shared" si="463"/>
        <v>0</v>
      </c>
      <c r="L270" s="150">
        <f t="shared" si="464"/>
        <v>0</v>
      </c>
      <c r="M270" s="149">
        <f t="shared" si="465"/>
        <v>0</v>
      </c>
      <c r="N270" s="149">
        <f t="shared" si="466"/>
        <v>1050.8</v>
      </c>
      <c r="O270" s="151" t="str">
        <f t="shared" si="460"/>
        <v xml:space="preserve"> </v>
      </c>
      <c r="P270" s="151">
        <f t="shared" si="461"/>
        <v>100</v>
      </c>
    </row>
    <row r="271" ht="52.200000000000003" customHeight="1">
      <c r="A271" s="141" t="s">
        <v>542</v>
      </c>
      <c r="B271" s="141" t="s">
        <v>543</v>
      </c>
      <c r="C271" s="142" t="s">
        <v>41</v>
      </c>
      <c r="D271" s="143">
        <v>74</v>
      </c>
      <c r="E271" s="144"/>
      <c r="F271" s="153"/>
      <c r="G271" s="144">
        <f t="shared" si="458"/>
        <v>0</v>
      </c>
      <c r="H271" s="146">
        <f t="shared" si="459"/>
        <v>74</v>
      </c>
      <c r="I271" s="147">
        <v>173.16999999999999</v>
      </c>
      <c r="J271" s="148">
        <f t="shared" si="462"/>
        <v>12814.58</v>
      </c>
      <c r="K271" s="149">
        <f t="shared" si="463"/>
        <v>0</v>
      </c>
      <c r="L271" s="150">
        <f t="shared" si="464"/>
        <v>0</v>
      </c>
      <c r="M271" s="149">
        <f t="shared" si="465"/>
        <v>0</v>
      </c>
      <c r="N271" s="149">
        <f t="shared" si="466"/>
        <v>12814.58</v>
      </c>
      <c r="O271" s="151" t="str">
        <f t="shared" si="460"/>
        <v xml:space="preserve"> </v>
      </c>
      <c r="P271" s="151">
        <f t="shared" si="461"/>
        <v>100</v>
      </c>
    </row>
    <row r="272" ht="43.950000000000003" customHeight="1">
      <c r="A272" s="141" t="s">
        <v>544</v>
      </c>
      <c r="B272" s="141" t="s">
        <v>545</v>
      </c>
      <c r="C272" s="142" t="s">
        <v>83</v>
      </c>
      <c r="D272" s="143">
        <v>985.67999999999995</v>
      </c>
      <c r="E272" s="144"/>
      <c r="F272" s="153"/>
      <c r="G272" s="144">
        <f t="shared" si="458"/>
        <v>0</v>
      </c>
      <c r="H272" s="146">
        <f t="shared" si="459"/>
        <v>985.67999999999995</v>
      </c>
      <c r="I272" s="147">
        <v>13.09</v>
      </c>
      <c r="J272" s="148">
        <f t="shared" si="462"/>
        <v>12902.549999999999</v>
      </c>
      <c r="K272" s="149">
        <f t="shared" si="463"/>
        <v>0</v>
      </c>
      <c r="L272" s="150">
        <f t="shared" si="464"/>
        <v>0</v>
      </c>
      <c r="M272" s="149">
        <f t="shared" si="465"/>
        <v>0</v>
      </c>
      <c r="N272" s="149">
        <f t="shared" si="466"/>
        <v>12902.549999999999</v>
      </c>
      <c r="O272" s="151" t="str">
        <f t="shared" si="460"/>
        <v xml:space="preserve"> </v>
      </c>
      <c r="P272" s="151">
        <f t="shared" si="461"/>
        <v>100</v>
      </c>
    </row>
    <row r="273" ht="44.399999999999999" customHeight="1">
      <c r="A273" s="141" t="s">
        <v>546</v>
      </c>
      <c r="B273" s="141" t="s">
        <v>547</v>
      </c>
      <c r="C273" s="142" t="s">
        <v>83</v>
      </c>
      <c r="D273" s="143">
        <v>2005.4000000000001</v>
      </c>
      <c r="E273" s="144"/>
      <c r="F273" s="153"/>
      <c r="G273" s="144">
        <f t="shared" si="458"/>
        <v>0</v>
      </c>
      <c r="H273" s="146">
        <f t="shared" si="459"/>
        <v>2005.4000000000001</v>
      </c>
      <c r="I273" s="147">
        <v>11.380000000000001</v>
      </c>
      <c r="J273" s="148">
        <f t="shared" si="462"/>
        <v>22821.450000000001</v>
      </c>
      <c r="K273" s="149">
        <f t="shared" si="463"/>
        <v>0</v>
      </c>
      <c r="L273" s="150">
        <f t="shared" si="464"/>
        <v>0</v>
      </c>
      <c r="M273" s="149">
        <f t="shared" si="465"/>
        <v>0</v>
      </c>
      <c r="N273" s="149">
        <f t="shared" si="466"/>
        <v>22821.450000000001</v>
      </c>
      <c r="O273" s="151" t="str">
        <f t="shared" si="460"/>
        <v xml:space="preserve"> </v>
      </c>
      <c r="P273" s="151">
        <f t="shared" si="461"/>
        <v>100</v>
      </c>
    </row>
    <row r="274" ht="13.199999999999999">
      <c r="A274" s="125" t="s">
        <v>548</v>
      </c>
      <c r="B274" s="125" t="s">
        <v>549</v>
      </c>
      <c r="C274" s="126"/>
      <c r="D274" s="134"/>
      <c r="E274" s="135"/>
      <c r="F274" s="136"/>
      <c r="G274" s="135"/>
      <c r="H274" s="137"/>
      <c r="I274" s="152"/>
      <c r="J274" s="139">
        <f>SUM(J275:J280)</f>
        <v>131414.38</v>
      </c>
      <c r="K274" s="139">
        <f>SUM(K275:K280)</f>
        <v>0</v>
      </c>
      <c r="L274" s="139">
        <f>SUM(L275:L280)</f>
        <v>0</v>
      </c>
      <c r="M274" s="139">
        <f>SUM(M275:M280)</f>
        <v>0</v>
      </c>
      <c r="N274" s="139">
        <f>SUM(N275:N280)</f>
        <v>131414.38</v>
      </c>
      <c r="O274" s="140" t="str">
        <f t="shared" si="460"/>
        <v xml:space="preserve"> </v>
      </c>
      <c r="P274" s="133">
        <f t="shared" si="461"/>
        <v>100</v>
      </c>
    </row>
    <row r="275" ht="54.600000000000001" customHeight="1">
      <c r="A275" s="141" t="s">
        <v>550</v>
      </c>
      <c r="B275" s="141" t="s">
        <v>551</v>
      </c>
      <c r="C275" s="142" t="s">
        <v>41</v>
      </c>
      <c r="D275" s="143">
        <v>74</v>
      </c>
      <c r="E275" s="144"/>
      <c r="F275" s="153"/>
      <c r="G275" s="144">
        <f t="shared" si="458"/>
        <v>0</v>
      </c>
      <c r="H275" s="146">
        <f t="shared" si="459"/>
        <v>74</v>
      </c>
      <c r="I275" s="147">
        <v>597.89999999999998</v>
      </c>
      <c r="J275" s="148">
        <f t="shared" ref="J275:J280" si="467">ROUND(D275*I275,2)</f>
        <v>44244.599999999999</v>
      </c>
      <c r="K275" s="149">
        <f t="shared" ref="K275:K280" si="468">ROUND(E275*I275,2)</f>
        <v>0</v>
      </c>
      <c r="L275" s="150">
        <f t="shared" ref="L275:L280" si="469">ROUND(F275*I275,2)</f>
        <v>0</v>
      </c>
      <c r="M275" s="149">
        <f t="shared" ref="M275:M280" si="470">K275+L275</f>
        <v>0</v>
      </c>
      <c r="N275" s="149">
        <f t="shared" ref="N275:N280" si="471">J275-M275</f>
        <v>44244.599999999999</v>
      </c>
      <c r="O275" s="151" t="str">
        <f t="shared" si="460"/>
        <v xml:space="preserve"> </v>
      </c>
      <c r="P275" s="151">
        <f t="shared" si="461"/>
        <v>100</v>
      </c>
    </row>
    <row r="276" ht="60" customHeight="1">
      <c r="A276" s="141" t="s">
        <v>552</v>
      </c>
      <c r="B276" s="141" t="s">
        <v>553</v>
      </c>
      <c r="C276" s="142" t="s">
        <v>41</v>
      </c>
      <c r="D276" s="143">
        <v>74</v>
      </c>
      <c r="E276" s="144"/>
      <c r="F276" s="153"/>
      <c r="G276" s="144">
        <f t="shared" si="458"/>
        <v>0</v>
      </c>
      <c r="H276" s="146">
        <f t="shared" si="459"/>
        <v>74</v>
      </c>
      <c r="I276" s="147">
        <v>398.61000000000001</v>
      </c>
      <c r="J276" s="148">
        <f t="shared" si="467"/>
        <v>29497.139999999999</v>
      </c>
      <c r="K276" s="149">
        <f t="shared" si="468"/>
        <v>0</v>
      </c>
      <c r="L276" s="150">
        <f t="shared" si="469"/>
        <v>0</v>
      </c>
      <c r="M276" s="149">
        <f t="shared" si="470"/>
        <v>0</v>
      </c>
      <c r="N276" s="149">
        <f t="shared" si="471"/>
        <v>29497.139999999999</v>
      </c>
      <c r="O276" s="151" t="str">
        <f t="shared" si="460"/>
        <v xml:space="preserve"> </v>
      </c>
      <c r="P276" s="151">
        <f t="shared" si="461"/>
        <v>100</v>
      </c>
    </row>
    <row r="277" ht="46.200000000000003" customHeight="1">
      <c r="A277" s="141" t="s">
        <v>554</v>
      </c>
      <c r="B277" s="141" t="s">
        <v>555</v>
      </c>
      <c r="C277" s="142" t="s">
        <v>41</v>
      </c>
      <c r="D277" s="143">
        <v>74</v>
      </c>
      <c r="E277" s="144"/>
      <c r="F277" s="153"/>
      <c r="G277" s="144">
        <f t="shared" si="458"/>
        <v>0</v>
      </c>
      <c r="H277" s="146">
        <f t="shared" si="459"/>
        <v>74</v>
      </c>
      <c r="I277" s="147">
        <v>368.27999999999997</v>
      </c>
      <c r="J277" s="148">
        <f t="shared" si="467"/>
        <v>27252.720000000001</v>
      </c>
      <c r="K277" s="149">
        <f t="shared" si="468"/>
        <v>0</v>
      </c>
      <c r="L277" s="150">
        <f t="shared" si="469"/>
        <v>0</v>
      </c>
      <c r="M277" s="149">
        <f t="shared" si="470"/>
        <v>0</v>
      </c>
      <c r="N277" s="149">
        <f t="shared" si="471"/>
        <v>27252.720000000001</v>
      </c>
      <c r="O277" s="151" t="str">
        <f t="shared" si="460"/>
        <v xml:space="preserve"> </v>
      </c>
      <c r="P277" s="151">
        <f t="shared" si="461"/>
        <v>100</v>
      </c>
    </row>
    <row r="278" ht="30.600000000000001" customHeight="1">
      <c r="A278" s="141" t="s">
        <v>556</v>
      </c>
      <c r="B278" s="141" t="s">
        <v>557</v>
      </c>
      <c r="C278" s="142" t="s">
        <v>41</v>
      </c>
      <c r="D278" s="143">
        <v>74</v>
      </c>
      <c r="E278" s="144"/>
      <c r="F278" s="153"/>
      <c r="G278" s="144">
        <f t="shared" si="458"/>
        <v>0</v>
      </c>
      <c r="H278" s="146">
        <f t="shared" si="459"/>
        <v>74</v>
      </c>
      <c r="I278" s="147">
        <v>38.280000000000001</v>
      </c>
      <c r="J278" s="148">
        <f t="shared" si="467"/>
        <v>2832.7199999999998</v>
      </c>
      <c r="K278" s="149">
        <f t="shared" si="468"/>
        <v>0</v>
      </c>
      <c r="L278" s="150">
        <f t="shared" si="469"/>
        <v>0</v>
      </c>
      <c r="M278" s="149">
        <f t="shared" si="470"/>
        <v>0</v>
      </c>
      <c r="N278" s="149">
        <f t="shared" si="471"/>
        <v>2832.7199999999998</v>
      </c>
      <c r="O278" s="151" t="str">
        <f t="shared" si="460"/>
        <v xml:space="preserve"> </v>
      </c>
      <c r="P278" s="151">
        <f t="shared" si="461"/>
        <v>100</v>
      </c>
    </row>
    <row r="279" ht="52.200000000000003" customHeight="1">
      <c r="A279" s="141" t="s">
        <v>558</v>
      </c>
      <c r="B279" s="141" t="s">
        <v>559</v>
      </c>
      <c r="C279" s="142" t="s">
        <v>41</v>
      </c>
      <c r="D279" s="143">
        <v>74</v>
      </c>
      <c r="E279" s="144"/>
      <c r="F279" s="153"/>
      <c r="G279" s="144">
        <f t="shared" si="458"/>
        <v>0</v>
      </c>
      <c r="H279" s="146">
        <f t="shared" si="459"/>
        <v>74</v>
      </c>
      <c r="I279" s="147">
        <v>74.510000000000005</v>
      </c>
      <c r="J279" s="148">
        <f t="shared" si="467"/>
        <v>5513.7399999999998</v>
      </c>
      <c r="K279" s="149">
        <f t="shared" si="468"/>
        <v>0</v>
      </c>
      <c r="L279" s="150">
        <f t="shared" si="469"/>
        <v>0</v>
      </c>
      <c r="M279" s="149">
        <f t="shared" si="470"/>
        <v>0</v>
      </c>
      <c r="N279" s="149">
        <f t="shared" si="471"/>
        <v>5513.7399999999998</v>
      </c>
      <c r="O279" s="151" t="str">
        <f t="shared" si="460"/>
        <v xml:space="preserve"> </v>
      </c>
      <c r="P279" s="151">
        <f t="shared" si="461"/>
        <v>100</v>
      </c>
    </row>
    <row r="280" ht="73.200000000000003" customHeight="1">
      <c r="A280" s="141" t="s">
        <v>560</v>
      </c>
      <c r="B280" s="141" t="s">
        <v>561</v>
      </c>
      <c r="C280" s="142" t="s">
        <v>41</v>
      </c>
      <c r="D280" s="143">
        <v>74</v>
      </c>
      <c r="E280" s="144"/>
      <c r="F280" s="153"/>
      <c r="G280" s="144">
        <f t="shared" si="458"/>
        <v>0</v>
      </c>
      <c r="H280" s="146">
        <f t="shared" si="459"/>
        <v>74</v>
      </c>
      <c r="I280" s="147">
        <v>298.29000000000002</v>
      </c>
      <c r="J280" s="148">
        <f t="shared" si="467"/>
        <v>22073.459999999999</v>
      </c>
      <c r="K280" s="149">
        <f t="shared" si="468"/>
        <v>0</v>
      </c>
      <c r="L280" s="150">
        <f t="shared" si="469"/>
        <v>0</v>
      </c>
      <c r="M280" s="149">
        <f t="shared" si="470"/>
        <v>0</v>
      </c>
      <c r="N280" s="149">
        <f t="shared" si="471"/>
        <v>22073.459999999999</v>
      </c>
      <c r="O280" s="151" t="str">
        <f t="shared" si="460"/>
        <v xml:space="preserve"> </v>
      </c>
      <c r="P280" s="151">
        <f t="shared" si="461"/>
        <v>100</v>
      </c>
    </row>
    <row r="281" ht="13.199999999999999">
      <c r="A281" s="125" t="s">
        <v>562</v>
      </c>
      <c r="B281" s="125" t="s">
        <v>261</v>
      </c>
      <c r="C281" s="126"/>
      <c r="D281" s="134"/>
      <c r="E281" s="135"/>
      <c r="F281" s="136"/>
      <c r="G281" s="135"/>
      <c r="H281" s="137"/>
      <c r="I281" s="152"/>
      <c r="J281" s="139">
        <f>J282</f>
        <v>10580.438489</v>
      </c>
      <c r="K281" s="139">
        <f>K282</f>
        <v>0</v>
      </c>
      <c r="L281" s="139">
        <f>L282</f>
        <v>0</v>
      </c>
      <c r="M281" s="139">
        <f>M282</f>
        <v>0</v>
      </c>
      <c r="N281" s="139">
        <f>N282</f>
        <v>10580.438489</v>
      </c>
      <c r="O281" s="140" t="str">
        <f t="shared" si="460"/>
        <v xml:space="preserve"> </v>
      </c>
      <c r="P281" s="133">
        <f t="shared" si="461"/>
        <v>100</v>
      </c>
    </row>
    <row r="282" ht="30" customHeight="1">
      <c r="A282" s="141" t="s">
        <v>563</v>
      </c>
      <c r="B282" s="141" t="s">
        <v>564</v>
      </c>
      <c r="C282" s="142" t="s">
        <v>59</v>
      </c>
      <c r="D282" s="143">
        <v>3699.2600000000002</v>
      </c>
      <c r="E282" s="144"/>
      <c r="F282" s="153"/>
      <c r="G282" s="144"/>
      <c r="H282" s="146">
        <f t="shared" si="459"/>
        <v>3699.2600000000002</v>
      </c>
      <c r="I282" s="147">
        <v>2.86015</v>
      </c>
      <c r="J282" s="148">
        <f>I282*D282</f>
        <v>10580.438489</v>
      </c>
      <c r="K282" s="149">
        <f>ROUND(E282*I282,2)</f>
        <v>0</v>
      </c>
      <c r="L282" s="150">
        <f>ROUND(F282*I282,2)</f>
        <v>0</v>
      </c>
      <c r="M282" s="149">
        <f>K282+L282</f>
        <v>0</v>
      </c>
      <c r="N282" s="149">
        <f>J282-M282</f>
        <v>10580.438489</v>
      </c>
      <c r="O282" s="151" t="str">
        <f t="shared" si="460"/>
        <v xml:space="preserve"> </v>
      </c>
      <c r="P282" s="151">
        <f t="shared" si="461"/>
        <v>100</v>
      </c>
    </row>
    <row r="283" ht="13.199999999999999">
      <c r="A283" s="125">
        <v>4</v>
      </c>
      <c r="B283" s="125" t="s">
        <v>565</v>
      </c>
      <c r="C283" s="126"/>
      <c r="D283" s="134"/>
      <c r="E283" s="135"/>
      <c r="F283" s="136"/>
      <c r="G283" s="135"/>
      <c r="H283" s="137"/>
      <c r="I283" s="152"/>
      <c r="J283" s="139">
        <f>J284+J294+J302+J304+J310+J319+J325+J330+J363+J381+J403+J413</f>
        <v>475840.0199999999</v>
      </c>
      <c r="K283" s="139">
        <f>K284+K294+K302+K304+K310+K319+K325+K330+K363+K381+K403+K413</f>
        <v>0</v>
      </c>
      <c r="L283" s="139">
        <f>L284+L294+L302+L304+L310+L319+L325+L330+L363+L381+L403+L413</f>
        <v>0</v>
      </c>
      <c r="M283" s="139">
        <f>M284+M294+M302+M304+M310+M319+M325+M330+M363+M381+M403+M413</f>
        <v>0</v>
      </c>
      <c r="N283" s="139">
        <f>N284+N294+N302+N304+N310+N319+N325+N330+N363+N381+N403+N413</f>
        <v>475840.0199999999</v>
      </c>
      <c r="O283" s="140" t="str">
        <f t="shared" si="460"/>
        <v xml:space="preserve"> </v>
      </c>
      <c r="P283" s="133">
        <f t="shared" si="461"/>
        <v>100</v>
      </c>
    </row>
    <row r="284" ht="13.199999999999999">
      <c r="A284" s="125" t="s">
        <v>566</v>
      </c>
      <c r="B284" s="125" t="s">
        <v>309</v>
      </c>
      <c r="C284" s="126"/>
      <c r="D284" s="134"/>
      <c r="E284" s="135"/>
      <c r="F284" s="136"/>
      <c r="G284" s="135"/>
      <c r="H284" s="137"/>
      <c r="I284" s="152"/>
      <c r="J284" s="139">
        <f>SUM(J285:J293)</f>
        <v>69431.840000000011</v>
      </c>
      <c r="K284" s="139">
        <f>SUM(K285:K293)</f>
        <v>0</v>
      </c>
      <c r="L284" s="139">
        <f>SUM(L285:L293)</f>
        <v>0</v>
      </c>
      <c r="M284" s="139">
        <f>SUM(M285:M293)</f>
        <v>0</v>
      </c>
      <c r="N284" s="139">
        <f>SUM(N285:N293)</f>
        <v>69431.840000000011</v>
      </c>
      <c r="O284" s="140" t="str">
        <f t="shared" si="460"/>
        <v xml:space="preserve"> </v>
      </c>
      <c r="P284" s="133">
        <f t="shared" si="461"/>
        <v>100</v>
      </c>
    </row>
    <row r="285" ht="39.600000000000001" customHeight="1">
      <c r="A285" s="141" t="s">
        <v>567</v>
      </c>
      <c r="B285" s="141" t="s">
        <v>311</v>
      </c>
      <c r="C285" s="142" t="s">
        <v>143</v>
      </c>
      <c r="D285" s="143">
        <v>7.4400000000000004</v>
      </c>
      <c r="E285" s="144"/>
      <c r="F285" s="153"/>
      <c r="G285" s="144">
        <f t="shared" si="458"/>
        <v>0</v>
      </c>
      <c r="H285" s="146">
        <f t="shared" si="459"/>
        <v>7.4400000000000004</v>
      </c>
      <c r="I285" s="147">
        <v>63.289999999999999</v>
      </c>
      <c r="J285" s="148">
        <f t="shared" ref="J285:J293" si="472">ROUND(D285*I285,2)</f>
        <v>470.88</v>
      </c>
      <c r="K285" s="149">
        <f t="shared" ref="K285:K293" si="473">ROUND(E285*I285,2)</f>
        <v>0</v>
      </c>
      <c r="L285" s="150">
        <f t="shared" ref="L285:L293" si="474">ROUND(F285*I285,2)</f>
        <v>0</v>
      </c>
      <c r="M285" s="149">
        <f t="shared" ref="M285:M293" si="475">K285+L285</f>
        <v>0</v>
      </c>
      <c r="N285" s="149">
        <f t="shared" ref="N285:N293" si="476">J285-M285</f>
        <v>470.88</v>
      </c>
      <c r="O285" s="151" t="str">
        <f t="shared" si="460"/>
        <v xml:space="preserve"> </v>
      </c>
      <c r="P285" s="151">
        <f t="shared" si="461"/>
        <v>100</v>
      </c>
    </row>
    <row r="286" ht="39.600000000000001" customHeight="1">
      <c r="A286" s="141" t="s">
        <v>568</v>
      </c>
      <c r="B286" s="141" t="s">
        <v>313</v>
      </c>
      <c r="C286" s="142" t="s">
        <v>59</v>
      </c>
      <c r="D286" s="143">
        <v>408.48000000000002</v>
      </c>
      <c r="E286" s="144"/>
      <c r="F286" s="153"/>
      <c r="G286" s="144">
        <f t="shared" si="458"/>
        <v>0</v>
      </c>
      <c r="H286" s="146">
        <f t="shared" si="459"/>
        <v>408.48000000000002</v>
      </c>
      <c r="I286" s="147">
        <v>7.2699999999999996</v>
      </c>
      <c r="J286" s="148">
        <f t="shared" si="472"/>
        <v>2969.6500000000001</v>
      </c>
      <c r="K286" s="149">
        <f t="shared" si="473"/>
        <v>0</v>
      </c>
      <c r="L286" s="150">
        <f t="shared" si="474"/>
        <v>0</v>
      </c>
      <c r="M286" s="149">
        <f t="shared" si="475"/>
        <v>0</v>
      </c>
      <c r="N286" s="149">
        <f t="shared" si="476"/>
        <v>2969.6500000000001</v>
      </c>
      <c r="O286" s="151" t="str">
        <f t="shared" si="460"/>
        <v xml:space="preserve"> </v>
      </c>
      <c r="P286" s="151">
        <f t="shared" si="461"/>
        <v>100</v>
      </c>
    </row>
    <row r="287" ht="49.200000000000003" customHeight="1">
      <c r="A287" s="141" t="s">
        <v>569</v>
      </c>
      <c r="B287" s="141" t="s">
        <v>315</v>
      </c>
      <c r="C287" s="142" t="s">
        <v>143</v>
      </c>
      <c r="D287" s="143">
        <v>41.579999999999998</v>
      </c>
      <c r="E287" s="144"/>
      <c r="F287" s="153"/>
      <c r="G287" s="144">
        <f t="shared" si="458"/>
        <v>0</v>
      </c>
      <c r="H287" s="146">
        <f t="shared" si="459"/>
        <v>41.579999999999998</v>
      </c>
      <c r="I287" s="147">
        <v>675.96000000000004</v>
      </c>
      <c r="J287" s="148">
        <f t="shared" si="472"/>
        <v>28106.419999999998</v>
      </c>
      <c r="K287" s="149">
        <f t="shared" si="473"/>
        <v>0</v>
      </c>
      <c r="L287" s="150">
        <f t="shared" si="474"/>
        <v>0</v>
      </c>
      <c r="M287" s="149">
        <f t="shared" si="475"/>
        <v>0</v>
      </c>
      <c r="N287" s="149">
        <f t="shared" si="476"/>
        <v>28106.419999999998</v>
      </c>
      <c r="O287" s="151" t="str">
        <f t="shared" si="460"/>
        <v xml:space="preserve"> </v>
      </c>
      <c r="P287" s="151">
        <f t="shared" si="461"/>
        <v>100</v>
      </c>
    </row>
    <row r="288" ht="39.600000000000001">
      <c r="A288" s="141" t="s">
        <v>570</v>
      </c>
      <c r="B288" s="141" t="s">
        <v>317</v>
      </c>
      <c r="C288" s="142" t="s">
        <v>83</v>
      </c>
      <c r="D288" s="143">
        <v>206.16</v>
      </c>
      <c r="E288" s="144"/>
      <c r="F288" s="153"/>
      <c r="G288" s="144">
        <f t="shared" si="458"/>
        <v>0</v>
      </c>
      <c r="H288" s="146">
        <f t="shared" si="459"/>
        <v>206.16</v>
      </c>
      <c r="I288" s="147">
        <v>71.120000000000005</v>
      </c>
      <c r="J288" s="148">
        <f t="shared" si="472"/>
        <v>14662.1</v>
      </c>
      <c r="K288" s="149">
        <f t="shared" si="473"/>
        <v>0</v>
      </c>
      <c r="L288" s="150">
        <f t="shared" si="474"/>
        <v>0</v>
      </c>
      <c r="M288" s="149">
        <f t="shared" si="475"/>
        <v>0</v>
      </c>
      <c r="N288" s="149">
        <f t="shared" si="476"/>
        <v>14662.1</v>
      </c>
      <c r="O288" s="151" t="str">
        <f t="shared" si="460"/>
        <v xml:space="preserve"> </v>
      </c>
      <c r="P288" s="151">
        <f t="shared" si="461"/>
        <v>100</v>
      </c>
    </row>
    <row r="289" ht="41.399999999999999" customHeight="1">
      <c r="A289" s="141" t="s">
        <v>571</v>
      </c>
      <c r="B289" s="141" t="s">
        <v>319</v>
      </c>
      <c r="C289" s="142" t="s">
        <v>320</v>
      </c>
      <c r="D289" s="143">
        <v>53.100000000000001</v>
      </c>
      <c r="E289" s="144"/>
      <c r="F289" s="153"/>
      <c r="G289" s="144">
        <f t="shared" si="458"/>
        <v>0</v>
      </c>
      <c r="H289" s="146">
        <f t="shared" si="459"/>
        <v>53.100000000000001</v>
      </c>
      <c r="I289" s="147">
        <v>15.51</v>
      </c>
      <c r="J289" s="148">
        <f t="shared" si="472"/>
        <v>823.58000000000004</v>
      </c>
      <c r="K289" s="149">
        <f t="shared" si="473"/>
        <v>0</v>
      </c>
      <c r="L289" s="150">
        <f t="shared" si="474"/>
        <v>0</v>
      </c>
      <c r="M289" s="149">
        <f t="shared" si="475"/>
        <v>0</v>
      </c>
      <c r="N289" s="149">
        <f t="shared" si="476"/>
        <v>823.58000000000004</v>
      </c>
      <c r="O289" s="151" t="str">
        <f t="shared" si="460"/>
        <v xml:space="preserve"> </v>
      </c>
      <c r="P289" s="151">
        <f t="shared" si="461"/>
        <v>100</v>
      </c>
    </row>
    <row r="290" ht="41.399999999999999" customHeight="1">
      <c r="A290" s="141" t="s">
        <v>572</v>
      </c>
      <c r="B290" s="141" t="s">
        <v>322</v>
      </c>
      <c r="C290" s="142" t="s">
        <v>59</v>
      </c>
      <c r="D290" s="143">
        <v>536.75999999999999</v>
      </c>
      <c r="E290" s="144"/>
      <c r="F290" s="153"/>
      <c r="G290" s="144">
        <f t="shared" si="458"/>
        <v>0</v>
      </c>
      <c r="H290" s="146">
        <f t="shared" si="459"/>
        <v>536.75999999999999</v>
      </c>
      <c r="I290" s="147">
        <v>33</v>
      </c>
      <c r="J290" s="148">
        <f t="shared" si="472"/>
        <v>17713.080000000002</v>
      </c>
      <c r="K290" s="149">
        <f t="shared" si="473"/>
        <v>0</v>
      </c>
      <c r="L290" s="150">
        <f t="shared" si="474"/>
        <v>0</v>
      </c>
      <c r="M290" s="149">
        <f t="shared" si="475"/>
        <v>0</v>
      </c>
      <c r="N290" s="149">
        <f t="shared" si="476"/>
        <v>17713.080000000002</v>
      </c>
      <c r="O290" s="151" t="str">
        <f t="shared" si="460"/>
        <v xml:space="preserve"> </v>
      </c>
      <c r="P290" s="151">
        <f t="shared" si="461"/>
        <v>100</v>
      </c>
    </row>
    <row r="291" ht="41.399999999999999" customHeight="1">
      <c r="A291" s="141" t="s">
        <v>573</v>
      </c>
      <c r="B291" s="141" t="s">
        <v>324</v>
      </c>
      <c r="C291" s="142" t="s">
        <v>59</v>
      </c>
      <c r="D291" s="143">
        <v>20.640000000000001</v>
      </c>
      <c r="E291" s="144"/>
      <c r="F291" s="153"/>
      <c r="G291" s="144">
        <f t="shared" si="458"/>
        <v>0</v>
      </c>
      <c r="H291" s="146">
        <f t="shared" si="459"/>
        <v>20.640000000000001</v>
      </c>
      <c r="I291" s="147">
        <v>98.849999999999994</v>
      </c>
      <c r="J291" s="148">
        <f t="shared" si="472"/>
        <v>2040.26</v>
      </c>
      <c r="K291" s="149">
        <f t="shared" si="473"/>
        <v>0</v>
      </c>
      <c r="L291" s="150">
        <f t="shared" si="474"/>
        <v>0</v>
      </c>
      <c r="M291" s="149">
        <f t="shared" si="475"/>
        <v>0</v>
      </c>
      <c r="N291" s="149">
        <f t="shared" si="476"/>
        <v>2040.26</v>
      </c>
      <c r="O291" s="151" t="str">
        <f t="shared" si="460"/>
        <v xml:space="preserve"> </v>
      </c>
      <c r="P291" s="151">
        <f t="shared" si="461"/>
        <v>100</v>
      </c>
    </row>
    <row r="292" ht="41.399999999999999" customHeight="1">
      <c r="A292" s="141" t="s">
        <v>574</v>
      </c>
      <c r="B292" s="141" t="s">
        <v>326</v>
      </c>
      <c r="C292" s="142" t="s">
        <v>59</v>
      </c>
      <c r="D292" s="143">
        <v>408.48000000000002</v>
      </c>
      <c r="E292" s="144"/>
      <c r="F292" s="153"/>
      <c r="G292" s="144">
        <f t="shared" si="458"/>
        <v>0</v>
      </c>
      <c r="H292" s="146">
        <f t="shared" si="459"/>
        <v>408.48000000000002</v>
      </c>
      <c r="I292" s="147">
        <v>4.0999999999999996</v>
      </c>
      <c r="J292" s="148">
        <f t="shared" si="472"/>
        <v>1674.77</v>
      </c>
      <c r="K292" s="149">
        <f t="shared" si="473"/>
        <v>0</v>
      </c>
      <c r="L292" s="150">
        <f t="shared" si="474"/>
        <v>0</v>
      </c>
      <c r="M292" s="149">
        <f t="shared" si="475"/>
        <v>0</v>
      </c>
      <c r="N292" s="149">
        <f t="shared" si="476"/>
        <v>1674.77</v>
      </c>
      <c r="O292" s="151" t="str">
        <f t="shared" si="460"/>
        <v xml:space="preserve"> </v>
      </c>
      <c r="P292" s="151">
        <f t="shared" si="461"/>
        <v>100</v>
      </c>
    </row>
    <row r="293" ht="41.399999999999999" customHeight="1">
      <c r="A293" s="141" t="s">
        <v>575</v>
      </c>
      <c r="B293" s="141" t="s">
        <v>328</v>
      </c>
      <c r="C293" s="142" t="s">
        <v>320</v>
      </c>
      <c r="D293" s="143">
        <v>30</v>
      </c>
      <c r="E293" s="144"/>
      <c r="F293" s="153"/>
      <c r="G293" s="144">
        <f t="shared" si="458"/>
        <v>0</v>
      </c>
      <c r="H293" s="146">
        <f t="shared" si="459"/>
        <v>30</v>
      </c>
      <c r="I293" s="147">
        <v>32.369999999999997</v>
      </c>
      <c r="J293" s="148">
        <f t="shared" si="472"/>
        <v>971.10000000000002</v>
      </c>
      <c r="K293" s="149">
        <f t="shared" si="473"/>
        <v>0</v>
      </c>
      <c r="L293" s="150">
        <f t="shared" si="474"/>
        <v>0</v>
      </c>
      <c r="M293" s="149">
        <f t="shared" si="475"/>
        <v>0</v>
      </c>
      <c r="N293" s="149">
        <f t="shared" si="476"/>
        <v>971.10000000000002</v>
      </c>
      <c r="O293" s="151" t="str">
        <f t="shared" si="460"/>
        <v xml:space="preserve"> </v>
      </c>
      <c r="P293" s="151">
        <f t="shared" si="461"/>
        <v>100</v>
      </c>
    </row>
    <row r="294" ht="13.199999999999999">
      <c r="A294" s="125" t="s">
        <v>576</v>
      </c>
      <c r="B294" s="125" t="s">
        <v>330</v>
      </c>
      <c r="C294" s="126"/>
      <c r="D294" s="134"/>
      <c r="E294" s="135"/>
      <c r="F294" s="136"/>
      <c r="G294" s="135"/>
      <c r="H294" s="137"/>
      <c r="I294" s="152"/>
      <c r="J294" s="139">
        <f>SUM(J295:J301)</f>
        <v>85642.040000000008</v>
      </c>
      <c r="K294" s="139">
        <f>SUM(K295:K301)</f>
        <v>0</v>
      </c>
      <c r="L294" s="139">
        <f>SUM(L295:L301)</f>
        <v>0</v>
      </c>
      <c r="M294" s="139">
        <f>SUM(M295:M301)</f>
        <v>0</v>
      </c>
      <c r="N294" s="139">
        <f>SUM(N295:N301)</f>
        <v>85642.040000000008</v>
      </c>
      <c r="O294" s="140" t="str">
        <f t="shared" si="460"/>
        <v xml:space="preserve"> </v>
      </c>
      <c r="P294" s="133">
        <f t="shared" si="461"/>
        <v>100</v>
      </c>
    </row>
    <row r="295" ht="41.399999999999999" customHeight="1">
      <c r="A295" s="141" t="s">
        <v>577</v>
      </c>
      <c r="B295" s="141" t="s">
        <v>332</v>
      </c>
      <c r="C295" s="142" t="s">
        <v>83</v>
      </c>
      <c r="D295" s="143">
        <v>30</v>
      </c>
      <c r="E295" s="144"/>
      <c r="F295" s="153"/>
      <c r="G295" s="144">
        <f t="shared" si="458"/>
        <v>0</v>
      </c>
      <c r="H295" s="146">
        <f t="shared" si="459"/>
        <v>30</v>
      </c>
      <c r="I295" s="147">
        <v>111.04000000000001</v>
      </c>
      <c r="J295" s="148">
        <f t="shared" ref="J295:J299" si="477">ROUND(D295*I295,2)</f>
        <v>3331.1999999999998</v>
      </c>
      <c r="K295" s="149">
        <f t="shared" ref="K295:K301" si="478">ROUND(E295*I295,2)</f>
        <v>0</v>
      </c>
      <c r="L295" s="150">
        <f t="shared" ref="L295:L301" si="479">ROUND(F295*I295,2)</f>
        <v>0</v>
      </c>
      <c r="M295" s="149">
        <f t="shared" ref="M295:M301" si="480">K295+L295</f>
        <v>0</v>
      </c>
      <c r="N295" s="149">
        <f t="shared" ref="N295:N301" si="481">J295-M295</f>
        <v>3331.1999999999998</v>
      </c>
      <c r="O295" s="151" t="str">
        <f t="shared" si="460"/>
        <v xml:space="preserve"> </v>
      </c>
      <c r="P295" s="151">
        <f t="shared" si="461"/>
        <v>100</v>
      </c>
    </row>
    <row r="296" ht="41.399999999999999" customHeight="1">
      <c r="A296" s="141" t="s">
        <v>578</v>
      </c>
      <c r="B296" s="141" t="s">
        <v>334</v>
      </c>
      <c r="C296" s="142" t="s">
        <v>41</v>
      </c>
      <c r="D296" s="143">
        <v>6</v>
      </c>
      <c r="E296" s="144"/>
      <c r="F296" s="153"/>
      <c r="G296" s="144">
        <f t="shared" si="458"/>
        <v>0</v>
      </c>
      <c r="H296" s="146">
        <f t="shared" si="459"/>
        <v>6</v>
      </c>
      <c r="I296" s="147">
        <v>1827.8399999999999</v>
      </c>
      <c r="J296" s="148">
        <f t="shared" si="477"/>
        <v>10967.040000000001</v>
      </c>
      <c r="K296" s="149">
        <f t="shared" si="478"/>
        <v>0</v>
      </c>
      <c r="L296" s="150">
        <f t="shared" si="479"/>
        <v>0</v>
      </c>
      <c r="M296" s="149">
        <f t="shared" si="480"/>
        <v>0</v>
      </c>
      <c r="N296" s="149">
        <f t="shared" si="481"/>
        <v>10967.040000000001</v>
      </c>
      <c r="O296" s="151" t="str">
        <f t="shared" si="460"/>
        <v xml:space="preserve"> </v>
      </c>
      <c r="P296" s="151">
        <f t="shared" si="461"/>
        <v>100</v>
      </c>
    </row>
    <row r="297" ht="41.399999999999999" customHeight="1">
      <c r="A297" s="141" t="s">
        <v>579</v>
      </c>
      <c r="B297" s="141" t="s">
        <v>319</v>
      </c>
      <c r="C297" s="142" t="s">
        <v>320</v>
      </c>
      <c r="D297" s="143">
        <v>438.83999999999997</v>
      </c>
      <c r="E297" s="144"/>
      <c r="F297" s="153"/>
      <c r="G297" s="144">
        <f t="shared" si="458"/>
        <v>0</v>
      </c>
      <c r="H297" s="146">
        <f t="shared" si="459"/>
        <v>438.83999999999997</v>
      </c>
      <c r="I297" s="147">
        <v>15.51</v>
      </c>
      <c r="J297" s="148">
        <f t="shared" si="477"/>
        <v>6806.4099999999999</v>
      </c>
      <c r="K297" s="149">
        <f t="shared" si="478"/>
        <v>0</v>
      </c>
      <c r="L297" s="150">
        <f t="shared" si="479"/>
        <v>0</v>
      </c>
      <c r="M297" s="149">
        <f t="shared" si="480"/>
        <v>0</v>
      </c>
      <c r="N297" s="149">
        <f t="shared" si="481"/>
        <v>6806.4099999999999</v>
      </c>
      <c r="O297" s="151" t="str">
        <f t="shared" si="460"/>
        <v xml:space="preserve"> </v>
      </c>
      <c r="P297" s="151">
        <f t="shared" si="461"/>
        <v>100</v>
      </c>
    </row>
    <row r="298" ht="41.399999999999999" customHeight="1">
      <c r="A298" s="141" t="s">
        <v>580</v>
      </c>
      <c r="B298" s="141" t="s">
        <v>337</v>
      </c>
      <c r="C298" s="142" t="s">
        <v>41</v>
      </c>
      <c r="D298" s="143">
        <v>1800</v>
      </c>
      <c r="E298" s="144"/>
      <c r="F298" s="153"/>
      <c r="G298" s="144">
        <f t="shared" si="458"/>
        <v>0</v>
      </c>
      <c r="H298" s="146">
        <f t="shared" si="459"/>
        <v>1800</v>
      </c>
      <c r="I298" s="147">
        <v>1.29</v>
      </c>
      <c r="J298" s="148">
        <f t="shared" si="477"/>
        <v>2322</v>
      </c>
      <c r="K298" s="149">
        <f t="shared" si="478"/>
        <v>0</v>
      </c>
      <c r="L298" s="150">
        <f t="shared" si="479"/>
        <v>0</v>
      </c>
      <c r="M298" s="149">
        <f t="shared" si="480"/>
        <v>0</v>
      </c>
      <c r="N298" s="149">
        <f t="shared" si="481"/>
        <v>2322</v>
      </c>
      <c r="O298" s="151" t="str">
        <f t="shared" si="460"/>
        <v xml:space="preserve"> </v>
      </c>
      <c r="P298" s="151">
        <f t="shared" si="461"/>
        <v>100</v>
      </c>
    </row>
    <row r="299" ht="39.600000000000001">
      <c r="A299" s="141" t="s">
        <v>581</v>
      </c>
      <c r="B299" s="141" t="s">
        <v>339</v>
      </c>
      <c r="C299" s="142" t="s">
        <v>320</v>
      </c>
      <c r="D299" s="143">
        <v>974.75999999999999</v>
      </c>
      <c r="E299" s="144"/>
      <c r="F299" s="153"/>
      <c r="G299" s="144">
        <f t="shared" si="458"/>
        <v>0</v>
      </c>
      <c r="H299" s="146">
        <f t="shared" si="459"/>
        <v>974.75999999999999</v>
      </c>
      <c r="I299" s="147">
        <v>12.140000000000001</v>
      </c>
      <c r="J299" s="148">
        <f t="shared" si="477"/>
        <v>11833.59</v>
      </c>
      <c r="K299" s="149">
        <f t="shared" si="478"/>
        <v>0</v>
      </c>
      <c r="L299" s="150">
        <f t="shared" si="479"/>
        <v>0</v>
      </c>
      <c r="M299" s="149">
        <f t="shared" si="480"/>
        <v>0</v>
      </c>
      <c r="N299" s="149">
        <f t="shared" si="481"/>
        <v>11833.59</v>
      </c>
      <c r="O299" s="151" t="str">
        <f t="shared" si="460"/>
        <v xml:space="preserve"> </v>
      </c>
      <c r="P299" s="151">
        <f t="shared" si="461"/>
        <v>100</v>
      </c>
    </row>
    <row r="300" ht="66">
      <c r="A300" s="141" t="s">
        <v>582</v>
      </c>
      <c r="B300" s="141" t="s">
        <v>341</v>
      </c>
      <c r="C300" s="142" t="s">
        <v>143</v>
      </c>
      <c r="D300" s="143">
        <v>73.5</v>
      </c>
      <c r="E300" s="144"/>
      <c r="F300" s="153"/>
      <c r="G300" s="144">
        <f t="shared" si="458"/>
        <v>0</v>
      </c>
      <c r="H300" s="146">
        <f t="shared" si="459"/>
        <v>73.5</v>
      </c>
      <c r="I300" s="147">
        <v>670.23000000000002</v>
      </c>
      <c r="J300" s="148">
        <f>ROUND(D300*I300,2)-0.01</f>
        <v>49261.900000000001</v>
      </c>
      <c r="K300" s="149">
        <f t="shared" si="478"/>
        <v>0</v>
      </c>
      <c r="L300" s="150">
        <f t="shared" si="479"/>
        <v>0</v>
      </c>
      <c r="M300" s="149">
        <f t="shared" si="480"/>
        <v>0</v>
      </c>
      <c r="N300" s="149">
        <f t="shared" si="481"/>
        <v>49261.900000000001</v>
      </c>
      <c r="O300" s="151" t="str">
        <f t="shared" si="460"/>
        <v xml:space="preserve"> </v>
      </c>
      <c r="P300" s="151">
        <f t="shared" si="461"/>
        <v>100</v>
      </c>
    </row>
    <row r="301" ht="41.399999999999999" customHeight="1">
      <c r="A301" s="141" t="s">
        <v>583</v>
      </c>
      <c r="B301" s="141" t="s">
        <v>343</v>
      </c>
      <c r="C301" s="142" t="s">
        <v>320</v>
      </c>
      <c r="D301" s="143">
        <v>100.62</v>
      </c>
      <c r="E301" s="144"/>
      <c r="F301" s="153"/>
      <c r="G301" s="144">
        <f t="shared" si="458"/>
        <v>0</v>
      </c>
      <c r="H301" s="146">
        <f t="shared" si="459"/>
        <v>100.62</v>
      </c>
      <c r="I301" s="147">
        <v>11.130000000000001</v>
      </c>
      <c r="J301" s="148">
        <f>ROUND(D301*I301,2)</f>
        <v>1119.9000000000001</v>
      </c>
      <c r="K301" s="149">
        <f t="shared" si="478"/>
        <v>0</v>
      </c>
      <c r="L301" s="150">
        <f t="shared" si="479"/>
        <v>0</v>
      </c>
      <c r="M301" s="149">
        <f t="shared" si="480"/>
        <v>0</v>
      </c>
      <c r="N301" s="149">
        <f t="shared" si="481"/>
        <v>1119.9000000000001</v>
      </c>
      <c r="O301" s="151" t="str">
        <f t="shared" si="460"/>
        <v xml:space="preserve"> </v>
      </c>
      <c r="P301" s="151">
        <f t="shared" si="461"/>
        <v>100</v>
      </c>
    </row>
    <row r="302" ht="13.199999999999999">
      <c r="A302" s="125" t="s">
        <v>584</v>
      </c>
      <c r="B302" s="125" t="s">
        <v>585</v>
      </c>
      <c r="C302" s="126"/>
      <c r="D302" s="134"/>
      <c r="E302" s="135"/>
      <c r="F302" s="136"/>
      <c r="G302" s="135"/>
      <c r="H302" s="137"/>
      <c r="I302" s="152"/>
      <c r="J302" s="139">
        <f>J303</f>
        <v>6451.71</v>
      </c>
      <c r="K302" s="139">
        <f>K303</f>
        <v>0</v>
      </c>
      <c r="L302" s="139">
        <f>L303</f>
        <v>0</v>
      </c>
      <c r="M302" s="139">
        <f>M303</f>
        <v>0</v>
      </c>
      <c r="N302" s="139">
        <f>N303</f>
        <v>6451.71</v>
      </c>
      <c r="O302" s="140" t="str">
        <f t="shared" si="460"/>
        <v xml:space="preserve"> </v>
      </c>
      <c r="P302" s="133">
        <f t="shared" si="461"/>
        <v>100</v>
      </c>
    </row>
    <row r="303" ht="41.399999999999999" customHeight="1">
      <c r="A303" s="141" t="s">
        <v>586</v>
      </c>
      <c r="B303" s="141" t="s">
        <v>347</v>
      </c>
      <c r="C303" s="142" t="s">
        <v>59</v>
      </c>
      <c r="D303" s="143">
        <v>184.44</v>
      </c>
      <c r="E303" s="144"/>
      <c r="F303" s="153"/>
      <c r="G303" s="144">
        <f t="shared" ref="G303:G366" si="482">E303+F303</f>
        <v>0</v>
      </c>
      <c r="H303" s="146">
        <f t="shared" ref="H303:H366" si="483">D303-G303</f>
        <v>184.44</v>
      </c>
      <c r="I303" s="147">
        <v>34.979999999999997</v>
      </c>
      <c r="J303" s="148">
        <f>ROUND(D303*I303,2)</f>
        <v>6451.71</v>
      </c>
      <c r="K303" s="149">
        <f>ROUND(E303*I303,2)</f>
        <v>0</v>
      </c>
      <c r="L303" s="150">
        <f>ROUND(F303*I303,2)</f>
        <v>0</v>
      </c>
      <c r="M303" s="149">
        <f>K303+L303</f>
        <v>0</v>
      </c>
      <c r="N303" s="149">
        <f>J303-M303</f>
        <v>6451.71</v>
      </c>
      <c r="O303" s="151" t="str">
        <f t="shared" si="460"/>
        <v xml:space="preserve"> </v>
      </c>
      <c r="P303" s="151">
        <f t="shared" si="461"/>
        <v>100</v>
      </c>
    </row>
    <row r="304" ht="13.199999999999999">
      <c r="A304" s="125" t="s">
        <v>587</v>
      </c>
      <c r="B304" s="125" t="s">
        <v>349</v>
      </c>
      <c r="C304" s="126"/>
      <c r="D304" s="134"/>
      <c r="E304" s="135"/>
      <c r="F304" s="136"/>
      <c r="G304" s="135"/>
      <c r="H304" s="137"/>
      <c r="I304" s="152"/>
      <c r="J304" s="139">
        <f>SUM(J305:J309)</f>
        <v>63872.160000000003</v>
      </c>
      <c r="K304" s="139">
        <f>SUM(K305:K309)</f>
        <v>0</v>
      </c>
      <c r="L304" s="139">
        <f>SUM(L305:L309)</f>
        <v>0</v>
      </c>
      <c r="M304" s="139">
        <f>SUM(M305:M309)</f>
        <v>0</v>
      </c>
      <c r="N304" s="139">
        <f>SUM(N305:N309)</f>
        <v>63872.160000000003</v>
      </c>
      <c r="O304" s="140" t="str">
        <f t="shared" si="460"/>
        <v xml:space="preserve"> </v>
      </c>
      <c r="P304" s="133">
        <f t="shared" si="461"/>
        <v>100</v>
      </c>
    </row>
    <row r="305" ht="41.399999999999999" customHeight="1">
      <c r="A305" s="141" t="s">
        <v>588</v>
      </c>
      <c r="B305" s="141" t="s">
        <v>351</v>
      </c>
      <c r="C305" s="142" t="s">
        <v>59</v>
      </c>
      <c r="D305" s="143">
        <v>416.51999999999998</v>
      </c>
      <c r="E305" s="144"/>
      <c r="F305" s="153"/>
      <c r="G305" s="144">
        <f t="shared" si="482"/>
        <v>0</v>
      </c>
      <c r="H305" s="146">
        <f t="shared" si="483"/>
        <v>416.51999999999998</v>
      </c>
      <c r="I305" s="147">
        <v>44.43</v>
      </c>
      <c r="J305" s="148">
        <f t="shared" ref="J305:J309" si="484">ROUND(D305*I305,2)</f>
        <v>18505.98</v>
      </c>
      <c r="K305" s="149">
        <f t="shared" ref="K305:K309" si="485">ROUND(E305*I305,2)</f>
        <v>0</v>
      </c>
      <c r="L305" s="150">
        <f t="shared" ref="L305:L309" si="486">ROUND(F305*I305,2)</f>
        <v>0</v>
      </c>
      <c r="M305" s="149">
        <f t="shared" ref="M305:M309" si="487">K305+L305</f>
        <v>0</v>
      </c>
      <c r="N305" s="149">
        <f t="shared" ref="N305:N309" si="488">J305-M305</f>
        <v>18505.98</v>
      </c>
      <c r="O305" s="151" t="str">
        <f t="shared" si="460"/>
        <v xml:space="preserve"> </v>
      </c>
      <c r="P305" s="151">
        <f t="shared" si="461"/>
        <v>100</v>
      </c>
    </row>
    <row r="306" ht="41.399999999999999" customHeight="1">
      <c r="A306" s="141" t="s">
        <v>589</v>
      </c>
      <c r="B306" s="141" t="s">
        <v>353</v>
      </c>
      <c r="C306" s="142" t="s">
        <v>59</v>
      </c>
      <c r="D306" s="143">
        <v>416.51999999999998</v>
      </c>
      <c r="E306" s="144"/>
      <c r="F306" s="153"/>
      <c r="G306" s="144">
        <f t="shared" si="482"/>
        <v>0</v>
      </c>
      <c r="H306" s="146">
        <f t="shared" si="483"/>
        <v>416.51999999999998</v>
      </c>
      <c r="I306" s="147">
        <v>87.969999999999999</v>
      </c>
      <c r="J306" s="148">
        <f t="shared" si="484"/>
        <v>36641.260000000002</v>
      </c>
      <c r="K306" s="149">
        <f t="shared" si="485"/>
        <v>0</v>
      </c>
      <c r="L306" s="150">
        <f t="shared" si="486"/>
        <v>0</v>
      </c>
      <c r="M306" s="149">
        <f t="shared" si="487"/>
        <v>0</v>
      </c>
      <c r="N306" s="149">
        <f t="shared" si="488"/>
        <v>36641.260000000002</v>
      </c>
      <c r="O306" s="151" t="str">
        <f t="shared" si="460"/>
        <v xml:space="preserve"> </v>
      </c>
      <c r="P306" s="151">
        <f t="shared" si="461"/>
        <v>100</v>
      </c>
    </row>
    <row r="307" ht="41.399999999999999" customHeight="1">
      <c r="A307" s="141" t="s">
        <v>590</v>
      </c>
      <c r="B307" s="141" t="s">
        <v>355</v>
      </c>
      <c r="C307" s="142" t="s">
        <v>59</v>
      </c>
      <c r="D307" s="143">
        <v>18</v>
      </c>
      <c r="E307" s="144"/>
      <c r="F307" s="153"/>
      <c r="G307" s="144">
        <f t="shared" si="482"/>
        <v>0</v>
      </c>
      <c r="H307" s="146">
        <f t="shared" si="483"/>
        <v>18</v>
      </c>
      <c r="I307" s="147">
        <v>84.239999999999995</v>
      </c>
      <c r="J307" s="148">
        <f t="shared" si="484"/>
        <v>1516.3199999999999</v>
      </c>
      <c r="K307" s="149">
        <f t="shared" si="485"/>
        <v>0</v>
      </c>
      <c r="L307" s="150">
        <f t="shared" si="486"/>
        <v>0</v>
      </c>
      <c r="M307" s="149">
        <f t="shared" si="487"/>
        <v>0</v>
      </c>
      <c r="N307" s="149">
        <f t="shared" si="488"/>
        <v>1516.3199999999999</v>
      </c>
      <c r="O307" s="151" t="str">
        <f t="shared" si="460"/>
        <v xml:space="preserve"> </v>
      </c>
      <c r="P307" s="151">
        <f t="shared" si="461"/>
        <v>100</v>
      </c>
    </row>
    <row r="308" ht="41.399999999999999" customHeight="1">
      <c r="A308" s="141" t="s">
        <v>591</v>
      </c>
      <c r="B308" s="141" t="s">
        <v>357</v>
      </c>
      <c r="C308" s="142" t="s">
        <v>83</v>
      </c>
      <c r="D308" s="143">
        <v>69.480000000000004</v>
      </c>
      <c r="E308" s="144"/>
      <c r="F308" s="153"/>
      <c r="G308" s="144">
        <f t="shared" si="482"/>
        <v>0</v>
      </c>
      <c r="H308" s="146">
        <f t="shared" si="483"/>
        <v>69.480000000000004</v>
      </c>
      <c r="I308" s="147">
        <v>89.299999999999997</v>
      </c>
      <c r="J308" s="148">
        <f t="shared" si="484"/>
        <v>6204.5600000000004</v>
      </c>
      <c r="K308" s="149">
        <f t="shared" si="485"/>
        <v>0</v>
      </c>
      <c r="L308" s="150">
        <f t="shared" si="486"/>
        <v>0</v>
      </c>
      <c r="M308" s="149">
        <f t="shared" si="487"/>
        <v>0</v>
      </c>
      <c r="N308" s="149">
        <f t="shared" si="488"/>
        <v>6204.5600000000004</v>
      </c>
      <c r="O308" s="151" t="str">
        <f t="shared" ref="O308:O371" si="489">IF((M308/J308)=0," ",(M308/J308)*100)</f>
        <v xml:space="preserve"> </v>
      </c>
      <c r="P308" s="151">
        <f t="shared" ref="P308:P371" si="490">IF((N308/J308)=0," ",(N308/J308)*100)</f>
        <v>100</v>
      </c>
    </row>
    <row r="309" ht="41.399999999999999" customHeight="1">
      <c r="A309" s="141" t="s">
        <v>592</v>
      </c>
      <c r="B309" s="141" t="s">
        <v>359</v>
      </c>
      <c r="C309" s="142" t="s">
        <v>83</v>
      </c>
      <c r="D309" s="143">
        <v>36</v>
      </c>
      <c r="E309" s="144"/>
      <c r="F309" s="153"/>
      <c r="G309" s="144">
        <f t="shared" si="482"/>
        <v>0</v>
      </c>
      <c r="H309" s="146">
        <f t="shared" si="483"/>
        <v>36</v>
      </c>
      <c r="I309" s="147">
        <v>27.890000000000001</v>
      </c>
      <c r="J309" s="148">
        <f t="shared" si="484"/>
        <v>1004.04</v>
      </c>
      <c r="K309" s="149">
        <f t="shared" si="485"/>
        <v>0</v>
      </c>
      <c r="L309" s="150">
        <f t="shared" si="486"/>
        <v>0</v>
      </c>
      <c r="M309" s="149">
        <f t="shared" si="487"/>
        <v>0</v>
      </c>
      <c r="N309" s="149">
        <f t="shared" si="488"/>
        <v>1004.04</v>
      </c>
      <c r="O309" s="151" t="str">
        <f t="shared" si="489"/>
        <v xml:space="preserve"> </v>
      </c>
      <c r="P309" s="151">
        <f t="shared" si="490"/>
        <v>100</v>
      </c>
    </row>
    <row r="310" ht="13.199999999999999">
      <c r="A310" s="125" t="s">
        <v>593</v>
      </c>
      <c r="B310" s="125" t="s">
        <v>361</v>
      </c>
      <c r="C310" s="126"/>
      <c r="D310" s="134"/>
      <c r="E310" s="135"/>
      <c r="F310" s="136"/>
      <c r="G310" s="135"/>
      <c r="H310" s="137"/>
      <c r="I310" s="152"/>
      <c r="J310" s="139">
        <f>SUM(J311:J318)</f>
        <v>34613.169999999998</v>
      </c>
      <c r="K310" s="139">
        <f>SUM(K311:K318)</f>
        <v>0</v>
      </c>
      <c r="L310" s="139">
        <f>SUM(L311:L318)</f>
        <v>0</v>
      </c>
      <c r="M310" s="139">
        <f>SUM(M311:M318)</f>
        <v>0</v>
      </c>
      <c r="N310" s="139">
        <f>SUM(N311:N318)</f>
        <v>34613.169999999998</v>
      </c>
      <c r="O310" s="140" t="str">
        <f t="shared" si="489"/>
        <v xml:space="preserve"> </v>
      </c>
      <c r="P310" s="133">
        <f t="shared" si="490"/>
        <v>100</v>
      </c>
      <c r="Q310" s="159"/>
      <c r="R310" s="159"/>
      <c r="S310" s="159"/>
      <c r="T310" s="159"/>
      <c r="U310" s="159"/>
    </row>
    <row r="311" ht="52.799999999999997">
      <c r="A311" s="141" t="s">
        <v>594</v>
      </c>
      <c r="B311" s="141" t="s">
        <v>363</v>
      </c>
      <c r="C311" s="142" t="s">
        <v>59</v>
      </c>
      <c r="D311" s="143">
        <v>729.84000000000003</v>
      </c>
      <c r="E311" s="144"/>
      <c r="F311" s="153"/>
      <c r="G311" s="144">
        <f t="shared" si="482"/>
        <v>0</v>
      </c>
      <c r="H311" s="146">
        <f t="shared" si="483"/>
        <v>729.84000000000003</v>
      </c>
      <c r="I311" s="147">
        <v>2.6699999999999999</v>
      </c>
      <c r="J311" s="148">
        <f t="shared" ref="J311:J318" si="491">ROUND(D311*I311,2)</f>
        <v>1948.6700000000001</v>
      </c>
      <c r="K311" s="149">
        <f t="shared" ref="K311:K318" si="492">ROUND(E311*I311,2)</f>
        <v>0</v>
      </c>
      <c r="L311" s="150">
        <f t="shared" ref="L311:L318" si="493">ROUND(F311*I311,2)</f>
        <v>0</v>
      </c>
      <c r="M311" s="149">
        <f t="shared" ref="M311:M318" si="494">K311+L311</f>
        <v>0</v>
      </c>
      <c r="N311" s="149">
        <f t="shared" ref="N311:N318" si="495">J311-M311</f>
        <v>1948.6700000000001</v>
      </c>
      <c r="O311" s="151" t="str">
        <f t="shared" si="489"/>
        <v xml:space="preserve"> </v>
      </c>
      <c r="P311" s="151">
        <f t="shared" si="490"/>
        <v>100</v>
      </c>
    </row>
    <row r="312" ht="52.799999999999997">
      <c r="A312" s="141" t="s">
        <v>595</v>
      </c>
      <c r="B312" s="141" t="s">
        <v>365</v>
      </c>
      <c r="C312" s="142" t="s">
        <v>59</v>
      </c>
      <c r="D312" s="143">
        <v>22.260000000000002</v>
      </c>
      <c r="E312" s="144"/>
      <c r="F312" s="153"/>
      <c r="G312" s="144">
        <f t="shared" si="482"/>
        <v>0</v>
      </c>
      <c r="H312" s="146">
        <f t="shared" si="483"/>
        <v>22.260000000000002</v>
      </c>
      <c r="I312" s="147">
        <v>69.599999999999994</v>
      </c>
      <c r="J312" s="148">
        <f t="shared" si="491"/>
        <v>1549.3</v>
      </c>
      <c r="K312" s="149">
        <f t="shared" si="492"/>
        <v>0</v>
      </c>
      <c r="L312" s="150">
        <f t="shared" si="493"/>
        <v>0</v>
      </c>
      <c r="M312" s="149">
        <f t="shared" si="494"/>
        <v>0</v>
      </c>
      <c r="N312" s="149">
        <f t="shared" si="495"/>
        <v>1549.3</v>
      </c>
      <c r="O312" s="151" t="str">
        <f t="shared" si="489"/>
        <v xml:space="preserve"> </v>
      </c>
      <c r="P312" s="151">
        <f t="shared" si="490"/>
        <v>100</v>
      </c>
    </row>
    <row r="313" ht="39.600000000000001">
      <c r="A313" s="141" t="s">
        <v>596</v>
      </c>
      <c r="B313" s="141" t="s">
        <v>367</v>
      </c>
      <c r="C313" s="142" t="s">
        <v>143</v>
      </c>
      <c r="D313" s="143">
        <v>8.1600000000000001</v>
      </c>
      <c r="E313" s="144"/>
      <c r="F313" s="153"/>
      <c r="G313" s="144">
        <f t="shared" si="482"/>
        <v>0</v>
      </c>
      <c r="H313" s="146">
        <f t="shared" si="483"/>
        <v>8.1600000000000001</v>
      </c>
      <c r="I313" s="147">
        <v>834.96000000000004</v>
      </c>
      <c r="J313" s="148">
        <f t="shared" si="491"/>
        <v>6813.2700000000004</v>
      </c>
      <c r="K313" s="149">
        <f t="shared" si="492"/>
        <v>0</v>
      </c>
      <c r="L313" s="150">
        <f t="shared" si="493"/>
        <v>0</v>
      </c>
      <c r="M313" s="149">
        <f t="shared" si="494"/>
        <v>0</v>
      </c>
      <c r="N313" s="149">
        <f t="shared" si="495"/>
        <v>6813.2700000000004</v>
      </c>
      <c r="O313" s="151" t="str">
        <f t="shared" si="489"/>
        <v xml:space="preserve"> </v>
      </c>
      <c r="P313" s="151">
        <f t="shared" si="490"/>
        <v>100</v>
      </c>
    </row>
    <row r="314" ht="22.199999999999999" customHeight="1">
      <c r="A314" s="141" t="s">
        <v>597</v>
      </c>
      <c r="B314" s="141" t="s">
        <v>369</v>
      </c>
      <c r="C314" s="142" t="s">
        <v>59</v>
      </c>
      <c r="D314" s="143">
        <v>7.0800000000000001</v>
      </c>
      <c r="E314" s="144"/>
      <c r="F314" s="153"/>
      <c r="G314" s="144">
        <f t="shared" si="482"/>
        <v>0</v>
      </c>
      <c r="H314" s="146">
        <f t="shared" si="483"/>
        <v>7.0800000000000001</v>
      </c>
      <c r="I314" s="147">
        <v>193.31</v>
      </c>
      <c r="J314" s="148">
        <f t="shared" si="491"/>
        <v>1368.6300000000001</v>
      </c>
      <c r="K314" s="149">
        <f t="shared" si="492"/>
        <v>0</v>
      </c>
      <c r="L314" s="150">
        <f t="shared" si="493"/>
        <v>0</v>
      </c>
      <c r="M314" s="149">
        <f t="shared" si="494"/>
        <v>0</v>
      </c>
      <c r="N314" s="149">
        <f t="shared" si="495"/>
        <v>1368.6300000000001</v>
      </c>
      <c r="O314" s="151" t="str">
        <f t="shared" si="489"/>
        <v xml:space="preserve"> </v>
      </c>
      <c r="P314" s="151">
        <f t="shared" si="490"/>
        <v>100</v>
      </c>
    </row>
    <row r="315" ht="62.399999999999999" customHeight="1">
      <c r="A315" s="141" t="s">
        <v>598</v>
      </c>
      <c r="B315" s="141" t="s">
        <v>371</v>
      </c>
      <c r="C315" s="142" t="s">
        <v>59</v>
      </c>
      <c r="D315" s="143">
        <v>300.36000000000001</v>
      </c>
      <c r="E315" s="144"/>
      <c r="F315" s="153"/>
      <c r="G315" s="144">
        <f t="shared" si="482"/>
        <v>0</v>
      </c>
      <c r="H315" s="146">
        <f t="shared" si="483"/>
        <v>300.36000000000001</v>
      </c>
      <c r="I315" s="147">
        <v>62.82</v>
      </c>
      <c r="J315" s="148">
        <f t="shared" si="491"/>
        <v>18868.619999999999</v>
      </c>
      <c r="K315" s="149">
        <f t="shared" si="492"/>
        <v>0</v>
      </c>
      <c r="L315" s="150">
        <f t="shared" si="493"/>
        <v>0</v>
      </c>
      <c r="M315" s="149">
        <f t="shared" si="494"/>
        <v>0</v>
      </c>
      <c r="N315" s="149">
        <f t="shared" si="495"/>
        <v>18868.619999999999</v>
      </c>
      <c r="O315" s="151" t="str">
        <f t="shared" si="489"/>
        <v xml:space="preserve"> </v>
      </c>
      <c r="P315" s="151">
        <f t="shared" si="490"/>
        <v>100</v>
      </c>
    </row>
    <row r="316" ht="48.600000000000001" customHeight="1">
      <c r="A316" s="141" t="s">
        <v>599</v>
      </c>
      <c r="B316" s="141" t="s">
        <v>373</v>
      </c>
      <c r="C316" s="142" t="s">
        <v>143</v>
      </c>
      <c r="D316" s="143">
        <v>2.7599999999999998</v>
      </c>
      <c r="E316" s="144"/>
      <c r="F316" s="153"/>
      <c r="G316" s="144">
        <f t="shared" si="482"/>
        <v>0</v>
      </c>
      <c r="H316" s="146">
        <f t="shared" si="483"/>
        <v>2.7599999999999998</v>
      </c>
      <c r="I316" s="147">
        <v>959.91999999999996</v>
      </c>
      <c r="J316" s="148">
        <f t="shared" si="491"/>
        <v>2649.3800000000001</v>
      </c>
      <c r="K316" s="149">
        <f t="shared" si="492"/>
        <v>0</v>
      </c>
      <c r="L316" s="150">
        <f t="shared" si="493"/>
        <v>0</v>
      </c>
      <c r="M316" s="149">
        <f t="shared" si="494"/>
        <v>0</v>
      </c>
      <c r="N316" s="149">
        <f t="shared" si="495"/>
        <v>2649.3800000000001</v>
      </c>
      <c r="O316" s="151" t="str">
        <f t="shared" si="489"/>
        <v xml:space="preserve"> </v>
      </c>
      <c r="P316" s="151">
        <f t="shared" si="490"/>
        <v>100</v>
      </c>
    </row>
    <row r="317" ht="41.399999999999999" customHeight="1">
      <c r="A317" s="141" t="s">
        <v>600</v>
      </c>
      <c r="B317" s="141" t="s">
        <v>375</v>
      </c>
      <c r="C317" s="142" t="s">
        <v>83</v>
      </c>
      <c r="D317" s="143">
        <v>27</v>
      </c>
      <c r="E317" s="144"/>
      <c r="F317" s="153"/>
      <c r="G317" s="144">
        <f t="shared" si="482"/>
        <v>0</v>
      </c>
      <c r="H317" s="146">
        <f t="shared" si="483"/>
        <v>27</v>
      </c>
      <c r="I317" s="147">
        <v>18.440000000000001</v>
      </c>
      <c r="J317" s="148">
        <f t="shared" si="491"/>
        <v>497.88</v>
      </c>
      <c r="K317" s="149">
        <f t="shared" si="492"/>
        <v>0</v>
      </c>
      <c r="L317" s="150">
        <f t="shared" si="493"/>
        <v>0</v>
      </c>
      <c r="M317" s="149">
        <f t="shared" si="494"/>
        <v>0</v>
      </c>
      <c r="N317" s="149">
        <f t="shared" si="495"/>
        <v>497.88</v>
      </c>
      <c r="O317" s="151" t="str">
        <f t="shared" si="489"/>
        <v xml:space="preserve"> </v>
      </c>
      <c r="P317" s="151">
        <f t="shared" si="490"/>
        <v>100</v>
      </c>
    </row>
    <row r="318" ht="41.399999999999999" customHeight="1">
      <c r="A318" s="141" t="s">
        <v>601</v>
      </c>
      <c r="B318" s="141" t="s">
        <v>377</v>
      </c>
      <c r="C318" s="142" t="s">
        <v>83</v>
      </c>
      <c r="D318" s="143">
        <v>27.600000000000001</v>
      </c>
      <c r="E318" s="144"/>
      <c r="F318" s="153"/>
      <c r="G318" s="144">
        <f t="shared" si="482"/>
        <v>0</v>
      </c>
      <c r="H318" s="146">
        <f t="shared" si="483"/>
        <v>27.600000000000001</v>
      </c>
      <c r="I318" s="147">
        <v>33.240000000000002</v>
      </c>
      <c r="J318" s="148">
        <f t="shared" si="491"/>
        <v>917.41999999999996</v>
      </c>
      <c r="K318" s="149">
        <f t="shared" si="492"/>
        <v>0</v>
      </c>
      <c r="L318" s="150">
        <f t="shared" si="493"/>
        <v>0</v>
      </c>
      <c r="M318" s="149">
        <f t="shared" si="494"/>
        <v>0</v>
      </c>
      <c r="N318" s="149">
        <f t="shared" si="495"/>
        <v>917.41999999999996</v>
      </c>
      <c r="O318" s="151" t="str">
        <f t="shared" si="489"/>
        <v xml:space="preserve"> </v>
      </c>
      <c r="P318" s="151">
        <f t="shared" si="490"/>
        <v>100</v>
      </c>
    </row>
    <row r="319" ht="13.199999999999999">
      <c r="A319" s="125" t="s">
        <v>602</v>
      </c>
      <c r="B319" s="125" t="s">
        <v>603</v>
      </c>
      <c r="C319" s="126"/>
      <c r="D319" s="134"/>
      <c r="E319" s="135"/>
      <c r="F319" s="136"/>
      <c r="G319" s="135"/>
      <c r="H319" s="137"/>
      <c r="I319" s="152"/>
      <c r="J319" s="139">
        <f>SUM(J320:J324)</f>
        <v>47124.699999999997</v>
      </c>
      <c r="K319" s="139">
        <f>SUM(K320:K324)</f>
        <v>0</v>
      </c>
      <c r="L319" s="139">
        <f>SUM(L320:L324)</f>
        <v>0</v>
      </c>
      <c r="M319" s="139">
        <f>SUM(M320:M324)</f>
        <v>0</v>
      </c>
      <c r="N319" s="139">
        <f>SUM(N320:N324)</f>
        <v>47124.699999999997</v>
      </c>
      <c r="O319" s="140" t="str">
        <f t="shared" si="489"/>
        <v xml:space="preserve"> </v>
      </c>
      <c r="P319" s="133">
        <f t="shared" si="490"/>
        <v>100</v>
      </c>
    </row>
    <row r="320" ht="41.399999999999999" customHeight="1">
      <c r="A320" s="141" t="s">
        <v>604</v>
      </c>
      <c r="B320" s="141" t="s">
        <v>381</v>
      </c>
      <c r="C320" s="142" t="s">
        <v>41</v>
      </c>
      <c r="D320" s="143">
        <v>18</v>
      </c>
      <c r="E320" s="144"/>
      <c r="F320" s="153"/>
      <c r="G320" s="144">
        <f t="shared" si="482"/>
        <v>0</v>
      </c>
      <c r="H320" s="146">
        <f t="shared" si="483"/>
        <v>18</v>
      </c>
      <c r="I320" s="147">
        <v>822.38</v>
      </c>
      <c r="J320" s="148">
        <f t="shared" ref="J320:J324" si="496">ROUND(D320*I320,2)</f>
        <v>14802.84</v>
      </c>
      <c r="K320" s="149">
        <f t="shared" ref="K320:K324" si="497">ROUND(E320*I320,2)</f>
        <v>0</v>
      </c>
      <c r="L320" s="150">
        <f t="shared" ref="L320:L324" si="498">ROUND(F320*I320,2)</f>
        <v>0</v>
      </c>
      <c r="M320" s="149">
        <f t="shared" ref="M320:M324" si="499">K320+L320</f>
        <v>0</v>
      </c>
      <c r="N320" s="149">
        <f t="shared" ref="N320:N324" si="500">J320-M320</f>
        <v>14802.84</v>
      </c>
      <c r="O320" s="151" t="str">
        <f t="shared" si="489"/>
        <v xml:space="preserve"> </v>
      </c>
      <c r="P320" s="151">
        <f t="shared" si="490"/>
        <v>100</v>
      </c>
    </row>
    <row r="321" ht="41.399999999999999" customHeight="1">
      <c r="A321" s="141" t="s">
        <v>605</v>
      </c>
      <c r="B321" s="141" t="s">
        <v>383</v>
      </c>
      <c r="C321" s="142" t="s">
        <v>41</v>
      </c>
      <c r="D321" s="143">
        <v>12</v>
      </c>
      <c r="E321" s="144"/>
      <c r="F321" s="153"/>
      <c r="G321" s="144">
        <f t="shared" si="482"/>
        <v>0</v>
      </c>
      <c r="H321" s="146">
        <f t="shared" si="483"/>
        <v>12</v>
      </c>
      <c r="I321" s="147">
        <v>1307.25</v>
      </c>
      <c r="J321" s="148">
        <f t="shared" si="496"/>
        <v>15687</v>
      </c>
      <c r="K321" s="149">
        <f t="shared" si="497"/>
        <v>0</v>
      </c>
      <c r="L321" s="150">
        <f t="shared" si="498"/>
        <v>0</v>
      </c>
      <c r="M321" s="149">
        <f t="shared" si="499"/>
        <v>0</v>
      </c>
      <c r="N321" s="149">
        <f t="shared" si="500"/>
        <v>15687</v>
      </c>
      <c r="O321" s="151" t="str">
        <f t="shared" si="489"/>
        <v xml:space="preserve"> </v>
      </c>
      <c r="P321" s="151">
        <f t="shared" si="490"/>
        <v>100</v>
      </c>
    </row>
    <row r="322" ht="41.399999999999999" customHeight="1">
      <c r="A322" s="141" t="s">
        <v>606</v>
      </c>
      <c r="B322" s="141" t="s">
        <v>389</v>
      </c>
      <c r="C322" s="142" t="s">
        <v>59</v>
      </c>
      <c r="D322" s="143">
        <v>2.52</v>
      </c>
      <c r="E322" s="144"/>
      <c r="F322" s="153"/>
      <c r="G322" s="144">
        <f t="shared" si="482"/>
        <v>0</v>
      </c>
      <c r="H322" s="146">
        <f t="shared" si="483"/>
        <v>2.52</v>
      </c>
      <c r="I322" s="147">
        <v>411.54000000000002</v>
      </c>
      <c r="J322" s="148">
        <f t="shared" si="496"/>
        <v>1037.0799999999999</v>
      </c>
      <c r="K322" s="149">
        <f t="shared" si="497"/>
        <v>0</v>
      </c>
      <c r="L322" s="150">
        <f t="shared" si="498"/>
        <v>0</v>
      </c>
      <c r="M322" s="149">
        <f t="shared" si="499"/>
        <v>0</v>
      </c>
      <c r="N322" s="149">
        <f t="shared" si="500"/>
        <v>1037.0799999999999</v>
      </c>
      <c r="O322" s="151" t="str">
        <f t="shared" si="489"/>
        <v xml:space="preserve"> </v>
      </c>
      <c r="P322" s="151">
        <f t="shared" si="490"/>
        <v>100</v>
      </c>
    </row>
    <row r="323" ht="41.399999999999999" customHeight="1">
      <c r="A323" s="141" t="s">
        <v>607</v>
      </c>
      <c r="B323" s="141" t="s">
        <v>385</v>
      </c>
      <c r="C323" s="142" t="s">
        <v>41</v>
      </c>
      <c r="D323" s="143">
        <v>60</v>
      </c>
      <c r="E323" s="144"/>
      <c r="F323" s="153"/>
      <c r="G323" s="144">
        <f t="shared" si="482"/>
        <v>0</v>
      </c>
      <c r="H323" s="146">
        <f t="shared" si="483"/>
        <v>60</v>
      </c>
      <c r="I323" s="147">
        <v>53.369999999999997</v>
      </c>
      <c r="J323" s="148">
        <f t="shared" si="496"/>
        <v>3202.1999999999998</v>
      </c>
      <c r="K323" s="149">
        <f t="shared" si="497"/>
        <v>0</v>
      </c>
      <c r="L323" s="150">
        <f t="shared" si="498"/>
        <v>0</v>
      </c>
      <c r="M323" s="149">
        <f t="shared" si="499"/>
        <v>0</v>
      </c>
      <c r="N323" s="149">
        <f t="shared" si="500"/>
        <v>3202.1999999999998</v>
      </c>
      <c r="O323" s="151" t="str">
        <f t="shared" si="489"/>
        <v xml:space="preserve"> </v>
      </c>
      <c r="P323" s="151">
        <f t="shared" si="490"/>
        <v>100</v>
      </c>
    </row>
    <row r="324" ht="41.399999999999999" customHeight="1">
      <c r="A324" s="141" t="s">
        <v>608</v>
      </c>
      <c r="B324" s="141" t="s">
        <v>387</v>
      </c>
      <c r="C324" s="142" t="s">
        <v>59</v>
      </c>
      <c r="D324" s="143">
        <v>30.120000000000001</v>
      </c>
      <c r="E324" s="144"/>
      <c r="F324" s="153"/>
      <c r="G324" s="144">
        <f t="shared" si="482"/>
        <v>0</v>
      </c>
      <c r="H324" s="146">
        <f t="shared" si="483"/>
        <v>30.120000000000001</v>
      </c>
      <c r="I324" s="147">
        <v>411.54000000000002</v>
      </c>
      <c r="J324" s="148">
        <f t="shared" si="496"/>
        <v>12395.58</v>
      </c>
      <c r="K324" s="149">
        <f t="shared" si="497"/>
        <v>0</v>
      </c>
      <c r="L324" s="150">
        <f t="shared" si="498"/>
        <v>0</v>
      </c>
      <c r="M324" s="149">
        <f t="shared" si="499"/>
        <v>0</v>
      </c>
      <c r="N324" s="149">
        <f t="shared" si="500"/>
        <v>12395.58</v>
      </c>
      <c r="O324" s="151" t="str">
        <f t="shared" si="489"/>
        <v xml:space="preserve"> </v>
      </c>
      <c r="P324" s="151">
        <f t="shared" si="490"/>
        <v>100</v>
      </c>
    </row>
    <row r="325" ht="13.199999999999999">
      <c r="A325" s="125" t="s">
        <v>609</v>
      </c>
      <c r="B325" s="125" t="s">
        <v>391</v>
      </c>
      <c r="C325" s="126"/>
      <c r="D325" s="134"/>
      <c r="E325" s="135"/>
      <c r="F325" s="136"/>
      <c r="G325" s="135"/>
      <c r="H325" s="137"/>
      <c r="I325" s="152"/>
      <c r="J325" s="139">
        <f>SUM(J326:J329)</f>
        <v>49534.459999999999</v>
      </c>
      <c r="K325" s="139">
        <f>SUM(K326:K329)</f>
        <v>0</v>
      </c>
      <c r="L325" s="139">
        <f>SUM(L326:L329)</f>
        <v>0</v>
      </c>
      <c r="M325" s="139">
        <f>SUM(M326:M329)</f>
        <v>0</v>
      </c>
      <c r="N325" s="139">
        <f>SUM(N326:N329)</f>
        <v>49534.459999999999</v>
      </c>
      <c r="O325" s="140" t="str">
        <f t="shared" si="489"/>
        <v xml:space="preserve"> </v>
      </c>
      <c r="P325" s="133">
        <f t="shared" si="490"/>
        <v>100</v>
      </c>
    </row>
    <row r="326" ht="41.399999999999999" customHeight="1">
      <c r="A326" s="141" t="s">
        <v>610</v>
      </c>
      <c r="B326" s="141" t="s">
        <v>393</v>
      </c>
      <c r="C326" s="142" t="s">
        <v>59</v>
      </c>
      <c r="D326" s="143">
        <v>208.80000000000001</v>
      </c>
      <c r="E326" s="144"/>
      <c r="F326" s="153"/>
      <c r="G326" s="144">
        <f t="shared" si="482"/>
        <v>0</v>
      </c>
      <c r="H326" s="146">
        <f t="shared" si="483"/>
        <v>208.80000000000001</v>
      </c>
      <c r="I326" s="147">
        <v>65.620000000000005</v>
      </c>
      <c r="J326" s="148">
        <f t="shared" ref="J326:J329" si="501">ROUND(D326*I326,2)</f>
        <v>13701.459999999999</v>
      </c>
      <c r="K326" s="149">
        <f t="shared" ref="K326:K329" si="502">ROUND(E326*I326,2)</f>
        <v>0</v>
      </c>
      <c r="L326" s="150">
        <f t="shared" ref="L326:L329" si="503">ROUND(F326*I326,2)</f>
        <v>0</v>
      </c>
      <c r="M326" s="149">
        <f t="shared" ref="M326:M329" si="504">K326+L326</f>
        <v>0</v>
      </c>
      <c r="N326" s="149">
        <f t="shared" ref="N326:N329" si="505">J326-M326</f>
        <v>13701.459999999999</v>
      </c>
      <c r="O326" s="151" t="str">
        <f t="shared" si="489"/>
        <v xml:space="preserve"> </v>
      </c>
      <c r="P326" s="151">
        <f t="shared" si="490"/>
        <v>100</v>
      </c>
    </row>
    <row r="327" ht="41.399999999999999" customHeight="1">
      <c r="A327" s="141" t="s">
        <v>611</v>
      </c>
      <c r="B327" s="141" t="s">
        <v>395</v>
      </c>
      <c r="C327" s="142" t="s">
        <v>59</v>
      </c>
      <c r="D327" s="143">
        <v>1459.6800000000001</v>
      </c>
      <c r="E327" s="144"/>
      <c r="F327" s="153"/>
      <c r="G327" s="144">
        <f t="shared" si="482"/>
        <v>0</v>
      </c>
      <c r="H327" s="146">
        <f t="shared" si="483"/>
        <v>1459.6800000000001</v>
      </c>
      <c r="I327" s="147">
        <v>4.1799999999999997</v>
      </c>
      <c r="J327" s="148">
        <f t="shared" si="501"/>
        <v>6101.46</v>
      </c>
      <c r="K327" s="149">
        <f t="shared" si="502"/>
        <v>0</v>
      </c>
      <c r="L327" s="150">
        <f t="shared" si="503"/>
        <v>0</v>
      </c>
      <c r="M327" s="149">
        <f t="shared" si="504"/>
        <v>0</v>
      </c>
      <c r="N327" s="149">
        <f t="shared" si="505"/>
        <v>6101.46</v>
      </c>
      <c r="O327" s="151" t="str">
        <f t="shared" si="489"/>
        <v xml:space="preserve"> </v>
      </c>
      <c r="P327" s="151">
        <f t="shared" si="490"/>
        <v>100</v>
      </c>
    </row>
    <row r="328" ht="41.399999999999999" customHeight="1">
      <c r="A328" s="141" t="s">
        <v>612</v>
      </c>
      <c r="B328" s="141" t="s">
        <v>397</v>
      </c>
      <c r="C328" s="142" t="s">
        <v>59</v>
      </c>
      <c r="D328" s="143">
        <v>1459.6800000000001</v>
      </c>
      <c r="E328" s="144"/>
      <c r="F328" s="153"/>
      <c r="G328" s="144">
        <f t="shared" si="482"/>
        <v>0</v>
      </c>
      <c r="H328" s="146">
        <f t="shared" si="483"/>
        <v>1459.6800000000001</v>
      </c>
      <c r="I328" s="147">
        <v>12.15</v>
      </c>
      <c r="J328" s="148">
        <f t="shared" si="501"/>
        <v>17735.110000000001</v>
      </c>
      <c r="K328" s="149">
        <f t="shared" si="502"/>
        <v>0</v>
      </c>
      <c r="L328" s="150">
        <f t="shared" si="503"/>
        <v>0</v>
      </c>
      <c r="M328" s="149">
        <f t="shared" si="504"/>
        <v>0</v>
      </c>
      <c r="N328" s="149">
        <f t="shared" si="505"/>
        <v>17735.110000000001</v>
      </c>
      <c r="O328" s="151" t="str">
        <f t="shared" si="489"/>
        <v xml:space="preserve"> </v>
      </c>
      <c r="P328" s="151">
        <f t="shared" si="490"/>
        <v>100</v>
      </c>
    </row>
    <row r="329" ht="41.399999999999999" customHeight="1">
      <c r="A329" s="141" t="s">
        <v>613</v>
      </c>
      <c r="B329" s="141" t="s">
        <v>399</v>
      </c>
      <c r="C329" s="142" t="s">
        <v>59</v>
      </c>
      <c r="D329" s="143">
        <v>591.53999999999996</v>
      </c>
      <c r="E329" s="144"/>
      <c r="F329" s="153"/>
      <c r="G329" s="144">
        <f t="shared" si="482"/>
        <v>0</v>
      </c>
      <c r="H329" s="146">
        <f t="shared" si="483"/>
        <v>591.53999999999996</v>
      </c>
      <c r="I329" s="147">
        <v>20.280000000000001</v>
      </c>
      <c r="J329" s="148">
        <f t="shared" si="501"/>
        <v>11996.43</v>
      </c>
      <c r="K329" s="149">
        <f t="shared" si="502"/>
        <v>0</v>
      </c>
      <c r="L329" s="150">
        <f t="shared" si="503"/>
        <v>0</v>
      </c>
      <c r="M329" s="149">
        <f t="shared" si="504"/>
        <v>0</v>
      </c>
      <c r="N329" s="149">
        <f t="shared" si="505"/>
        <v>11996.43</v>
      </c>
      <c r="O329" s="151" t="str">
        <f t="shared" si="489"/>
        <v xml:space="preserve"> </v>
      </c>
      <c r="P329" s="151">
        <f t="shared" si="490"/>
        <v>100</v>
      </c>
    </row>
    <row r="330" ht="13.199999999999999">
      <c r="A330" s="125" t="s">
        <v>614</v>
      </c>
      <c r="B330" s="125" t="s">
        <v>401</v>
      </c>
      <c r="C330" s="126"/>
      <c r="D330" s="134"/>
      <c r="E330" s="135"/>
      <c r="F330" s="136"/>
      <c r="G330" s="135"/>
      <c r="H330" s="137"/>
      <c r="I330" s="152"/>
      <c r="J330" s="139">
        <f>SUM(J331:J362)</f>
        <v>40894.419999999998</v>
      </c>
      <c r="K330" s="139">
        <f>SUM(K331:K362)</f>
        <v>0</v>
      </c>
      <c r="L330" s="139">
        <f>SUM(L331:L362)</f>
        <v>0</v>
      </c>
      <c r="M330" s="139">
        <f>SUM(M331:M362)</f>
        <v>0</v>
      </c>
      <c r="N330" s="139">
        <f>SUM(N331:N362)</f>
        <v>40894.419999999998</v>
      </c>
      <c r="O330" s="140" t="str">
        <f t="shared" si="489"/>
        <v xml:space="preserve"> </v>
      </c>
      <c r="P330" s="133">
        <f t="shared" si="490"/>
        <v>100</v>
      </c>
    </row>
    <row r="331" ht="41.399999999999999" customHeight="1">
      <c r="A331" s="141" t="s">
        <v>615</v>
      </c>
      <c r="B331" s="141" t="s">
        <v>403</v>
      </c>
      <c r="C331" s="142" t="s">
        <v>41</v>
      </c>
      <c r="D331" s="143">
        <v>30</v>
      </c>
      <c r="E331" s="144"/>
      <c r="F331" s="153"/>
      <c r="G331" s="144">
        <f t="shared" si="482"/>
        <v>0</v>
      </c>
      <c r="H331" s="146">
        <f t="shared" si="483"/>
        <v>30</v>
      </c>
      <c r="I331" s="147">
        <v>12.26</v>
      </c>
      <c r="J331" s="148">
        <f t="shared" ref="J331:J362" si="506">ROUND(D331*I331,2)</f>
        <v>367.80000000000001</v>
      </c>
      <c r="K331" s="149">
        <f t="shared" ref="K331:K362" si="507">ROUND(E331*I331,2)</f>
        <v>0</v>
      </c>
      <c r="L331" s="150">
        <f t="shared" ref="L331:L362" si="508">ROUND(F331*I331,2)</f>
        <v>0</v>
      </c>
      <c r="M331" s="149">
        <f t="shared" ref="M331:M362" si="509">K331+L331</f>
        <v>0</v>
      </c>
      <c r="N331" s="149">
        <f t="shared" ref="N331:N362" si="510">J331-M331</f>
        <v>367.80000000000001</v>
      </c>
      <c r="O331" s="151" t="str">
        <f t="shared" si="489"/>
        <v xml:space="preserve"> </v>
      </c>
      <c r="P331" s="151">
        <f t="shared" si="490"/>
        <v>100</v>
      </c>
    </row>
    <row r="332" ht="41.399999999999999" customHeight="1">
      <c r="A332" s="141" t="s">
        <v>616</v>
      </c>
      <c r="B332" s="141" t="s">
        <v>405</v>
      </c>
      <c r="C332" s="142" t="s">
        <v>41</v>
      </c>
      <c r="D332" s="143">
        <v>114</v>
      </c>
      <c r="E332" s="144"/>
      <c r="F332" s="153"/>
      <c r="G332" s="144">
        <f t="shared" si="482"/>
        <v>0</v>
      </c>
      <c r="H332" s="146">
        <f t="shared" si="483"/>
        <v>114</v>
      </c>
      <c r="I332" s="147">
        <v>19.559999999999999</v>
      </c>
      <c r="J332" s="148">
        <f t="shared" si="506"/>
        <v>2229.8400000000001</v>
      </c>
      <c r="K332" s="149">
        <f t="shared" si="507"/>
        <v>0</v>
      </c>
      <c r="L332" s="150">
        <f t="shared" si="508"/>
        <v>0</v>
      </c>
      <c r="M332" s="149">
        <f t="shared" si="509"/>
        <v>0</v>
      </c>
      <c r="N332" s="149">
        <f t="shared" si="510"/>
        <v>2229.8400000000001</v>
      </c>
      <c r="O332" s="151" t="str">
        <f t="shared" si="489"/>
        <v xml:space="preserve"> </v>
      </c>
      <c r="P332" s="151">
        <f t="shared" si="490"/>
        <v>100</v>
      </c>
    </row>
    <row r="333" ht="41.399999999999999" customHeight="1">
      <c r="A333" s="141" t="s">
        <v>617</v>
      </c>
      <c r="B333" s="141" t="s">
        <v>407</v>
      </c>
      <c r="C333" s="142" t="s">
        <v>41</v>
      </c>
      <c r="D333" s="143">
        <v>6</v>
      </c>
      <c r="E333" s="144"/>
      <c r="F333" s="153"/>
      <c r="G333" s="144">
        <f t="shared" si="482"/>
        <v>0</v>
      </c>
      <c r="H333" s="146">
        <f t="shared" si="483"/>
        <v>6</v>
      </c>
      <c r="I333" s="147">
        <v>34.390000000000001</v>
      </c>
      <c r="J333" s="148">
        <f t="shared" si="506"/>
        <v>206.34</v>
      </c>
      <c r="K333" s="149">
        <f t="shared" si="507"/>
        <v>0</v>
      </c>
      <c r="L333" s="150">
        <f t="shared" si="508"/>
        <v>0</v>
      </c>
      <c r="M333" s="149">
        <f t="shared" si="509"/>
        <v>0</v>
      </c>
      <c r="N333" s="149">
        <f t="shared" si="510"/>
        <v>206.34</v>
      </c>
      <c r="O333" s="151" t="str">
        <f t="shared" si="489"/>
        <v xml:space="preserve"> </v>
      </c>
      <c r="P333" s="151">
        <f t="shared" si="490"/>
        <v>100</v>
      </c>
    </row>
    <row r="334" ht="41.399999999999999" customHeight="1">
      <c r="A334" s="141" t="s">
        <v>618</v>
      </c>
      <c r="B334" s="141" t="s">
        <v>409</v>
      </c>
      <c r="C334" s="142" t="s">
        <v>41</v>
      </c>
      <c r="D334" s="143">
        <v>6</v>
      </c>
      <c r="E334" s="144"/>
      <c r="F334" s="153"/>
      <c r="G334" s="144">
        <f t="shared" si="482"/>
        <v>0</v>
      </c>
      <c r="H334" s="146">
        <f t="shared" si="483"/>
        <v>6</v>
      </c>
      <c r="I334" s="147">
        <v>21.91</v>
      </c>
      <c r="J334" s="148">
        <f t="shared" si="506"/>
        <v>131.46000000000001</v>
      </c>
      <c r="K334" s="149">
        <f t="shared" si="507"/>
        <v>0</v>
      </c>
      <c r="L334" s="150">
        <f t="shared" si="508"/>
        <v>0</v>
      </c>
      <c r="M334" s="149">
        <f t="shared" si="509"/>
        <v>0</v>
      </c>
      <c r="N334" s="149">
        <f t="shared" si="510"/>
        <v>131.46000000000001</v>
      </c>
      <c r="O334" s="151" t="str">
        <f t="shared" si="489"/>
        <v xml:space="preserve"> </v>
      </c>
      <c r="P334" s="151">
        <f t="shared" si="490"/>
        <v>100</v>
      </c>
    </row>
    <row r="335" ht="41.399999999999999" customHeight="1">
      <c r="A335" s="141" t="s">
        <v>619</v>
      </c>
      <c r="B335" s="141" t="s">
        <v>411</v>
      </c>
      <c r="C335" s="142" t="s">
        <v>41</v>
      </c>
      <c r="D335" s="143">
        <v>24</v>
      </c>
      <c r="E335" s="144"/>
      <c r="F335" s="153"/>
      <c r="G335" s="144">
        <f t="shared" si="482"/>
        <v>0</v>
      </c>
      <c r="H335" s="146">
        <f t="shared" si="483"/>
        <v>24</v>
      </c>
      <c r="I335" s="147">
        <v>49.590000000000003</v>
      </c>
      <c r="J335" s="148">
        <f t="shared" si="506"/>
        <v>1190.1600000000001</v>
      </c>
      <c r="K335" s="149">
        <f t="shared" si="507"/>
        <v>0</v>
      </c>
      <c r="L335" s="150">
        <f t="shared" si="508"/>
        <v>0</v>
      </c>
      <c r="M335" s="149">
        <f t="shared" si="509"/>
        <v>0</v>
      </c>
      <c r="N335" s="149">
        <f t="shared" si="510"/>
        <v>1190.1600000000001</v>
      </c>
      <c r="O335" s="151" t="str">
        <f t="shared" si="489"/>
        <v xml:space="preserve"> </v>
      </c>
      <c r="P335" s="151">
        <f t="shared" si="490"/>
        <v>100</v>
      </c>
    </row>
    <row r="336" ht="41.399999999999999" customHeight="1">
      <c r="A336" s="141" t="s">
        <v>620</v>
      </c>
      <c r="B336" s="141" t="s">
        <v>413</v>
      </c>
      <c r="C336" s="142" t="s">
        <v>41</v>
      </c>
      <c r="D336" s="143">
        <v>6</v>
      </c>
      <c r="E336" s="144"/>
      <c r="F336" s="153"/>
      <c r="G336" s="144">
        <f t="shared" si="482"/>
        <v>0</v>
      </c>
      <c r="H336" s="146">
        <f t="shared" si="483"/>
        <v>6</v>
      </c>
      <c r="I336" s="147">
        <v>50.18</v>
      </c>
      <c r="J336" s="148">
        <f t="shared" si="506"/>
        <v>301.07999999999998</v>
      </c>
      <c r="K336" s="149">
        <f t="shared" si="507"/>
        <v>0</v>
      </c>
      <c r="L336" s="150">
        <f t="shared" si="508"/>
        <v>0</v>
      </c>
      <c r="M336" s="149">
        <f t="shared" si="509"/>
        <v>0</v>
      </c>
      <c r="N336" s="149">
        <f t="shared" si="510"/>
        <v>301.07999999999998</v>
      </c>
      <c r="O336" s="151" t="str">
        <f t="shared" si="489"/>
        <v xml:space="preserve"> </v>
      </c>
      <c r="P336" s="151">
        <f t="shared" si="490"/>
        <v>100</v>
      </c>
    </row>
    <row r="337" ht="41.399999999999999" customHeight="1">
      <c r="A337" s="141" t="s">
        <v>621</v>
      </c>
      <c r="B337" s="141" t="s">
        <v>415</v>
      </c>
      <c r="C337" s="142" t="s">
        <v>41</v>
      </c>
      <c r="D337" s="143">
        <v>6</v>
      </c>
      <c r="E337" s="144"/>
      <c r="F337" s="153"/>
      <c r="G337" s="144">
        <f t="shared" si="482"/>
        <v>0</v>
      </c>
      <c r="H337" s="146">
        <f t="shared" si="483"/>
        <v>6</v>
      </c>
      <c r="I337" s="147">
        <v>19.68</v>
      </c>
      <c r="J337" s="148">
        <f t="shared" si="506"/>
        <v>118.08</v>
      </c>
      <c r="K337" s="149">
        <f t="shared" si="507"/>
        <v>0</v>
      </c>
      <c r="L337" s="150">
        <f t="shared" si="508"/>
        <v>0</v>
      </c>
      <c r="M337" s="149">
        <f t="shared" si="509"/>
        <v>0</v>
      </c>
      <c r="N337" s="149">
        <f t="shared" si="510"/>
        <v>118.08</v>
      </c>
      <c r="O337" s="151" t="str">
        <f t="shared" si="489"/>
        <v xml:space="preserve"> </v>
      </c>
      <c r="P337" s="151">
        <f t="shared" si="490"/>
        <v>100</v>
      </c>
    </row>
    <row r="338" ht="41.399999999999999" customHeight="1">
      <c r="A338" s="141" t="s">
        <v>622</v>
      </c>
      <c r="B338" s="141" t="s">
        <v>417</v>
      </c>
      <c r="C338" s="142" t="s">
        <v>41</v>
      </c>
      <c r="D338" s="143">
        <v>6</v>
      </c>
      <c r="E338" s="144"/>
      <c r="F338" s="153"/>
      <c r="G338" s="144">
        <f t="shared" si="482"/>
        <v>0</v>
      </c>
      <c r="H338" s="146">
        <f t="shared" si="483"/>
        <v>6</v>
      </c>
      <c r="I338" s="147">
        <v>7.3799999999999999</v>
      </c>
      <c r="J338" s="148">
        <f t="shared" si="506"/>
        <v>44.280000000000001</v>
      </c>
      <c r="K338" s="149">
        <f t="shared" si="507"/>
        <v>0</v>
      </c>
      <c r="L338" s="150">
        <f t="shared" si="508"/>
        <v>0</v>
      </c>
      <c r="M338" s="149">
        <f t="shared" si="509"/>
        <v>0</v>
      </c>
      <c r="N338" s="149">
        <f t="shared" si="510"/>
        <v>44.280000000000001</v>
      </c>
      <c r="O338" s="151" t="str">
        <f t="shared" si="489"/>
        <v xml:space="preserve"> </v>
      </c>
      <c r="P338" s="151">
        <f t="shared" si="490"/>
        <v>100</v>
      </c>
    </row>
    <row r="339" ht="41.399999999999999" customHeight="1">
      <c r="A339" s="141" t="s">
        <v>623</v>
      </c>
      <c r="B339" s="141" t="s">
        <v>419</v>
      </c>
      <c r="C339" s="142" t="s">
        <v>420</v>
      </c>
      <c r="D339" s="143">
        <v>18</v>
      </c>
      <c r="E339" s="144"/>
      <c r="F339" s="153"/>
      <c r="G339" s="144">
        <f t="shared" si="482"/>
        <v>0</v>
      </c>
      <c r="H339" s="146">
        <f t="shared" si="483"/>
        <v>18</v>
      </c>
      <c r="I339" s="147">
        <v>12.52</v>
      </c>
      <c r="J339" s="148">
        <f t="shared" si="506"/>
        <v>225.36000000000001</v>
      </c>
      <c r="K339" s="149">
        <f t="shared" si="507"/>
        <v>0</v>
      </c>
      <c r="L339" s="150">
        <f t="shared" si="508"/>
        <v>0</v>
      </c>
      <c r="M339" s="149">
        <f t="shared" si="509"/>
        <v>0</v>
      </c>
      <c r="N339" s="149">
        <f t="shared" si="510"/>
        <v>225.36000000000001</v>
      </c>
      <c r="O339" s="151" t="str">
        <f t="shared" si="489"/>
        <v xml:space="preserve"> </v>
      </c>
      <c r="P339" s="151">
        <f t="shared" si="490"/>
        <v>100</v>
      </c>
    </row>
    <row r="340" ht="41.399999999999999" customHeight="1">
      <c r="A340" s="141" t="s">
        <v>624</v>
      </c>
      <c r="B340" s="141" t="s">
        <v>422</v>
      </c>
      <c r="C340" s="142" t="s">
        <v>83</v>
      </c>
      <c r="D340" s="143">
        <v>386.27999999999997</v>
      </c>
      <c r="E340" s="144"/>
      <c r="F340" s="153"/>
      <c r="G340" s="144">
        <f t="shared" si="482"/>
        <v>0</v>
      </c>
      <c r="H340" s="146">
        <f t="shared" si="483"/>
        <v>386.27999999999997</v>
      </c>
      <c r="I340" s="147">
        <v>10.529999999999999</v>
      </c>
      <c r="J340" s="148">
        <f t="shared" si="506"/>
        <v>4067.5300000000002</v>
      </c>
      <c r="K340" s="149">
        <f t="shared" si="507"/>
        <v>0</v>
      </c>
      <c r="L340" s="150">
        <f t="shared" si="508"/>
        <v>0</v>
      </c>
      <c r="M340" s="149">
        <f t="shared" si="509"/>
        <v>0</v>
      </c>
      <c r="N340" s="149">
        <f t="shared" si="510"/>
        <v>4067.5300000000002</v>
      </c>
      <c r="O340" s="151" t="str">
        <f t="shared" si="489"/>
        <v xml:space="preserve"> </v>
      </c>
      <c r="P340" s="151">
        <f t="shared" si="490"/>
        <v>100</v>
      </c>
    </row>
    <row r="341" ht="41.399999999999999" customHeight="1">
      <c r="A341" s="141" t="s">
        <v>625</v>
      </c>
      <c r="B341" s="141" t="s">
        <v>424</v>
      </c>
      <c r="C341" s="142" t="s">
        <v>41</v>
      </c>
      <c r="D341" s="143">
        <v>120</v>
      </c>
      <c r="E341" s="144"/>
      <c r="F341" s="153"/>
      <c r="G341" s="144">
        <f t="shared" si="482"/>
        <v>0</v>
      </c>
      <c r="H341" s="146">
        <f t="shared" si="483"/>
        <v>120</v>
      </c>
      <c r="I341" s="147">
        <v>7.3200000000000003</v>
      </c>
      <c r="J341" s="148">
        <f t="shared" si="506"/>
        <v>878.39999999999998</v>
      </c>
      <c r="K341" s="149">
        <f t="shared" si="507"/>
        <v>0</v>
      </c>
      <c r="L341" s="150">
        <f t="shared" si="508"/>
        <v>0</v>
      </c>
      <c r="M341" s="149">
        <f t="shared" si="509"/>
        <v>0</v>
      </c>
      <c r="N341" s="149">
        <f t="shared" si="510"/>
        <v>878.39999999999998</v>
      </c>
      <c r="O341" s="151" t="str">
        <f t="shared" si="489"/>
        <v xml:space="preserve"> </v>
      </c>
      <c r="P341" s="151">
        <f t="shared" si="490"/>
        <v>100</v>
      </c>
    </row>
    <row r="342" ht="41.399999999999999" customHeight="1">
      <c r="A342" s="141" t="s">
        <v>626</v>
      </c>
      <c r="B342" s="141" t="s">
        <v>426</v>
      </c>
      <c r="C342" s="142" t="s">
        <v>83</v>
      </c>
      <c r="D342" s="143">
        <v>90</v>
      </c>
      <c r="E342" s="144"/>
      <c r="F342" s="153"/>
      <c r="G342" s="144">
        <f t="shared" si="482"/>
        <v>0</v>
      </c>
      <c r="H342" s="146">
        <f t="shared" si="483"/>
        <v>90</v>
      </c>
      <c r="I342" s="147">
        <v>24.260000000000002</v>
      </c>
      <c r="J342" s="148">
        <f t="shared" si="506"/>
        <v>2183.4000000000001</v>
      </c>
      <c r="K342" s="149">
        <f t="shared" si="507"/>
        <v>0</v>
      </c>
      <c r="L342" s="150">
        <f t="shared" si="508"/>
        <v>0</v>
      </c>
      <c r="M342" s="149">
        <f t="shared" si="509"/>
        <v>0</v>
      </c>
      <c r="N342" s="149">
        <f t="shared" si="510"/>
        <v>2183.4000000000001</v>
      </c>
      <c r="O342" s="151" t="str">
        <f t="shared" si="489"/>
        <v xml:space="preserve"> </v>
      </c>
      <c r="P342" s="151">
        <f t="shared" si="490"/>
        <v>100</v>
      </c>
    </row>
    <row r="343" ht="41.399999999999999" customHeight="1">
      <c r="A343" s="141" t="s">
        <v>627</v>
      </c>
      <c r="B343" s="141" t="s">
        <v>428</v>
      </c>
      <c r="C343" s="142" t="s">
        <v>41</v>
      </c>
      <c r="D343" s="143">
        <v>6</v>
      </c>
      <c r="E343" s="144"/>
      <c r="F343" s="153"/>
      <c r="G343" s="144">
        <f t="shared" si="482"/>
        <v>0</v>
      </c>
      <c r="H343" s="146">
        <f t="shared" si="483"/>
        <v>6</v>
      </c>
      <c r="I343" s="147">
        <v>596.17999999999995</v>
      </c>
      <c r="J343" s="148">
        <f t="shared" si="506"/>
        <v>3577.0799999999999</v>
      </c>
      <c r="K343" s="149">
        <f t="shared" si="507"/>
        <v>0</v>
      </c>
      <c r="L343" s="150">
        <f t="shared" si="508"/>
        <v>0</v>
      </c>
      <c r="M343" s="149">
        <f t="shared" si="509"/>
        <v>0</v>
      </c>
      <c r="N343" s="149">
        <f t="shared" si="510"/>
        <v>3577.0799999999999</v>
      </c>
      <c r="O343" s="151" t="str">
        <f t="shared" si="489"/>
        <v xml:space="preserve"> </v>
      </c>
      <c r="P343" s="151">
        <f t="shared" si="490"/>
        <v>100</v>
      </c>
    </row>
    <row r="344" ht="41.399999999999999" customHeight="1">
      <c r="A344" s="141" t="s">
        <v>628</v>
      </c>
      <c r="B344" s="141" t="s">
        <v>430</v>
      </c>
      <c r="C344" s="142" t="s">
        <v>83</v>
      </c>
      <c r="D344" s="143">
        <v>233.58000000000001</v>
      </c>
      <c r="E344" s="144"/>
      <c r="F344" s="153"/>
      <c r="G344" s="144">
        <f t="shared" si="482"/>
        <v>0</v>
      </c>
      <c r="H344" s="146">
        <f t="shared" si="483"/>
        <v>233.58000000000001</v>
      </c>
      <c r="I344" s="147">
        <v>6.8399999999999999</v>
      </c>
      <c r="J344" s="148">
        <f t="shared" si="506"/>
        <v>1597.6900000000001</v>
      </c>
      <c r="K344" s="149">
        <f t="shared" si="507"/>
        <v>0</v>
      </c>
      <c r="L344" s="150">
        <f t="shared" si="508"/>
        <v>0</v>
      </c>
      <c r="M344" s="149">
        <f t="shared" si="509"/>
        <v>0</v>
      </c>
      <c r="N344" s="149">
        <f t="shared" si="510"/>
        <v>1597.6900000000001</v>
      </c>
      <c r="O344" s="151" t="str">
        <f t="shared" si="489"/>
        <v xml:space="preserve"> </v>
      </c>
      <c r="P344" s="151">
        <f t="shared" si="490"/>
        <v>100</v>
      </c>
    </row>
    <row r="345" ht="41.399999999999999" customHeight="1">
      <c r="A345" s="141" t="s">
        <v>629</v>
      </c>
      <c r="B345" s="141" t="s">
        <v>432</v>
      </c>
      <c r="C345" s="142" t="s">
        <v>83</v>
      </c>
      <c r="D345" s="143">
        <v>897.84000000000003</v>
      </c>
      <c r="E345" s="144"/>
      <c r="F345" s="153"/>
      <c r="G345" s="144">
        <f t="shared" si="482"/>
        <v>0</v>
      </c>
      <c r="H345" s="146">
        <f t="shared" si="483"/>
        <v>897.84000000000003</v>
      </c>
      <c r="I345" s="147">
        <v>4.4500000000000002</v>
      </c>
      <c r="J345" s="148">
        <f t="shared" si="506"/>
        <v>3995.3899999999999</v>
      </c>
      <c r="K345" s="149">
        <f t="shared" si="507"/>
        <v>0</v>
      </c>
      <c r="L345" s="150">
        <f t="shared" si="508"/>
        <v>0</v>
      </c>
      <c r="M345" s="149">
        <f t="shared" si="509"/>
        <v>0</v>
      </c>
      <c r="N345" s="149">
        <f t="shared" si="510"/>
        <v>3995.3899999999999</v>
      </c>
      <c r="O345" s="151" t="str">
        <f t="shared" si="489"/>
        <v xml:space="preserve"> </v>
      </c>
      <c r="P345" s="151">
        <f t="shared" si="490"/>
        <v>100</v>
      </c>
    </row>
    <row r="346" ht="41.399999999999999" customHeight="1">
      <c r="A346" s="141" t="s">
        <v>630</v>
      </c>
      <c r="B346" s="141" t="s">
        <v>434</v>
      </c>
      <c r="C346" s="142" t="s">
        <v>83</v>
      </c>
      <c r="D346" s="143">
        <v>612.96000000000004</v>
      </c>
      <c r="E346" s="144"/>
      <c r="F346" s="153"/>
      <c r="G346" s="144">
        <f t="shared" si="482"/>
        <v>0</v>
      </c>
      <c r="H346" s="146">
        <f t="shared" si="483"/>
        <v>612.96000000000004</v>
      </c>
      <c r="I346" s="147">
        <v>3.0899999999999999</v>
      </c>
      <c r="J346" s="148">
        <f t="shared" si="506"/>
        <v>1894.05</v>
      </c>
      <c r="K346" s="149">
        <f t="shared" si="507"/>
        <v>0</v>
      </c>
      <c r="L346" s="150">
        <f t="shared" si="508"/>
        <v>0</v>
      </c>
      <c r="M346" s="149">
        <f t="shared" si="509"/>
        <v>0</v>
      </c>
      <c r="N346" s="149">
        <f t="shared" si="510"/>
        <v>1894.05</v>
      </c>
      <c r="O346" s="151" t="str">
        <f t="shared" si="489"/>
        <v xml:space="preserve"> </v>
      </c>
      <c r="P346" s="151">
        <f t="shared" si="490"/>
        <v>100</v>
      </c>
    </row>
    <row r="347" ht="41.399999999999999" customHeight="1">
      <c r="A347" s="141" t="s">
        <v>631</v>
      </c>
      <c r="B347" s="141" t="s">
        <v>436</v>
      </c>
      <c r="C347" s="142" t="s">
        <v>83</v>
      </c>
      <c r="D347" s="143">
        <v>197.75999999999999</v>
      </c>
      <c r="E347" s="144"/>
      <c r="F347" s="153"/>
      <c r="G347" s="144">
        <f t="shared" si="482"/>
        <v>0</v>
      </c>
      <c r="H347" s="146">
        <f t="shared" si="483"/>
        <v>197.75999999999999</v>
      </c>
      <c r="I347" s="147">
        <v>9.5099999999999998</v>
      </c>
      <c r="J347" s="148">
        <f t="shared" si="506"/>
        <v>1880.7</v>
      </c>
      <c r="K347" s="149">
        <f t="shared" si="507"/>
        <v>0</v>
      </c>
      <c r="L347" s="150">
        <f t="shared" si="508"/>
        <v>0</v>
      </c>
      <c r="M347" s="149">
        <f t="shared" si="509"/>
        <v>0</v>
      </c>
      <c r="N347" s="149">
        <f t="shared" si="510"/>
        <v>1880.7</v>
      </c>
      <c r="O347" s="151" t="str">
        <f t="shared" si="489"/>
        <v xml:space="preserve"> </v>
      </c>
      <c r="P347" s="151">
        <f t="shared" si="490"/>
        <v>100</v>
      </c>
    </row>
    <row r="348" ht="32.399999999999999" customHeight="1">
      <c r="A348" s="141" t="s">
        <v>632</v>
      </c>
      <c r="B348" s="141" t="s">
        <v>438</v>
      </c>
      <c r="C348" s="142" t="s">
        <v>41</v>
      </c>
      <c r="D348" s="143">
        <v>6</v>
      </c>
      <c r="E348" s="144"/>
      <c r="F348" s="153"/>
      <c r="G348" s="144">
        <f t="shared" si="482"/>
        <v>0</v>
      </c>
      <c r="H348" s="146">
        <f t="shared" si="483"/>
        <v>6</v>
      </c>
      <c r="I348" s="147">
        <v>132.41</v>
      </c>
      <c r="J348" s="148">
        <f t="shared" si="506"/>
        <v>794.46000000000004</v>
      </c>
      <c r="K348" s="149">
        <f t="shared" si="507"/>
        <v>0</v>
      </c>
      <c r="L348" s="150">
        <f t="shared" si="508"/>
        <v>0</v>
      </c>
      <c r="M348" s="149">
        <f t="shared" si="509"/>
        <v>0</v>
      </c>
      <c r="N348" s="149">
        <f t="shared" si="510"/>
        <v>794.46000000000004</v>
      </c>
      <c r="O348" s="151" t="str">
        <f t="shared" si="489"/>
        <v xml:space="preserve"> </v>
      </c>
      <c r="P348" s="151">
        <f t="shared" si="490"/>
        <v>100</v>
      </c>
    </row>
    <row r="349" ht="46.950000000000003" customHeight="1">
      <c r="A349" s="141" t="s">
        <v>633</v>
      </c>
      <c r="B349" s="141" t="s">
        <v>440</v>
      </c>
      <c r="C349" s="142" t="s">
        <v>41</v>
      </c>
      <c r="D349" s="143">
        <v>18</v>
      </c>
      <c r="E349" s="144"/>
      <c r="F349" s="153"/>
      <c r="G349" s="144">
        <f t="shared" si="482"/>
        <v>0</v>
      </c>
      <c r="H349" s="146">
        <f t="shared" si="483"/>
        <v>18</v>
      </c>
      <c r="I349" s="147">
        <v>5.7400000000000002</v>
      </c>
      <c r="J349" s="148">
        <f t="shared" si="506"/>
        <v>103.31999999999999</v>
      </c>
      <c r="K349" s="149">
        <f t="shared" si="507"/>
        <v>0</v>
      </c>
      <c r="L349" s="150">
        <f t="shared" si="508"/>
        <v>0</v>
      </c>
      <c r="M349" s="149">
        <f t="shared" si="509"/>
        <v>0</v>
      </c>
      <c r="N349" s="149">
        <f t="shared" si="510"/>
        <v>103.31999999999999</v>
      </c>
      <c r="O349" s="151" t="str">
        <f t="shared" si="489"/>
        <v xml:space="preserve"> </v>
      </c>
      <c r="P349" s="151">
        <f t="shared" si="490"/>
        <v>100</v>
      </c>
    </row>
    <row r="350" ht="31.199999999999999" customHeight="1">
      <c r="A350" s="141" t="s">
        <v>634</v>
      </c>
      <c r="B350" s="141" t="s">
        <v>442</v>
      </c>
      <c r="C350" s="142" t="s">
        <v>41</v>
      </c>
      <c r="D350" s="143">
        <v>36</v>
      </c>
      <c r="E350" s="144"/>
      <c r="F350" s="153"/>
      <c r="G350" s="144">
        <f t="shared" si="482"/>
        <v>0</v>
      </c>
      <c r="H350" s="146">
        <f t="shared" si="483"/>
        <v>36</v>
      </c>
      <c r="I350" s="147">
        <v>6.5</v>
      </c>
      <c r="J350" s="148">
        <f t="shared" si="506"/>
        <v>234</v>
      </c>
      <c r="K350" s="149">
        <f t="shared" si="507"/>
        <v>0</v>
      </c>
      <c r="L350" s="150">
        <f t="shared" si="508"/>
        <v>0</v>
      </c>
      <c r="M350" s="149">
        <f t="shared" si="509"/>
        <v>0</v>
      </c>
      <c r="N350" s="149">
        <f t="shared" si="510"/>
        <v>234</v>
      </c>
      <c r="O350" s="151" t="str">
        <f t="shared" si="489"/>
        <v xml:space="preserve"> </v>
      </c>
      <c r="P350" s="151">
        <f t="shared" si="490"/>
        <v>100</v>
      </c>
    </row>
    <row r="351" ht="33.600000000000001" customHeight="1">
      <c r="A351" s="141" t="s">
        <v>635</v>
      </c>
      <c r="B351" s="141" t="s">
        <v>444</v>
      </c>
      <c r="C351" s="142" t="s">
        <v>83</v>
      </c>
      <c r="D351" s="143">
        <v>96</v>
      </c>
      <c r="E351" s="144"/>
      <c r="F351" s="153"/>
      <c r="G351" s="144">
        <f t="shared" si="482"/>
        <v>0</v>
      </c>
      <c r="H351" s="146">
        <f t="shared" si="483"/>
        <v>96</v>
      </c>
      <c r="I351" s="147">
        <v>40.109999999999999</v>
      </c>
      <c r="J351" s="148">
        <f t="shared" si="506"/>
        <v>3850.5599999999999</v>
      </c>
      <c r="K351" s="149">
        <f t="shared" si="507"/>
        <v>0</v>
      </c>
      <c r="L351" s="150">
        <f t="shared" si="508"/>
        <v>0</v>
      </c>
      <c r="M351" s="149">
        <f t="shared" si="509"/>
        <v>0</v>
      </c>
      <c r="N351" s="149">
        <f t="shared" si="510"/>
        <v>3850.5599999999999</v>
      </c>
      <c r="O351" s="151" t="str">
        <f t="shared" si="489"/>
        <v xml:space="preserve"> </v>
      </c>
      <c r="P351" s="151">
        <f t="shared" si="490"/>
        <v>100</v>
      </c>
    </row>
    <row r="352" ht="34.950000000000003" customHeight="1">
      <c r="A352" s="141" t="s">
        <v>636</v>
      </c>
      <c r="B352" s="141" t="s">
        <v>446</v>
      </c>
      <c r="C352" s="142" t="s">
        <v>41</v>
      </c>
      <c r="D352" s="143">
        <v>12</v>
      </c>
      <c r="E352" s="144"/>
      <c r="F352" s="153"/>
      <c r="G352" s="144">
        <f t="shared" si="482"/>
        <v>0</v>
      </c>
      <c r="H352" s="146">
        <f t="shared" si="483"/>
        <v>12</v>
      </c>
      <c r="I352" s="147">
        <v>46.990000000000002</v>
      </c>
      <c r="J352" s="148">
        <f t="shared" si="506"/>
        <v>563.88</v>
      </c>
      <c r="K352" s="149">
        <f t="shared" si="507"/>
        <v>0</v>
      </c>
      <c r="L352" s="150">
        <f t="shared" si="508"/>
        <v>0</v>
      </c>
      <c r="M352" s="149">
        <f t="shared" si="509"/>
        <v>0</v>
      </c>
      <c r="N352" s="149">
        <f t="shared" si="510"/>
        <v>563.88</v>
      </c>
      <c r="O352" s="151" t="str">
        <f t="shared" si="489"/>
        <v xml:space="preserve"> </v>
      </c>
      <c r="P352" s="151">
        <f t="shared" si="490"/>
        <v>100</v>
      </c>
    </row>
    <row r="353" ht="31.199999999999999" customHeight="1">
      <c r="A353" s="141" t="s">
        <v>637</v>
      </c>
      <c r="B353" s="141" t="s">
        <v>448</v>
      </c>
      <c r="C353" s="142" t="s">
        <v>41</v>
      </c>
      <c r="D353" s="143">
        <v>18</v>
      </c>
      <c r="E353" s="144"/>
      <c r="F353" s="153"/>
      <c r="G353" s="144">
        <f t="shared" si="482"/>
        <v>0</v>
      </c>
      <c r="H353" s="146">
        <f t="shared" si="483"/>
        <v>18</v>
      </c>
      <c r="I353" s="147">
        <v>30.960000000000001</v>
      </c>
      <c r="J353" s="148">
        <f t="shared" si="506"/>
        <v>557.27999999999997</v>
      </c>
      <c r="K353" s="149">
        <f t="shared" si="507"/>
        <v>0</v>
      </c>
      <c r="L353" s="150">
        <f t="shared" si="508"/>
        <v>0</v>
      </c>
      <c r="M353" s="149">
        <f t="shared" si="509"/>
        <v>0</v>
      </c>
      <c r="N353" s="149">
        <f t="shared" si="510"/>
        <v>557.27999999999997</v>
      </c>
      <c r="O353" s="151" t="str">
        <f t="shared" si="489"/>
        <v xml:space="preserve"> </v>
      </c>
      <c r="P353" s="151">
        <f t="shared" si="490"/>
        <v>100</v>
      </c>
    </row>
    <row r="354" ht="39.600000000000001">
      <c r="A354" s="141" t="s">
        <v>638</v>
      </c>
      <c r="B354" s="141" t="s">
        <v>450</v>
      </c>
      <c r="C354" s="142" t="s">
        <v>41</v>
      </c>
      <c r="D354" s="143">
        <v>6</v>
      </c>
      <c r="E354" s="144"/>
      <c r="F354" s="153"/>
      <c r="G354" s="144">
        <f t="shared" si="482"/>
        <v>0</v>
      </c>
      <c r="H354" s="146">
        <f t="shared" si="483"/>
        <v>6</v>
      </c>
      <c r="I354" s="147">
        <v>482.31999999999999</v>
      </c>
      <c r="J354" s="148">
        <f t="shared" si="506"/>
        <v>2893.9200000000001</v>
      </c>
      <c r="K354" s="149">
        <f t="shared" si="507"/>
        <v>0</v>
      </c>
      <c r="L354" s="150">
        <f t="shared" si="508"/>
        <v>0</v>
      </c>
      <c r="M354" s="149">
        <f t="shared" si="509"/>
        <v>0</v>
      </c>
      <c r="N354" s="149">
        <f t="shared" si="510"/>
        <v>2893.9200000000001</v>
      </c>
      <c r="O354" s="151" t="str">
        <f t="shared" si="489"/>
        <v xml:space="preserve"> </v>
      </c>
      <c r="P354" s="151">
        <f t="shared" si="490"/>
        <v>100</v>
      </c>
    </row>
    <row r="355" ht="51.600000000000001" customHeight="1">
      <c r="A355" s="141" t="s">
        <v>639</v>
      </c>
      <c r="B355" s="141" t="s">
        <v>452</v>
      </c>
      <c r="C355" s="142" t="s">
        <v>41</v>
      </c>
      <c r="D355" s="143">
        <v>72</v>
      </c>
      <c r="E355" s="144"/>
      <c r="F355" s="153"/>
      <c r="G355" s="144">
        <f t="shared" si="482"/>
        <v>0</v>
      </c>
      <c r="H355" s="146">
        <f t="shared" si="483"/>
        <v>72</v>
      </c>
      <c r="I355" s="147">
        <v>36.729999999999997</v>
      </c>
      <c r="J355" s="148">
        <f t="shared" si="506"/>
        <v>2644.5599999999999</v>
      </c>
      <c r="K355" s="149">
        <f t="shared" si="507"/>
        <v>0</v>
      </c>
      <c r="L355" s="150">
        <f t="shared" si="508"/>
        <v>0</v>
      </c>
      <c r="M355" s="149">
        <f t="shared" si="509"/>
        <v>0</v>
      </c>
      <c r="N355" s="149">
        <f t="shared" si="510"/>
        <v>2644.5599999999999</v>
      </c>
      <c r="O355" s="151" t="str">
        <f t="shared" si="489"/>
        <v xml:space="preserve"> </v>
      </c>
      <c r="P355" s="151">
        <f t="shared" si="490"/>
        <v>100</v>
      </c>
    </row>
    <row r="356" ht="29.399999999999999" customHeight="1">
      <c r="A356" s="141" t="s">
        <v>640</v>
      </c>
      <c r="B356" s="141" t="s">
        <v>454</v>
      </c>
      <c r="C356" s="142" t="s">
        <v>41</v>
      </c>
      <c r="D356" s="143">
        <v>36</v>
      </c>
      <c r="E356" s="144"/>
      <c r="F356" s="153"/>
      <c r="G356" s="144">
        <f t="shared" si="482"/>
        <v>0</v>
      </c>
      <c r="H356" s="146">
        <f t="shared" si="483"/>
        <v>36</v>
      </c>
      <c r="I356" s="147">
        <v>32.420000000000002</v>
      </c>
      <c r="J356" s="148">
        <f t="shared" si="506"/>
        <v>1167.1199999999999</v>
      </c>
      <c r="K356" s="149">
        <f t="shared" si="507"/>
        <v>0</v>
      </c>
      <c r="L356" s="150">
        <f t="shared" si="508"/>
        <v>0</v>
      </c>
      <c r="M356" s="149">
        <f t="shared" si="509"/>
        <v>0</v>
      </c>
      <c r="N356" s="149">
        <f t="shared" si="510"/>
        <v>1167.1199999999999</v>
      </c>
      <c r="O356" s="151" t="str">
        <f t="shared" si="489"/>
        <v xml:space="preserve"> </v>
      </c>
      <c r="P356" s="151">
        <f t="shared" si="490"/>
        <v>100</v>
      </c>
    </row>
    <row r="357" ht="35.399999999999999" customHeight="1">
      <c r="A357" s="141" t="s">
        <v>641</v>
      </c>
      <c r="B357" s="141" t="s">
        <v>456</v>
      </c>
      <c r="C357" s="142" t="s">
        <v>41</v>
      </c>
      <c r="D357" s="143">
        <v>6</v>
      </c>
      <c r="E357" s="144"/>
      <c r="F357" s="153"/>
      <c r="G357" s="144">
        <f t="shared" si="482"/>
        <v>0</v>
      </c>
      <c r="H357" s="146">
        <f t="shared" si="483"/>
        <v>6</v>
      </c>
      <c r="I357" s="147">
        <v>15.01</v>
      </c>
      <c r="J357" s="148">
        <f t="shared" si="506"/>
        <v>90.060000000000002</v>
      </c>
      <c r="K357" s="149">
        <f t="shared" si="507"/>
        <v>0</v>
      </c>
      <c r="L357" s="150">
        <f t="shared" si="508"/>
        <v>0</v>
      </c>
      <c r="M357" s="149">
        <f t="shared" si="509"/>
        <v>0</v>
      </c>
      <c r="N357" s="149">
        <f t="shared" si="510"/>
        <v>90.060000000000002</v>
      </c>
      <c r="O357" s="151" t="str">
        <f t="shared" si="489"/>
        <v xml:space="preserve"> </v>
      </c>
      <c r="P357" s="151">
        <f t="shared" si="490"/>
        <v>100</v>
      </c>
    </row>
    <row r="358" ht="36" customHeight="1">
      <c r="A358" s="141" t="s">
        <v>642</v>
      </c>
      <c r="B358" s="141" t="s">
        <v>458</v>
      </c>
      <c r="C358" s="142" t="s">
        <v>41</v>
      </c>
      <c r="D358" s="143">
        <v>6</v>
      </c>
      <c r="E358" s="144"/>
      <c r="F358" s="153"/>
      <c r="G358" s="144">
        <f t="shared" si="482"/>
        <v>0</v>
      </c>
      <c r="H358" s="146">
        <f t="shared" si="483"/>
        <v>6</v>
      </c>
      <c r="I358" s="147">
        <v>95.370000000000005</v>
      </c>
      <c r="J358" s="148">
        <f t="shared" si="506"/>
        <v>572.22000000000003</v>
      </c>
      <c r="K358" s="149">
        <f t="shared" si="507"/>
        <v>0</v>
      </c>
      <c r="L358" s="150">
        <f t="shared" si="508"/>
        <v>0</v>
      </c>
      <c r="M358" s="149">
        <f t="shared" si="509"/>
        <v>0</v>
      </c>
      <c r="N358" s="149">
        <f t="shared" si="510"/>
        <v>572.22000000000003</v>
      </c>
      <c r="O358" s="151" t="str">
        <f t="shared" si="489"/>
        <v xml:space="preserve"> </v>
      </c>
      <c r="P358" s="151">
        <f t="shared" si="490"/>
        <v>100</v>
      </c>
    </row>
    <row r="359" ht="37.950000000000003" customHeight="1">
      <c r="A359" s="141" t="s">
        <v>643</v>
      </c>
      <c r="B359" s="141" t="s">
        <v>460</v>
      </c>
      <c r="C359" s="142" t="s">
        <v>41</v>
      </c>
      <c r="D359" s="143">
        <v>6</v>
      </c>
      <c r="E359" s="144"/>
      <c r="F359" s="153"/>
      <c r="G359" s="144">
        <f t="shared" si="482"/>
        <v>0</v>
      </c>
      <c r="H359" s="146">
        <f t="shared" si="483"/>
        <v>6</v>
      </c>
      <c r="I359" s="147">
        <v>12.859999999999999</v>
      </c>
      <c r="J359" s="148">
        <f t="shared" si="506"/>
        <v>77.159999999999997</v>
      </c>
      <c r="K359" s="149">
        <f t="shared" si="507"/>
        <v>0</v>
      </c>
      <c r="L359" s="150">
        <f t="shared" si="508"/>
        <v>0</v>
      </c>
      <c r="M359" s="149">
        <f t="shared" si="509"/>
        <v>0</v>
      </c>
      <c r="N359" s="149">
        <f t="shared" si="510"/>
        <v>77.159999999999997</v>
      </c>
      <c r="O359" s="151" t="str">
        <f t="shared" si="489"/>
        <v xml:space="preserve"> </v>
      </c>
      <c r="P359" s="151">
        <f t="shared" si="490"/>
        <v>100</v>
      </c>
    </row>
    <row r="360" ht="33" customHeight="1">
      <c r="A360" s="141" t="s">
        <v>644</v>
      </c>
      <c r="B360" s="141" t="s">
        <v>462</v>
      </c>
      <c r="C360" s="142" t="s">
        <v>41</v>
      </c>
      <c r="D360" s="143">
        <v>6</v>
      </c>
      <c r="E360" s="144"/>
      <c r="F360" s="153"/>
      <c r="G360" s="144">
        <f t="shared" si="482"/>
        <v>0</v>
      </c>
      <c r="H360" s="146">
        <f t="shared" si="483"/>
        <v>6</v>
      </c>
      <c r="I360" s="147">
        <v>16.690000000000001</v>
      </c>
      <c r="J360" s="148">
        <f t="shared" si="506"/>
        <v>100.14</v>
      </c>
      <c r="K360" s="149">
        <f t="shared" si="507"/>
        <v>0</v>
      </c>
      <c r="L360" s="150">
        <f t="shared" si="508"/>
        <v>0</v>
      </c>
      <c r="M360" s="149">
        <f t="shared" si="509"/>
        <v>0</v>
      </c>
      <c r="N360" s="149">
        <f t="shared" si="510"/>
        <v>100.14</v>
      </c>
      <c r="O360" s="151" t="str">
        <f t="shared" si="489"/>
        <v xml:space="preserve"> </v>
      </c>
      <c r="P360" s="151">
        <f t="shared" si="490"/>
        <v>100</v>
      </c>
    </row>
    <row r="361" ht="31.199999999999999" customHeight="1">
      <c r="A361" s="141" t="s">
        <v>645</v>
      </c>
      <c r="B361" s="141" t="s">
        <v>464</v>
      </c>
      <c r="C361" s="142" t="s">
        <v>41</v>
      </c>
      <c r="D361" s="143">
        <v>6</v>
      </c>
      <c r="E361" s="144"/>
      <c r="F361" s="153"/>
      <c r="G361" s="144">
        <f t="shared" si="482"/>
        <v>0</v>
      </c>
      <c r="H361" s="146">
        <f t="shared" si="483"/>
        <v>6</v>
      </c>
      <c r="I361" s="147">
        <v>315.56999999999999</v>
      </c>
      <c r="J361" s="148">
        <f t="shared" si="506"/>
        <v>1893.4200000000001</v>
      </c>
      <c r="K361" s="149">
        <f t="shared" si="507"/>
        <v>0</v>
      </c>
      <c r="L361" s="150">
        <f t="shared" si="508"/>
        <v>0</v>
      </c>
      <c r="M361" s="149">
        <f t="shared" si="509"/>
        <v>0</v>
      </c>
      <c r="N361" s="149">
        <f t="shared" si="510"/>
        <v>1893.4200000000001</v>
      </c>
      <c r="O361" s="151" t="str">
        <f t="shared" si="489"/>
        <v xml:space="preserve"> </v>
      </c>
      <c r="P361" s="151">
        <f t="shared" si="490"/>
        <v>100</v>
      </c>
    </row>
    <row r="362" ht="20.399999999999999" customHeight="1">
      <c r="A362" s="141" t="s">
        <v>646</v>
      </c>
      <c r="B362" s="141" t="s">
        <v>466</v>
      </c>
      <c r="C362" s="142" t="s">
        <v>41</v>
      </c>
      <c r="D362" s="143">
        <v>36</v>
      </c>
      <c r="E362" s="144"/>
      <c r="F362" s="153"/>
      <c r="G362" s="144">
        <f t="shared" si="482"/>
        <v>0</v>
      </c>
      <c r="H362" s="146">
        <f t="shared" si="483"/>
        <v>36</v>
      </c>
      <c r="I362" s="147">
        <v>12.880000000000001</v>
      </c>
      <c r="J362" s="148">
        <f t="shared" si="506"/>
        <v>463.68000000000001</v>
      </c>
      <c r="K362" s="149">
        <f t="shared" si="507"/>
        <v>0</v>
      </c>
      <c r="L362" s="150">
        <f t="shared" si="508"/>
        <v>0</v>
      </c>
      <c r="M362" s="149">
        <f t="shared" si="509"/>
        <v>0</v>
      </c>
      <c r="N362" s="149">
        <f t="shared" si="510"/>
        <v>463.68000000000001</v>
      </c>
      <c r="O362" s="151" t="str">
        <f t="shared" si="489"/>
        <v xml:space="preserve"> </v>
      </c>
      <c r="P362" s="151">
        <f t="shared" si="490"/>
        <v>100</v>
      </c>
    </row>
    <row r="363" ht="21" customHeight="1">
      <c r="A363" s="125" t="s">
        <v>647</v>
      </c>
      <c r="B363" s="125" t="s">
        <v>648</v>
      </c>
      <c r="C363" s="126"/>
      <c r="D363" s="134"/>
      <c r="E363" s="135"/>
      <c r="F363" s="136"/>
      <c r="G363" s="135"/>
      <c r="H363" s="137"/>
      <c r="I363" s="152"/>
      <c r="J363" s="139">
        <f>SUM(J364:J380)</f>
        <v>42779.459999999992</v>
      </c>
      <c r="K363" s="139">
        <f>SUM(K364:K380)</f>
        <v>0</v>
      </c>
      <c r="L363" s="139">
        <f>SUM(L364:L380)</f>
        <v>0</v>
      </c>
      <c r="M363" s="139">
        <f>SUM(M364:M380)</f>
        <v>0</v>
      </c>
      <c r="N363" s="139">
        <f>SUM(N364:N380)</f>
        <v>42779.459999999992</v>
      </c>
      <c r="O363" s="140" t="str">
        <f t="shared" si="489"/>
        <v xml:space="preserve"> </v>
      </c>
      <c r="P363" s="133">
        <f t="shared" si="490"/>
        <v>100</v>
      </c>
      <c r="Q363" s="159"/>
      <c r="R363" s="159"/>
      <c r="S363" s="159"/>
      <c r="T363" s="159"/>
      <c r="U363" s="159"/>
    </row>
    <row r="364" ht="27.600000000000001" customHeight="1">
      <c r="A364" s="141" t="s">
        <v>649</v>
      </c>
      <c r="B364" s="141" t="s">
        <v>470</v>
      </c>
      <c r="C364" s="142" t="s">
        <v>41</v>
      </c>
      <c r="D364" s="143">
        <v>24</v>
      </c>
      <c r="E364" s="144"/>
      <c r="F364" s="153"/>
      <c r="G364" s="144">
        <f t="shared" si="482"/>
        <v>0</v>
      </c>
      <c r="H364" s="146">
        <f t="shared" si="483"/>
        <v>24</v>
      </c>
      <c r="I364" s="147">
        <v>529.94000000000005</v>
      </c>
      <c r="J364" s="148">
        <f t="shared" ref="J364:J380" si="511">ROUND(D364*I364,2)</f>
        <v>12718.559999999999</v>
      </c>
      <c r="K364" s="149">
        <f t="shared" ref="K364:K380" si="512">ROUND(E364*I364,2)</f>
        <v>0</v>
      </c>
      <c r="L364" s="150">
        <f t="shared" ref="L364:L380" si="513">ROUND(F364*I364,2)</f>
        <v>0</v>
      </c>
      <c r="M364" s="149">
        <f t="shared" ref="M364:M380" si="514">K364+L364</f>
        <v>0</v>
      </c>
      <c r="N364" s="149">
        <f t="shared" ref="N364:N380" si="515">J364-M364</f>
        <v>12718.559999999999</v>
      </c>
      <c r="O364" s="151" t="str">
        <f t="shared" si="489"/>
        <v xml:space="preserve"> </v>
      </c>
      <c r="P364" s="151">
        <f t="shared" si="490"/>
        <v>100</v>
      </c>
    </row>
    <row r="365" ht="24.600000000000001" customHeight="1">
      <c r="A365" s="141" t="s">
        <v>650</v>
      </c>
      <c r="B365" s="141" t="s">
        <v>472</v>
      </c>
      <c r="C365" s="142" t="s">
        <v>41</v>
      </c>
      <c r="D365" s="143">
        <v>6</v>
      </c>
      <c r="E365" s="144"/>
      <c r="F365" s="153"/>
      <c r="G365" s="144">
        <f t="shared" si="482"/>
        <v>0</v>
      </c>
      <c r="H365" s="146">
        <f t="shared" si="483"/>
        <v>6</v>
      </c>
      <c r="I365" s="147">
        <v>514.19000000000005</v>
      </c>
      <c r="J365" s="148">
        <f t="shared" si="511"/>
        <v>3085.1399999999999</v>
      </c>
      <c r="K365" s="149">
        <f t="shared" si="512"/>
        <v>0</v>
      </c>
      <c r="L365" s="150">
        <f t="shared" si="513"/>
        <v>0</v>
      </c>
      <c r="M365" s="149">
        <f t="shared" si="514"/>
        <v>0</v>
      </c>
      <c r="N365" s="149">
        <f t="shared" si="515"/>
        <v>3085.1399999999999</v>
      </c>
      <c r="O365" s="151" t="str">
        <f t="shared" si="489"/>
        <v xml:space="preserve"> </v>
      </c>
      <c r="P365" s="151">
        <f t="shared" si="490"/>
        <v>100</v>
      </c>
    </row>
    <row r="366" ht="25.949999999999999" customHeight="1">
      <c r="A366" s="141" t="s">
        <v>651</v>
      </c>
      <c r="B366" s="141" t="s">
        <v>474</v>
      </c>
      <c r="C366" s="142" t="s">
        <v>41</v>
      </c>
      <c r="D366" s="143">
        <v>6</v>
      </c>
      <c r="E366" s="144"/>
      <c r="F366" s="153"/>
      <c r="G366" s="144">
        <f t="shared" si="482"/>
        <v>0</v>
      </c>
      <c r="H366" s="146">
        <f t="shared" si="483"/>
        <v>6</v>
      </c>
      <c r="I366" s="147">
        <v>863.34000000000003</v>
      </c>
      <c r="J366" s="148">
        <f t="shared" si="511"/>
        <v>5180.04</v>
      </c>
      <c r="K366" s="149">
        <f t="shared" si="512"/>
        <v>0</v>
      </c>
      <c r="L366" s="150">
        <f t="shared" si="513"/>
        <v>0</v>
      </c>
      <c r="M366" s="149">
        <f t="shared" si="514"/>
        <v>0</v>
      </c>
      <c r="N366" s="149">
        <f t="shared" si="515"/>
        <v>5180.04</v>
      </c>
      <c r="O366" s="151" t="str">
        <f t="shared" si="489"/>
        <v xml:space="preserve"> </v>
      </c>
      <c r="P366" s="151">
        <f t="shared" si="490"/>
        <v>100</v>
      </c>
    </row>
    <row r="367" ht="52.799999999999997">
      <c r="A367" s="141" t="s">
        <v>652</v>
      </c>
      <c r="B367" s="141" t="s">
        <v>476</v>
      </c>
      <c r="C367" s="142" t="s">
        <v>41</v>
      </c>
      <c r="D367" s="143">
        <v>6</v>
      </c>
      <c r="E367" s="144"/>
      <c r="F367" s="153"/>
      <c r="G367" s="144">
        <f t="shared" ref="G367:G430" si="516">E367+F367</f>
        <v>0</v>
      </c>
      <c r="H367" s="146">
        <f t="shared" ref="H367:H430" si="517">D367-G367</f>
        <v>6</v>
      </c>
      <c r="I367" s="147">
        <v>2174.6599999999999</v>
      </c>
      <c r="J367" s="148">
        <f t="shared" si="511"/>
        <v>13047.959999999999</v>
      </c>
      <c r="K367" s="149">
        <f t="shared" si="512"/>
        <v>0</v>
      </c>
      <c r="L367" s="150">
        <f t="shared" si="513"/>
        <v>0</v>
      </c>
      <c r="M367" s="149">
        <f t="shared" si="514"/>
        <v>0</v>
      </c>
      <c r="N367" s="149">
        <f t="shared" si="515"/>
        <v>13047.959999999999</v>
      </c>
      <c r="O367" s="151" t="str">
        <f t="shared" si="489"/>
        <v xml:space="preserve"> </v>
      </c>
      <c r="P367" s="151">
        <f t="shared" si="490"/>
        <v>100</v>
      </c>
    </row>
    <row r="368" ht="48" customHeight="1">
      <c r="A368" s="141" t="s">
        <v>653</v>
      </c>
      <c r="B368" s="141" t="s">
        <v>478</v>
      </c>
      <c r="C368" s="142" t="s">
        <v>41</v>
      </c>
      <c r="D368" s="143">
        <v>6</v>
      </c>
      <c r="E368" s="144"/>
      <c r="F368" s="153"/>
      <c r="G368" s="144">
        <f t="shared" si="516"/>
        <v>0</v>
      </c>
      <c r="H368" s="146">
        <f t="shared" si="517"/>
        <v>6</v>
      </c>
      <c r="I368" s="147">
        <v>20.18</v>
      </c>
      <c r="J368" s="148">
        <f t="shared" si="511"/>
        <v>121.08</v>
      </c>
      <c r="K368" s="149">
        <f t="shared" si="512"/>
        <v>0</v>
      </c>
      <c r="L368" s="150">
        <f t="shared" si="513"/>
        <v>0</v>
      </c>
      <c r="M368" s="149">
        <f t="shared" si="514"/>
        <v>0</v>
      </c>
      <c r="N368" s="149">
        <f t="shared" si="515"/>
        <v>121.08</v>
      </c>
      <c r="O368" s="151" t="str">
        <f t="shared" si="489"/>
        <v xml:space="preserve"> </v>
      </c>
      <c r="P368" s="151">
        <f t="shared" si="490"/>
        <v>100</v>
      </c>
    </row>
    <row r="369" ht="59.399999999999999" customHeight="1">
      <c r="A369" s="141" t="s">
        <v>654</v>
      </c>
      <c r="B369" s="141" t="s">
        <v>480</v>
      </c>
      <c r="C369" s="142" t="s">
        <v>41</v>
      </c>
      <c r="D369" s="143">
        <v>6</v>
      </c>
      <c r="E369" s="144"/>
      <c r="F369" s="153"/>
      <c r="G369" s="144">
        <f t="shared" si="516"/>
        <v>0</v>
      </c>
      <c r="H369" s="146">
        <f t="shared" si="517"/>
        <v>6</v>
      </c>
      <c r="I369" s="147">
        <v>11.6</v>
      </c>
      <c r="J369" s="148">
        <f t="shared" si="511"/>
        <v>69.599999999999994</v>
      </c>
      <c r="K369" s="149">
        <f t="shared" si="512"/>
        <v>0</v>
      </c>
      <c r="L369" s="150">
        <f t="shared" si="513"/>
        <v>0</v>
      </c>
      <c r="M369" s="149">
        <f t="shared" si="514"/>
        <v>0</v>
      </c>
      <c r="N369" s="149">
        <f t="shared" si="515"/>
        <v>69.599999999999994</v>
      </c>
      <c r="O369" s="151" t="str">
        <f t="shared" si="489"/>
        <v xml:space="preserve"> </v>
      </c>
      <c r="P369" s="151">
        <f t="shared" si="490"/>
        <v>100</v>
      </c>
    </row>
    <row r="370" ht="39.600000000000001">
      <c r="A370" s="141" t="s">
        <v>655</v>
      </c>
      <c r="B370" s="141" t="s">
        <v>482</v>
      </c>
      <c r="C370" s="142" t="s">
        <v>41</v>
      </c>
      <c r="D370" s="143">
        <v>12</v>
      </c>
      <c r="E370" s="144"/>
      <c r="F370" s="153"/>
      <c r="G370" s="144">
        <f t="shared" si="516"/>
        <v>0</v>
      </c>
      <c r="H370" s="146">
        <f t="shared" si="517"/>
        <v>12</v>
      </c>
      <c r="I370" s="147">
        <v>39.530000000000001</v>
      </c>
      <c r="J370" s="148">
        <f t="shared" si="511"/>
        <v>474.36000000000001</v>
      </c>
      <c r="K370" s="149">
        <f t="shared" si="512"/>
        <v>0</v>
      </c>
      <c r="L370" s="150">
        <f t="shared" si="513"/>
        <v>0</v>
      </c>
      <c r="M370" s="149">
        <f t="shared" si="514"/>
        <v>0</v>
      </c>
      <c r="N370" s="149">
        <f t="shared" si="515"/>
        <v>474.36000000000001</v>
      </c>
      <c r="O370" s="151" t="str">
        <f t="shared" si="489"/>
        <v xml:space="preserve"> </v>
      </c>
      <c r="P370" s="151">
        <f t="shared" si="490"/>
        <v>100</v>
      </c>
    </row>
    <row r="371" ht="26.399999999999999">
      <c r="A371" s="141" t="s">
        <v>656</v>
      </c>
      <c r="B371" s="141" t="s">
        <v>484</v>
      </c>
      <c r="C371" s="142" t="s">
        <v>41</v>
      </c>
      <c r="D371" s="143">
        <v>60</v>
      </c>
      <c r="E371" s="144"/>
      <c r="F371" s="153"/>
      <c r="G371" s="144">
        <f t="shared" si="516"/>
        <v>0</v>
      </c>
      <c r="H371" s="146">
        <f t="shared" si="517"/>
        <v>60</v>
      </c>
      <c r="I371" s="147">
        <v>12.76</v>
      </c>
      <c r="J371" s="148">
        <f t="shared" si="511"/>
        <v>765.60000000000002</v>
      </c>
      <c r="K371" s="149">
        <f t="shared" si="512"/>
        <v>0</v>
      </c>
      <c r="L371" s="150">
        <f t="shared" si="513"/>
        <v>0</v>
      </c>
      <c r="M371" s="149">
        <f t="shared" si="514"/>
        <v>0</v>
      </c>
      <c r="N371" s="149">
        <f t="shared" si="515"/>
        <v>765.60000000000002</v>
      </c>
      <c r="O371" s="151" t="str">
        <f t="shared" si="489"/>
        <v xml:space="preserve"> </v>
      </c>
      <c r="P371" s="151">
        <f t="shared" si="490"/>
        <v>100</v>
      </c>
    </row>
    <row r="372" ht="26.399999999999999">
      <c r="A372" s="141" t="s">
        <v>657</v>
      </c>
      <c r="B372" s="141" t="s">
        <v>486</v>
      </c>
      <c r="C372" s="142" t="s">
        <v>41</v>
      </c>
      <c r="D372" s="143">
        <v>6</v>
      </c>
      <c r="E372" s="144"/>
      <c r="F372" s="153"/>
      <c r="G372" s="144">
        <f t="shared" si="516"/>
        <v>0</v>
      </c>
      <c r="H372" s="146">
        <f t="shared" si="517"/>
        <v>6</v>
      </c>
      <c r="I372" s="147">
        <v>29.809999999999999</v>
      </c>
      <c r="J372" s="148">
        <f t="shared" si="511"/>
        <v>178.86000000000001</v>
      </c>
      <c r="K372" s="149">
        <f t="shared" si="512"/>
        <v>0</v>
      </c>
      <c r="L372" s="150">
        <f t="shared" si="513"/>
        <v>0</v>
      </c>
      <c r="M372" s="149">
        <f t="shared" si="514"/>
        <v>0</v>
      </c>
      <c r="N372" s="149">
        <f t="shared" si="515"/>
        <v>178.86000000000001</v>
      </c>
      <c r="O372" s="151" t="str">
        <f t="shared" ref="O372:O435" si="518">IF((M372/J372)=0," ",(M372/J372)*100)</f>
        <v xml:space="preserve"> </v>
      </c>
      <c r="P372" s="151">
        <f t="shared" ref="P372:P435" si="519">IF((N372/J372)=0," ",(N372/J372)*100)</f>
        <v>100</v>
      </c>
    </row>
    <row r="373" ht="26.399999999999999">
      <c r="A373" s="141" t="s">
        <v>658</v>
      </c>
      <c r="B373" s="141" t="s">
        <v>488</v>
      </c>
      <c r="C373" s="142" t="s">
        <v>41</v>
      </c>
      <c r="D373" s="143">
        <v>24</v>
      </c>
      <c r="E373" s="144"/>
      <c r="F373" s="153"/>
      <c r="G373" s="144">
        <f t="shared" si="516"/>
        <v>0</v>
      </c>
      <c r="H373" s="146">
        <f t="shared" si="517"/>
        <v>24</v>
      </c>
      <c r="I373" s="147">
        <v>13.44</v>
      </c>
      <c r="J373" s="148">
        <f t="shared" si="511"/>
        <v>322.56</v>
      </c>
      <c r="K373" s="149">
        <f t="shared" si="512"/>
        <v>0</v>
      </c>
      <c r="L373" s="150">
        <f t="shared" si="513"/>
        <v>0</v>
      </c>
      <c r="M373" s="149">
        <f t="shared" si="514"/>
        <v>0</v>
      </c>
      <c r="N373" s="149">
        <f t="shared" si="515"/>
        <v>322.56</v>
      </c>
      <c r="O373" s="151" t="str">
        <f t="shared" si="518"/>
        <v xml:space="preserve"> </v>
      </c>
      <c r="P373" s="151">
        <f t="shared" si="519"/>
        <v>100</v>
      </c>
    </row>
    <row r="374" ht="26.399999999999999">
      <c r="A374" s="141" t="s">
        <v>659</v>
      </c>
      <c r="B374" s="141" t="s">
        <v>490</v>
      </c>
      <c r="C374" s="142" t="s">
        <v>41</v>
      </c>
      <c r="D374" s="143">
        <v>12</v>
      </c>
      <c r="E374" s="144"/>
      <c r="F374" s="153"/>
      <c r="G374" s="144">
        <f t="shared" si="516"/>
        <v>0</v>
      </c>
      <c r="H374" s="146">
        <f t="shared" si="517"/>
        <v>12</v>
      </c>
      <c r="I374" s="147">
        <v>25.899999999999999</v>
      </c>
      <c r="J374" s="148">
        <f t="shared" si="511"/>
        <v>310.80000000000001</v>
      </c>
      <c r="K374" s="149">
        <f t="shared" si="512"/>
        <v>0</v>
      </c>
      <c r="L374" s="150">
        <f t="shared" si="513"/>
        <v>0</v>
      </c>
      <c r="M374" s="149">
        <f t="shared" si="514"/>
        <v>0</v>
      </c>
      <c r="N374" s="149">
        <f t="shared" si="515"/>
        <v>310.80000000000001</v>
      </c>
      <c r="O374" s="151" t="str">
        <f t="shared" si="518"/>
        <v xml:space="preserve"> </v>
      </c>
      <c r="P374" s="151">
        <f t="shared" si="519"/>
        <v>100</v>
      </c>
    </row>
    <row r="375" ht="39.600000000000001">
      <c r="A375" s="141" t="s">
        <v>660</v>
      </c>
      <c r="B375" s="141" t="s">
        <v>492</v>
      </c>
      <c r="C375" s="142" t="s">
        <v>41</v>
      </c>
      <c r="D375" s="143">
        <v>96</v>
      </c>
      <c r="E375" s="144"/>
      <c r="F375" s="153"/>
      <c r="G375" s="144">
        <f t="shared" si="516"/>
        <v>0</v>
      </c>
      <c r="H375" s="146">
        <f t="shared" si="517"/>
        <v>96</v>
      </c>
      <c r="I375" s="147">
        <v>9.6799999999999997</v>
      </c>
      <c r="J375" s="148">
        <f t="shared" si="511"/>
        <v>929.27999999999997</v>
      </c>
      <c r="K375" s="149">
        <f t="shared" si="512"/>
        <v>0</v>
      </c>
      <c r="L375" s="150">
        <f t="shared" si="513"/>
        <v>0</v>
      </c>
      <c r="M375" s="149">
        <f t="shared" si="514"/>
        <v>0</v>
      </c>
      <c r="N375" s="149">
        <f t="shared" si="515"/>
        <v>929.27999999999997</v>
      </c>
      <c r="O375" s="151" t="str">
        <f t="shared" si="518"/>
        <v xml:space="preserve"> </v>
      </c>
      <c r="P375" s="151">
        <f t="shared" si="519"/>
        <v>100</v>
      </c>
    </row>
    <row r="376" ht="39.600000000000001">
      <c r="A376" s="141" t="s">
        <v>661</v>
      </c>
      <c r="B376" s="141" t="s">
        <v>494</v>
      </c>
      <c r="C376" s="142" t="s">
        <v>41</v>
      </c>
      <c r="D376" s="143">
        <v>12</v>
      </c>
      <c r="E376" s="144"/>
      <c r="F376" s="153"/>
      <c r="G376" s="144">
        <f t="shared" si="516"/>
        <v>0</v>
      </c>
      <c r="H376" s="146">
        <f t="shared" si="517"/>
        <v>12</v>
      </c>
      <c r="I376" s="147">
        <v>21.309999999999999</v>
      </c>
      <c r="J376" s="148">
        <f t="shared" si="511"/>
        <v>255.72</v>
      </c>
      <c r="K376" s="149">
        <f t="shared" si="512"/>
        <v>0</v>
      </c>
      <c r="L376" s="150">
        <f t="shared" si="513"/>
        <v>0</v>
      </c>
      <c r="M376" s="149">
        <f t="shared" si="514"/>
        <v>0</v>
      </c>
      <c r="N376" s="149">
        <f t="shared" si="515"/>
        <v>255.72</v>
      </c>
      <c r="O376" s="151" t="str">
        <f t="shared" si="518"/>
        <v xml:space="preserve"> </v>
      </c>
      <c r="P376" s="151">
        <f t="shared" si="519"/>
        <v>100</v>
      </c>
    </row>
    <row r="377" ht="26.399999999999999">
      <c r="A377" s="141" t="s">
        <v>662</v>
      </c>
      <c r="B377" s="141" t="s">
        <v>496</v>
      </c>
      <c r="C377" s="142" t="s">
        <v>41</v>
      </c>
      <c r="D377" s="143">
        <v>6</v>
      </c>
      <c r="E377" s="144"/>
      <c r="F377" s="153"/>
      <c r="G377" s="144">
        <f t="shared" si="516"/>
        <v>0</v>
      </c>
      <c r="H377" s="146">
        <f t="shared" si="517"/>
        <v>6</v>
      </c>
      <c r="I377" s="147">
        <v>14.789999999999999</v>
      </c>
      <c r="J377" s="148">
        <f t="shared" si="511"/>
        <v>88.739999999999995</v>
      </c>
      <c r="K377" s="149">
        <f t="shared" si="512"/>
        <v>0</v>
      </c>
      <c r="L377" s="150">
        <f t="shared" si="513"/>
        <v>0</v>
      </c>
      <c r="M377" s="149">
        <f t="shared" si="514"/>
        <v>0</v>
      </c>
      <c r="N377" s="149">
        <f t="shared" si="515"/>
        <v>88.739999999999995</v>
      </c>
      <c r="O377" s="151" t="str">
        <f t="shared" si="518"/>
        <v xml:space="preserve"> </v>
      </c>
      <c r="P377" s="151">
        <f t="shared" si="519"/>
        <v>100</v>
      </c>
    </row>
    <row r="378" ht="39.600000000000001">
      <c r="A378" s="141" t="s">
        <v>663</v>
      </c>
      <c r="B378" s="141" t="s">
        <v>498</v>
      </c>
      <c r="C378" s="142" t="s">
        <v>83</v>
      </c>
      <c r="D378" s="143">
        <v>66.420000000000002</v>
      </c>
      <c r="E378" s="144"/>
      <c r="F378" s="153"/>
      <c r="G378" s="144">
        <f t="shared" si="516"/>
        <v>0</v>
      </c>
      <c r="H378" s="146">
        <f t="shared" si="517"/>
        <v>66.420000000000002</v>
      </c>
      <c r="I378" s="147">
        <v>39.049999999999997</v>
      </c>
      <c r="J378" s="148">
        <f t="shared" si="511"/>
        <v>2593.6999999999998</v>
      </c>
      <c r="K378" s="149">
        <f t="shared" si="512"/>
        <v>0</v>
      </c>
      <c r="L378" s="150">
        <f t="shared" si="513"/>
        <v>0</v>
      </c>
      <c r="M378" s="149">
        <f t="shared" si="514"/>
        <v>0</v>
      </c>
      <c r="N378" s="149">
        <f t="shared" si="515"/>
        <v>2593.6999999999998</v>
      </c>
      <c r="O378" s="151" t="str">
        <f t="shared" si="518"/>
        <v xml:space="preserve"> </v>
      </c>
      <c r="P378" s="151">
        <f t="shared" si="519"/>
        <v>100</v>
      </c>
    </row>
    <row r="379" ht="39.600000000000001">
      <c r="A379" s="141" t="s">
        <v>664</v>
      </c>
      <c r="B379" s="141" t="s">
        <v>500</v>
      </c>
      <c r="C379" s="142" t="s">
        <v>83</v>
      </c>
      <c r="D379" s="143">
        <v>183.78</v>
      </c>
      <c r="E379" s="144"/>
      <c r="F379" s="153"/>
      <c r="G379" s="144">
        <f t="shared" si="516"/>
        <v>0</v>
      </c>
      <c r="H379" s="146">
        <f t="shared" si="517"/>
        <v>183.78</v>
      </c>
      <c r="I379" s="147">
        <v>12.9</v>
      </c>
      <c r="J379" s="148">
        <f t="shared" si="511"/>
        <v>2370.7600000000002</v>
      </c>
      <c r="K379" s="149">
        <f t="shared" si="512"/>
        <v>0</v>
      </c>
      <c r="L379" s="150">
        <f t="shared" si="513"/>
        <v>0</v>
      </c>
      <c r="M379" s="149">
        <f t="shared" si="514"/>
        <v>0</v>
      </c>
      <c r="N379" s="149">
        <f t="shared" si="515"/>
        <v>2370.7600000000002</v>
      </c>
      <c r="O379" s="151" t="str">
        <f t="shared" si="518"/>
        <v xml:space="preserve"> </v>
      </c>
      <c r="P379" s="151">
        <f t="shared" si="519"/>
        <v>100</v>
      </c>
    </row>
    <row r="380" ht="52.799999999999997">
      <c r="A380" s="141" t="s">
        <v>665</v>
      </c>
      <c r="B380" s="141" t="s">
        <v>502</v>
      </c>
      <c r="C380" s="142" t="s">
        <v>41</v>
      </c>
      <c r="D380" s="143">
        <v>6</v>
      </c>
      <c r="E380" s="144"/>
      <c r="F380" s="153"/>
      <c r="G380" s="144">
        <f t="shared" si="516"/>
        <v>0</v>
      </c>
      <c r="H380" s="146">
        <f t="shared" si="517"/>
        <v>6</v>
      </c>
      <c r="I380" s="147">
        <v>44.450000000000003</v>
      </c>
      <c r="J380" s="148">
        <f t="shared" si="511"/>
        <v>266.69999999999999</v>
      </c>
      <c r="K380" s="149">
        <f t="shared" si="512"/>
        <v>0</v>
      </c>
      <c r="L380" s="150">
        <f t="shared" si="513"/>
        <v>0</v>
      </c>
      <c r="M380" s="149">
        <f t="shared" si="514"/>
        <v>0</v>
      </c>
      <c r="N380" s="149">
        <f t="shared" si="515"/>
        <v>266.69999999999999</v>
      </c>
      <c r="O380" s="151" t="str">
        <f t="shared" si="518"/>
        <v xml:space="preserve"> </v>
      </c>
      <c r="P380" s="151">
        <f t="shared" si="519"/>
        <v>100</v>
      </c>
    </row>
    <row r="381" ht="13.199999999999999">
      <c r="A381" s="125" t="s">
        <v>666</v>
      </c>
      <c r="B381" s="125" t="s">
        <v>667</v>
      </c>
      <c r="C381" s="126"/>
      <c r="D381" s="134"/>
      <c r="E381" s="135"/>
      <c r="F381" s="136"/>
      <c r="G381" s="135"/>
      <c r="H381" s="137"/>
      <c r="I381" s="152"/>
      <c r="J381" s="139">
        <f>SUM(J382:J402)</f>
        <v>15988.299999999997</v>
      </c>
      <c r="K381" s="139">
        <f>SUM(K382:K402)</f>
        <v>0</v>
      </c>
      <c r="L381" s="139">
        <f>SUM(L382:L402)</f>
        <v>0</v>
      </c>
      <c r="M381" s="139">
        <f>SUM(M382:M402)</f>
        <v>0</v>
      </c>
      <c r="N381" s="139">
        <f>SUM(N382:N402)</f>
        <v>15988.299999999997</v>
      </c>
      <c r="O381" s="140" t="str">
        <f t="shared" si="518"/>
        <v xml:space="preserve"> </v>
      </c>
      <c r="P381" s="133">
        <f t="shared" si="519"/>
        <v>100</v>
      </c>
    </row>
    <row r="382" ht="39.600000000000001">
      <c r="A382" s="141" t="s">
        <v>668</v>
      </c>
      <c r="B382" s="141" t="s">
        <v>506</v>
      </c>
      <c r="C382" s="142" t="s">
        <v>41</v>
      </c>
      <c r="D382" s="143">
        <v>6</v>
      </c>
      <c r="E382" s="144"/>
      <c r="F382" s="153"/>
      <c r="G382" s="144">
        <f t="shared" si="516"/>
        <v>0</v>
      </c>
      <c r="H382" s="146">
        <f t="shared" si="517"/>
        <v>6</v>
      </c>
      <c r="I382" s="147">
        <v>112.16</v>
      </c>
      <c r="J382" s="148">
        <f t="shared" ref="J382:J402" si="520">ROUND(D382*I382,2)</f>
        <v>672.96000000000004</v>
      </c>
      <c r="K382" s="149">
        <f t="shared" ref="K382:K402" si="521">ROUND(E382*I382,2)</f>
        <v>0</v>
      </c>
      <c r="L382" s="150">
        <f t="shared" ref="L382:L402" si="522">ROUND(F382*I382,2)</f>
        <v>0</v>
      </c>
      <c r="M382" s="149">
        <f t="shared" ref="M382:M402" si="523">K382+L382</f>
        <v>0</v>
      </c>
      <c r="N382" s="149">
        <f t="shared" ref="N382:N402" si="524">J382-M382</f>
        <v>672.96000000000004</v>
      </c>
      <c r="O382" s="151" t="str">
        <f t="shared" si="518"/>
        <v xml:space="preserve"> </v>
      </c>
      <c r="P382" s="151">
        <f t="shared" si="519"/>
        <v>100</v>
      </c>
    </row>
    <row r="383" ht="39.600000000000001">
      <c r="A383" s="141" t="s">
        <v>669</v>
      </c>
      <c r="B383" s="141" t="s">
        <v>508</v>
      </c>
      <c r="C383" s="142" t="s">
        <v>41</v>
      </c>
      <c r="D383" s="143">
        <v>12</v>
      </c>
      <c r="E383" s="144"/>
      <c r="F383" s="153"/>
      <c r="G383" s="144">
        <f t="shared" si="516"/>
        <v>0</v>
      </c>
      <c r="H383" s="146">
        <f t="shared" si="517"/>
        <v>12</v>
      </c>
      <c r="I383" s="147">
        <v>118.17</v>
      </c>
      <c r="J383" s="148">
        <f t="shared" si="520"/>
        <v>1418.04</v>
      </c>
      <c r="K383" s="149">
        <f t="shared" si="521"/>
        <v>0</v>
      </c>
      <c r="L383" s="150">
        <f t="shared" si="522"/>
        <v>0</v>
      </c>
      <c r="M383" s="149">
        <f t="shared" si="523"/>
        <v>0</v>
      </c>
      <c r="N383" s="149">
        <f t="shared" si="524"/>
        <v>1418.04</v>
      </c>
      <c r="O383" s="151" t="str">
        <f t="shared" si="518"/>
        <v xml:space="preserve"> </v>
      </c>
      <c r="P383" s="151">
        <f t="shared" si="519"/>
        <v>100</v>
      </c>
    </row>
    <row r="384" ht="39.600000000000001">
      <c r="A384" s="141" t="s">
        <v>670</v>
      </c>
      <c r="B384" s="141" t="s">
        <v>510</v>
      </c>
      <c r="C384" s="142" t="s">
        <v>41</v>
      </c>
      <c r="D384" s="143">
        <v>24</v>
      </c>
      <c r="E384" s="144"/>
      <c r="F384" s="153"/>
      <c r="G384" s="144">
        <f t="shared" si="516"/>
        <v>0</v>
      </c>
      <c r="H384" s="146">
        <f t="shared" si="517"/>
        <v>24</v>
      </c>
      <c r="I384" s="147">
        <v>7.1600000000000001</v>
      </c>
      <c r="J384" s="148">
        <f t="shared" si="520"/>
        <v>171.84</v>
      </c>
      <c r="K384" s="149">
        <f t="shared" si="521"/>
        <v>0</v>
      </c>
      <c r="L384" s="150">
        <f t="shared" si="522"/>
        <v>0</v>
      </c>
      <c r="M384" s="149">
        <f t="shared" si="523"/>
        <v>0</v>
      </c>
      <c r="N384" s="149">
        <f t="shared" si="524"/>
        <v>171.84</v>
      </c>
      <c r="O384" s="151" t="str">
        <f t="shared" si="518"/>
        <v xml:space="preserve"> </v>
      </c>
      <c r="P384" s="151">
        <f t="shared" si="519"/>
        <v>100</v>
      </c>
    </row>
    <row r="385" ht="39.600000000000001">
      <c r="A385" s="141" t="s">
        <v>671</v>
      </c>
      <c r="B385" s="141" t="s">
        <v>512</v>
      </c>
      <c r="C385" s="142" t="s">
        <v>41</v>
      </c>
      <c r="D385" s="143">
        <v>6</v>
      </c>
      <c r="E385" s="144"/>
      <c r="F385" s="153"/>
      <c r="G385" s="144">
        <f t="shared" si="516"/>
        <v>0</v>
      </c>
      <c r="H385" s="146">
        <f t="shared" si="517"/>
        <v>6</v>
      </c>
      <c r="I385" s="147">
        <v>7.7699999999999996</v>
      </c>
      <c r="J385" s="148">
        <f t="shared" si="520"/>
        <v>46.619999999999997</v>
      </c>
      <c r="K385" s="149">
        <f t="shared" si="521"/>
        <v>0</v>
      </c>
      <c r="L385" s="150">
        <f t="shared" si="522"/>
        <v>0</v>
      </c>
      <c r="M385" s="149">
        <f t="shared" si="523"/>
        <v>0</v>
      </c>
      <c r="N385" s="149">
        <f t="shared" si="524"/>
        <v>46.619999999999997</v>
      </c>
      <c r="O385" s="151" t="str">
        <f t="shared" si="518"/>
        <v xml:space="preserve"> </v>
      </c>
      <c r="P385" s="151">
        <f t="shared" si="519"/>
        <v>100</v>
      </c>
    </row>
    <row r="386" ht="39.600000000000001">
      <c r="A386" s="141" t="s">
        <v>672</v>
      </c>
      <c r="B386" s="141" t="s">
        <v>514</v>
      </c>
      <c r="C386" s="142" t="s">
        <v>41</v>
      </c>
      <c r="D386" s="143">
        <v>6</v>
      </c>
      <c r="E386" s="144"/>
      <c r="F386" s="153"/>
      <c r="G386" s="144">
        <f t="shared" si="516"/>
        <v>0</v>
      </c>
      <c r="H386" s="146">
        <f t="shared" si="517"/>
        <v>6</v>
      </c>
      <c r="I386" s="147">
        <v>387.06999999999999</v>
      </c>
      <c r="J386" s="148">
        <f t="shared" si="520"/>
        <v>2322.4200000000001</v>
      </c>
      <c r="K386" s="149">
        <f t="shared" si="521"/>
        <v>0</v>
      </c>
      <c r="L386" s="150">
        <f t="shared" si="522"/>
        <v>0</v>
      </c>
      <c r="M386" s="149">
        <f t="shared" si="523"/>
        <v>0</v>
      </c>
      <c r="N386" s="149">
        <f t="shared" si="524"/>
        <v>2322.4200000000001</v>
      </c>
      <c r="O386" s="151" t="str">
        <f t="shared" si="518"/>
        <v xml:space="preserve"> </v>
      </c>
      <c r="P386" s="151">
        <f t="shared" si="519"/>
        <v>100</v>
      </c>
    </row>
    <row r="387" ht="26.399999999999999">
      <c r="A387" s="141" t="s">
        <v>673</v>
      </c>
      <c r="B387" s="141" t="s">
        <v>516</v>
      </c>
      <c r="C387" s="142" t="s">
        <v>41</v>
      </c>
      <c r="D387" s="143">
        <v>18</v>
      </c>
      <c r="E387" s="144"/>
      <c r="F387" s="153"/>
      <c r="G387" s="144">
        <f t="shared" si="516"/>
        <v>0</v>
      </c>
      <c r="H387" s="146">
        <f t="shared" si="517"/>
        <v>18</v>
      </c>
      <c r="I387" s="147">
        <v>21.23</v>
      </c>
      <c r="J387" s="148">
        <f t="shared" si="520"/>
        <v>382.13999999999999</v>
      </c>
      <c r="K387" s="149">
        <f t="shared" si="521"/>
        <v>0</v>
      </c>
      <c r="L387" s="150">
        <f t="shared" si="522"/>
        <v>0</v>
      </c>
      <c r="M387" s="149">
        <f t="shared" si="523"/>
        <v>0</v>
      </c>
      <c r="N387" s="149">
        <f t="shared" si="524"/>
        <v>382.13999999999999</v>
      </c>
      <c r="O387" s="151" t="str">
        <f t="shared" si="518"/>
        <v xml:space="preserve"> </v>
      </c>
      <c r="P387" s="151">
        <f t="shared" si="519"/>
        <v>100</v>
      </c>
    </row>
    <row r="388" ht="39.600000000000001">
      <c r="A388" s="141" t="s">
        <v>674</v>
      </c>
      <c r="B388" s="141" t="s">
        <v>543</v>
      </c>
      <c r="C388" s="142" t="s">
        <v>41</v>
      </c>
      <c r="D388" s="143">
        <v>6</v>
      </c>
      <c r="E388" s="144"/>
      <c r="F388" s="153"/>
      <c r="G388" s="144">
        <f t="shared" si="516"/>
        <v>0</v>
      </c>
      <c r="H388" s="146">
        <f t="shared" si="517"/>
        <v>6</v>
      </c>
      <c r="I388" s="147">
        <v>173.16999999999999</v>
      </c>
      <c r="J388" s="148">
        <f t="shared" si="520"/>
        <v>1039.02</v>
      </c>
      <c r="K388" s="149">
        <f t="shared" si="521"/>
        <v>0</v>
      </c>
      <c r="L388" s="150">
        <f t="shared" si="522"/>
        <v>0</v>
      </c>
      <c r="M388" s="149">
        <f t="shared" si="523"/>
        <v>0</v>
      </c>
      <c r="N388" s="149">
        <f t="shared" si="524"/>
        <v>1039.02</v>
      </c>
      <c r="O388" s="151" t="str">
        <f t="shared" si="518"/>
        <v xml:space="preserve"> </v>
      </c>
      <c r="P388" s="151">
        <f t="shared" si="519"/>
        <v>100</v>
      </c>
    </row>
    <row r="389" ht="26.399999999999999">
      <c r="A389" s="141" t="s">
        <v>675</v>
      </c>
      <c r="B389" s="141" t="s">
        <v>518</v>
      </c>
      <c r="C389" s="142" t="s">
        <v>41</v>
      </c>
      <c r="D389" s="143">
        <v>6</v>
      </c>
      <c r="E389" s="144"/>
      <c r="F389" s="153"/>
      <c r="G389" s="144">
        <f t="shared" si="516"/>
        <v>0</v>
      </c>
      <c r="H389" s="146">
        <f t="shared" si="517"/>
        <v>6</v>
      </c>
      <c r="I389" s="147">
        <v>747.35000000000002</v>
      </c>
      <c r="J389" s="148">
        <f t="shared" si="520"/>
        <v>4484.1000000000004</v>
      </c>
      <c r="K389" s="149">
        <f t="shared" si="521"/>
        <v>0</v>
      </c>
      <c r="L389" s="150">
        <f t="shared" si="522"/>
        <v>0</v>
      </c>
      <c r="M389" s="149">
        <f t="shared" si="523"/>
        <v>0</v>
      </c>
      <c r="N389" s="149">
        <f t="shared" si="524"/>
        <v>4484.1000000000004</v>
      </c>
      <c r="O389" s="151" t="str">
        <f t="shared" si="518"/>
        <v xml:space="preserve"> </v>
      </c>
      <c r="P389" s="151">
        <f t="shared" si="519"/>
        <v>100</v>
      </c>
    </row>
    <row r="390" ht="13.199999999999999">
      <c r="A390" s="141" t="s">
        <v>676</v>
      </c>
      <c r="B390" s="141" t="s">
        <v>521</v>
      </c>
      <c r="C390" s="142" t="s">
        <v>41</v>
      </c>
      <c r="D390" s="143">
        <v>6</v>
      </c>
      <c r="E390" s="144"/>
      <c r="F390" s="153"/>
      <c r="G390" s="144">
        <f t="shared" si="516"/>
        <v>0</v>
      </c>
      <c r="H390" s="146">
        <f t="shared" si="517"/>
        <v>6</v>
      </c>
      <c r="I390" s="147">
        <v>44.469999999999999</v>
      </c>
      <c r="J390" s="148">
        <f t="shared" si="520"/>
        <v>266.81999999999999</v>
      </c>
      <c r="K390" s="149">
        <f t="shared" si="521"/>
        <v>0</v>
      </c>
      <c r="L390" s="150">
        <f t="shared" si="522"/>
        <v>0</v>
      </c>
      <c r="M390" s="149">
        <f t="shared" si="523"/>
        <v>0</v>
      </c>
      <c r="N390" s="149">
        <f t="shared" si="524"/>
        <v>266.81999999999999</v>
      </c>
      <c r="O390" s="151" t="str">
        <f t="shared" si="518"/>
        <v xml:space="preserve"> </v>
      </c>
      <c r="P390" s="151">
        <f t="shared" si="519"/>
        <v>100</v>
      </c>
    </row>
    <row r="391" ht="39.600000000000001">
      <c r="A391" s="141" t="s">
        <v>677</v>
      </c>
      <c r="B391" s="141" t="s">
        <v>523</v>
      </c>
      <c r="C391" s="142" t="s">
        <v>41</v>
      </c>
      <c r="D391" s="143">
        <v>12</v>
      </c>
      <c r="E391" s="144"/>
      <c r="F391" s="153"/>
      <c r="G391" s="144">
        <f t="shared" si="516"/>
        <v>0</v>
      </c>
      <c r="H391" s="146">
        <f t="shared" si="517"/>
        <v>12</v>
      </c>
      <c r="I391" s="147">
        <v>10.99</v>
      </c>
      <c r="J391" s="148">
        <f t="shared" si="520"/>
        <v>131.88</v>
      </c>
      <c r="K391" s="149">
        <f t="shared" si="521"/>
        <v>0</v>
      </c>
      <c r="L391" s="150">
        <f t="shared" si="522"/>
        <v>0</v>
      </c>
      <c r="M391" s="149">
        <f t="shared" si="523"/>
        <v>0</v>
      </c>
      <c r="N391" s="149">
        <f t="shared" si="524"/>
        <v>131.88</v>
      </c>
      <c r="O391" s="151" t="str">
        <f t="shared" si="518"/>
        <v xml:space="preserve"> </v>
      </c>
      <c r="P391" s="151">
        <f t="shared" si="519"/>
        <v>100</v>
      </c>
    </row>
    <row r="392" ht="26.399999999999999">
      <c r="A392" s="141" t="s">
        <v>678</v>
      </c>
      <c r="B392" s="141" t="s">
        <v>525</v>
      </c>
      <c r="C392" s="142" t="s">
        <v>41</v>
      </c>
      <c r="D392" s="143">
        <v>12</v>
      </c>
      <c r="E392" s="144"/>
      <c r="F392" s="153"/>
      <c r="G392" s="144">
        <f t="shared" si="516"/>
        <v>0</v>
      </c>
      <c r="H392" s="146">
        <f t="shared" si="517"/>
        <v>12</v>
      </c>
      <c r="I392" s="147">
        <v>8.1500000000000004</v>
      </c>
      <c r="J392" s="148">
        <f t="shared" si="520"/>
        <v>97.799999999999997</v>
      </c>
      <c r="K392" s="149">
        <f t="shared" si="521"/>
        <v>0</v>
      </c>
      <c r="L392" s="150">
        <f t="shared" si="522"/>
        <v>0</v>
      </c>
      <c r="M392" s="149">
        <f t="shared" si="523"/>
        <v>0</v>
      </c>
      <c r="N392" s="149">
        <f t="shared" si="524"/>
        <v>97.799999999999997</v>
      </c>
      <c r="O392" s="151" t="str">
        <f t="shared" si="518"/>
        <v xml:space="preserve"> </v>
      </c>
      <c r="P392" s="151">
        <f t="shared" si="519"/>
        <v>100</v>
      </c>
    </row>
    <row r="393" ht="39.600000000000001">
      <c r="A393" s="141" t="s">
        <v>679</v>
      </c>
      <c r="B393" s="141" t="s">
        <v>527</v>
      </c>
      <c r="C393" s="142" t="s">
        <v>41</v>
      </c>
      <c r="D393" s="143">
        <v>12</v>
      </c>
      <c r="E393" s="144"/>
      <c r="F393" s="153"/>
      <c r="G393" s="144">
        <f t="shared" si="516"/>
        <v>0</v>
      </c>
      <c r="H393" s="146">
        <f t="shared" si="517"/>
        <v>12</v>
      </c>
      <c r="I393" s="147">
        <v>14.66</v>
      </c>
      <c r="J393" s="148">
        <f t="shared" si="520"/>
        <v>175.91999999999999</v>
      </c>
      <c r="K393" s="149">
        <f t="shared" si="521"/>
        <v>0</v>
      </c>
      <c r="L393" s="150">
        <f t="shared" si="522"/>
        <v>0</v>
      </c>
      <c r="M393" s="149">
        <f t="shared" si="523"/>
        <v>0</v>
      </c>
      <c r="N393" s="149">
        <f t="shared" si="524"/>
        <v>175.91999999999999</v>
      </c>
      <c r="O393" s="151" t="str">
        <f t="shared" si="518"/>
        <v xml:space="preserve"> </v>
      </c>
      <c r="P393" s="151">
        <f t="shared" si="519"/>
        <v>100</v>
      </c>
    </row>
    <row r="394" ht="39.600000000000001">
      <c r="A394" s="141" t="s">
        <v>680</v>
      </c>
      <c r="B394" s="141" t="s">
        <v>529</v>
      </c>
      <c r="C394" s="142" t="s">
        <v>41</v>
      </c>
      <c r="D394" s="143">
        <v>6</v>
      </c>
      <c r="E394" s="144"/>
      <c r="F394" s="153"/>
      <c r="G394" s="144">
        <f t="shared" si="516"/>
        <v>0</v>
      </c>
      <c r="H394" s="146">
        <f t="shared" si="517"/>
        <v>6</v>
      </c>
      <c r="I394" s="147">
        <v>16.800000000000001</v>
      </c>
      <c r="J394" s="148">
        <f t="shared" si="520"/>
        <v>100.8</v>
      </c>
      <c r="K394" s="149">
        <f t="shared" si="521"/>
        <v>0</v>
      </c>
      <c r="L394" s="150">
        <f t="shared" si="522"/>
        <v>0</v>
      </c>
      <c r="M394" s="149">
        <f t="shared" si="523"/>
        <v>0</v>
      </c>
      <c r="N394" s="149">
        <f t="shared" si="524"/>
        <v>100.8</v>
      </c>
      <c r="O394" s="151" t="str">
        <f t="shared" si="518"/>
        <v xml:space="preserve"> </v>
      </c>
      <c r="P394" s="151">
        <f t="shared" si="519"/>
        <v>100</v>
      </c>
    </row>
    <row r="395" ht="26.399999999999999">
      <c r="A395" s="141" t="s">
        <v>681</v>
      </c>
      <c r="B395" s="141" t="s">
        <v>531</v>
      </c>
      <c r="C395" s="142" t="s">
        <v>41</v>
      </c>
      <c r="D395" s="143">
        <v>30</v>
      </c>
      <c r="E395" s="144"/>
      <c r="F395" s="153"/>
      <c r="G395" s="144">
        <f t="shared" si="516"/>
        <v>0</v>
      </c>
      <c r="H395" s="146">
        <f t="shared" si="517"/>
        <v>30</v>
      </c>
      <c r="I395" s="147">
        <v>17.260000000000002</v>
      </c>
      <c r="J395" s="148">
        <f t="shared" si="520"/>
        <v>517.79999999999995</v>
      </c>
      <c r="K395" s="149">
        <f t="shared" si="521"/>
        <v>0</v>
      </c>
      <c r="L395" s="150">
        <f t="shared" si="522"/>
        <v>0</v>
      </c>
      <c r="M395" s="149">
        <f t="shared" si="523"/>
        <v>0</v>
      </c>
      <c r="N395" s="149">
        <f t="shared" si="524"/>
        <v>517.79999999999995</v>
      </c>
      <c r="O395" s="151" t="str">
        <f t="shared" si="518"/>
        <v xml:space="preserve"> </v>
      </c>
      <c r="P395" s="151">
        <f t="shared" si="519"/>
        <v>100</v>
      </c>
    </row>
    <row r="396" ht="39.600000000000001">
      <c r="A396" s="141" t="s">
        <v>682</v>
      </c>
      <c r="B396" s="141" t="s">
        <v>533</v>
      </c>
      <c r="C396" s="142" t="s">
        <v>41</v>
      </c>
      <c r="D396" s="143">
        <v>96</v>
      </c>
      <c r="E396" s="144"/>
      <c r="F396" s="153"/>
      <c r="G396" s="144">
        <f t="shared" si="516"/>
        <v>0</v>
      </c>
      <c r="H396" s="146">
        <f t="shared" si="517"/>
        <v>96</v>
      </c>
      <c r="I396" s="147">
        <v>7.9100000000000001</v>
      </c>
      <c r="J396" s="148">
        <f t="shared" si="520"/>
        <v>759.36000000000001</v>
      </c>
      <c r="K396" s="149">
        <f t="shared" si="521"/>
        <v>0</v>
      </c>
      <c r="L396" s="150">
        <f t="shared" si="522"/>
        <v>0</v>
      </c>
      <c r="M396" s="149">
        <f t="shared" si="523"/>
        <v>0</v>
      </c>
      <c r="N396" s="149">
        <f t="shared" si="524"/>
        <v>759.36000000000001</v>
      </c>
      <c r="O396" s="151" t="str">
        <f t="shared" si="518"/>
        <v xml:space="preserve"> </v>
      </c>
      <c r="P396" s="151">
        <f t="shared" si="519"/>
        <v>100</v>
      </c>
    </row>
    <row r="397" ht="39.600000000000001">
      <c r="A397" s="141" t="s">
        <v>683</v>
      </c>
      <c r="B397" s="141" t="s">
        <v>535</v>
      </c>
      <c r="C397" s="142" t="s">
        <v>41</v>
      </c>
      <c r="D397" s="143">
        <v>30</v>
      </c>
      <c r="E397" s="144"/>
      <c r="F397" s="153"/>
      <c r="G397" s="144">
        <f t="shared" si="516"/>
        <v>0</v>
      </c>
      <c r="H397" s="146">
        <f t="shared" si="517"/>
        <v>30</v>
      </c>
      <c r="I397" s="147">
        <v>9.4100000000000001</v>
      </c>
      <c r="J397" s="148">
        <f t="shared" si="520"/>
        <v>282.30000000000001</v>
      </c>
      <c r="K397" s="149">
        <f t="shared" si="521"/>
        <v>0</v>
      </c>
      <c r="L397" s="150">
        <f t="shared" si="522"/>
        <v>0</v>
      </c>
      <c r="M397" s="149">
        <f t="shared" si="523"/>
        <v>0</v>
      </c>
      <c r="N397" s="149">
        <f t="shared" si="524"/>
        <v>282.30000000000001</v>
      </c>
      <c r="O397" s="151" t="str">
        <f t="shared" si="518"/>
        <v xml:space="preserve"> </v>
      </c>
      <c r="P397" s="151">
        <f t="shared" si="519"/>
        <v>100</v>
      </c>
    </row>
    <row r="398" ht="39.600000000000001">
      <c r="A398" s="141" t="s">
        <v>684</v>
      </c>
      <c r="B398" s="141" t="s">
        <v>537</v>
      </c>
      <c r="C398" s="142" t="s">
        <v>41</v>
      </c>
      <c r="D398" s="143">
        <v>6</v>
      </c>
      <c r="E398" s="144"/>
      <c r="F398" s="153"/>
      <c r="G398" s="144">
        <f t="shared" si="516"/>
        <v>0</v>
      </c>
      <c r="H398" s="146">
        <f t="shared" si="517"/>
        <v>6</v>
      </c>
      <c r="I398" s="147">
        <v>10.17</v>
      </c>
      <c r="J398" s="148">
        <f t="shared" si="520"/>
        <v>61.020000000000003</v>
      </c>
      <c r="K398" s="149">
        <f t="shared" si="521"/>
        <v>0</v>
      </c>
      <c r="L398" s="150">
        <f t="shared" si="522"/>
        <v>0</v>
      </c>
      <c r="M398" s="149">
        <f t="shared" si="523"/>
        <v>0</v>
      </c>
      <c r="N398" s="149">
        <f t="shared" si="524"/>
        <v>61.020000000000003</v>
      </c>
      <c r="O398" s="151" t="str">
        <f t="shared" si="518"/>
        <v xml:space="preserve"> </v>
      </c>
      <c r="P398" s="151">
        <f t="shared" si="519"/>
        <v>100</v>
      </c>
    </row>
    <row r="399" ht="39.600000000000001">
      <c r="A399" s="141" t="s">
        <v>685</v>
      </c>
      <c r="B399" s="141" t="s">
        <v>539</v>
      </c>
      <c r="C399" s="142" t="s">
        <v>41</v>
      </c>
      <c r="D399" s="143">
        <v>12</v>
      </c>
      <c r="E399" s="144"/>
      <c r="F399" s="153"/>
      <c r="G399" s="144">
        <f t="shared" si="516"/>
        <v>0</v>
      </c>
      <c r="H399" s="146">
        <f t="shared" si="517"/>
        <v>12</v>
      </c>
      <c r="I399" s="147">
        <v>6.3099999999999996</v>
      </c>
      <c r="J399" s="148">
        <f t="shared" si="520"/>
        <v>75.719999999999999</v>
      </c>
      <c r="K399" s="149">
        <f t="shared" si="521"/>
        <v>0</v>
      </c>
      <c r="L399" s="150">
        <f t="shared" si="522"/>
        <v>0</v>
      </c>
      <c r="M399" s="149">
        <f t="shared" si="523"/>
        <v>0</v>
      </c>
      <c r="N399" s="149">
        <f t="shared" si="524"/>
        <v>75.719999999999999</v>
      </c>
      <c r="O399" s="151" t="str">
        <f t="shared" si="518"/>
        <v xml:space="preserve"> </v>
      </c>
      <c r="P399" s="151">
        <f t="shared" si="519"/>
        <v>100</v>
      </c>
    </row>
    <row r="400" ht="39.600000000000001">
      <c r="A400" s="141" t="s">
        <v>686</v>
      </c>
      <c r="B400" s="141" t="s">
        <v>541</v>
      </c>
      <c r="C400" s="142" t="s">
        <v>41</v>
      </c>
      <c r="D400" s="143">
        <v>12</v>
      </c>
      <c r="E400" s="144"/>
      <c r="F400" s="153"/>
      <c r="G400" s="144">
        <f t="shared" si="516"/>
        <v>0</v>
      </c>
      <c r="H400" s="146">
        <f t="shared" si="517"/>
        <v>12</v>
      </c>
      <c r="I400" s="147">
        <v>7.0999999999999996</v>
      </c>
      <c r="J400" s="148">
        <f t="shared" si="520"/>
        <v>85.200000000000003</v>
      </c>
      <c r="K400" s="149">
        <f t="shared" si="521"/>
        <v>0</v>
      </c>
      <c r="L400" s="150">
        <f t="shared" si="522"/>
        <v>0</v>
      </c>
      <c r="M400" s="149">
        <f t="shared" si="523"/>
        <v>0</v>
      </c>
      <c r="N400" s="149">
        <f t="shared" si="524"/>
        <v>85.200000000000003</v>
      </c>
      <c r="O400" s="151" t="str">
        <f t="shared" si="518"/>
        <v xml:space="preserve"> </v>
      </c>
      <c r="P400" s="151">
        <f t="shared" si="519"/>
        <v>100</v>
      </c>
    </row>
    <row r="401" ht="39.600000000000001">
      <c r="A401" s="141" t="s">
        <v>687</v>
      </c>
      <c r="B401" s="141" t="s">
        <v>545</v>
      </c>
      <c r="C401" s="142" t="s">
        <v>83</v>
      </c>
      <c r="D401" s="143">
        <v>79.920000000000002</v>
      </c>
      <c r="E401" s="144"/>
      <c r="F401" s="153"/>
      <c r="G401" s="144">
        <f t="shared" si="516"/>
        <v>0</v>
      </c>
      <c r="H401" s="146">
        <f t="shared" si="517"/>
        <v>79.920000000000002</v>
      </c>
      <c r="I401" s="147">
        <v>13.09</v>
      </c>
      <c r="J401" s="148">
        <f t="shared" si="520"/>
        <v>1046.1500000000001</v>
      </c>
      <c r="K401" s="149">
        <f t="shared" si="521"/>
        <v>0</v>
      </c>
      <c r="L401" s="150">
        <f t="shared" si="522"/>
        <v>0</v>
      </c>
      <c r="M401" s="149">
        <f t="shared" si="523"/>
        <v>0</v>
      </c>
      <c r="N401" s="149">
        <f t="shared" si="524"/>
        <v>1046.1500000000001</v>
      </c>
      <c r="O401" s="151" t="str">
        <f t="shared" si="518"/>
        <v xml:space="preserve"> </v>
      </c>
      <c r="P401" s="151">
        <f t="shared" si="519"/>
        <v>100</v>
      </c>
    </row>
    <row r="402" ht="39.600000000000001">
      <c r="A402" s="141" t="s">
        <v>688</v>
      </c>
      <c r="B402" s="141" t="s">
        <v>547</v>
      </c>
      <c r="C402" s="142" t="s">
        <v>83</v>
      </c>
      <c r="D402" s="143">
        <v>162.59999999999999</v>
      </c>
      <c r="E402" s="144"/>
      <c r="F402" s="153"/>
      <c r="G402" s="144">
        <f t="shared" si="516"/>
        <v>0</v>
      </c>
      <c r="H402" s="146">
        <f t="shared" si="517"/>
        <v>162.59999999999999</v>
      </c>
      <c r="I402" s="147">
        <v>11.380000000000001</v>
      </c>
      <c r="J402" s="148">
        <f t="shared" si="520"/>
        <v>1850.3900000000001</v>
      </c>
      <c r="K402" s="149">
        <f t="shared" si="521"/>
        <v>0</v>
      </c>
      <c r="L402" s="150">
        <f t="shared" si="522"/>
        <v>0</v>
      </c>
      <c r="M402" s="149">
        <f t="shared" si="523"/>
        <v>0</v>
      </c>
      <c r="N402" s="149">
        <f t="shared" si="524"/>
        <v>1850.3900000000001</v>
      </c>
      <c r="O402" s="151" t="str">
        <f t="shared" si="518"/>
        <v xml:space="preserve"> </v>
      </c>
      <c r="P402" s="151">
        <f t="shared" si="519"/>
        <v>100</v>
      </c>
    </row>
    <row r="403" ht="13.199999999999999">
      <c r="A403" s="125" t="s">
        <v>689</v>
      </c>
      <c r="B403" s="125" t="s">
        <v>549</v>
      </c>
      <c r="C403" s="126"/>
      <c r="D403" s="134"/>
      <c r="E403" s="135"/>
      <c r="F403" s="136"/>
      <c r="G403" s="135"/>
      <c r="H403" s="137"/>
      <c r="I403" s="152"/>
      <c r="J403" s="139">
        <f>SUM(J404:J412)</f>
        <v>18603.599999999999</v>
      </c>
      <c r="K403" s="139">
        <f>SUM(K404:K412)</f>
        <v>0</v>
      </c>
      <c r="L403" s="139">
        <f>SUM(L404:L412)</f>
        <v>0</v>
      </c>
      <c r="M403" s="139">
        <f>SUM(M404:M412)</f>
        <v>0</v>
      </c>
      <c r="N403" s="139">
        <f>SUM(N404:N412)</f>
        <v>18603.599999999999</v>
      </c>
      <c r="O403" s="140" t="str">
        <f t="shared" si="518"/>
        <v xml:space="preserve"> </v>
      </c>
      <c r="P403" s="133">
        <f t="shared" si="519"/>
        <v>100</v>
      </c>
    </row>
    <row r="404" ht="39.600000000000001">
      <c r="A404" s="141" t="s">
        <v>690</v>
      </c>
      <c r="B404" s="141" t="s">
        <v>555</v>
      </c>
      <c r="C404" s="142" t="s">
        <v>41</v>
      </c>
      <c r="D404" s="143">
        <v>6</v>
      </c>
      <c r="E404" s="144"/>
      <c r="F404" s="153"/>
      <c r="G404" s="144">
        <f t="shared" si="516"/>
        <v>0</v>
      </c>
      <c r="H404" s="146">
        <f t="shared" si="517"/>
        <v>6</v>
      </c>
      <c r="I404" s="147">
        <v>368.27999999999997</v>
      </c>
      <c r="J404" s="148">
        <f t="shared" ref="J404:J412" si="525">ROUND(D404*I404,2)</f>
        <v>2209.6799999999998</v>
      </c>
      <c r="K404" s="149">
        <f t="shared" ref="K404:K412" si="526">ROUND(E404*I404,2)</f>
        <v>0</v>
      </c>
      <c r="L404" s="150">
        <f t="shared" ref="L404:L412" si="527">ROUND(F404*I404,2)</f>
        <v>0</v>
      </c>
      <c r="M404" s="149">
        <f t="shared" ref="M404:M412" si="528">K404+L404</f>
        <v>0</v>
      </c>
      <c r="N404" s="149">
        <f t="shared" ref="N404:N412" si="529">J404-M404</f>
        <v>2209.6799999999998</v>
      </c>
      <c r="O404" s="151" t="str">
        <f t="shared" si="518"/>
        <v xml:space="preserve"> </v>
      </c>
      <c r="P404" s="151">
        <f t="shared" si="519"/>
        <v>100</v>
      </c>
    </row>
    <row r="405" ht="26.399999999999999">
      <c r="A405" s="141" t="s">
        <v>691</v>
      </c>
      <c r="B405" s="141" t="s">
        <v>692</v>
      </c>
      <c r="C405" s="142" t="s">
        <v>41</v>
      </c>
      <c r="D405" s="143">
        <v>12</v>
      </c>
      <c r="E405" s="144"/>
      <c r="F405" s="153"/>
      <c r="G405" s="144">
        <f t="shared" si="516"/>
        <v>0</v>
      </c>
      <c r="H405" s="146">
        <f t="shared" si="517"/>
        <v>12</v>
      </c>
      <c r="I405" s="147">
        <v>266.88999999999999</v>
      </c>
      <c r="J405" s="148">
        <f t="shared" si="525"/>
        <v>3202.6799999999998</v>
      </c>
      <c r="K405" s="149">
        <f t="shared" si="526"/>
        <v>0</v>
      </c>
      <c r="L405" s="150">
        <f t="shared" si="527"/>
        <v>0</v>
      </c>
      <c r="M405" s="149">
        <f t="shared" si="528"/>
        <v>0</v>
      </c>
      <c r="N405" s="149">
        <f t="shared" si="529"/>
        <v>3202.6799999999998</v>
      </c>
      <c r="O405" s="151" t="str">
        <f t="shared" si="518"/>
        <v xml:space="preserve"> </v>
      </c>
      <c r="P405" s="151">
        <f t="shared" si="519"/>
        <v>100</v>
      </c>
    </row>
    <row r="406" ht="26.399999999999999">
      <c r="A406" s="141" t="s">
        <v>693</v>
      </c>
      <c r="B406" s="141" t="s">
        <v>694</v>
      </c>
      <c r="C406" s="142" t="s">
        <v>41</v>
      </c>
      <c r="D406" s="143">
        <v>6</v>
      </c>
      <c r="E406" s="144"/>
      <c r="F406" s="153"/>
      <c r="G406" s="144">
        <f t="shared" si="516"/>
        <v>0</v>
      </c>
      <c r="H406" s="146">
        <f t="shared" si="517"/>
        <v>6</v>
      </c>
      <c r="I406" s="147">
        <v>134.52000000000001</v>
      </c>
      <c r="J406" s="148">
        <f t="shared" si="525"/>
        <v>807.12</v>
      </c>
      <c r="K406" s="149">
        <f t="shared" si="526"/>
        <v>0</v>
      </c>
      <c r="L406" s="150">
        <f t="shared" si="527"/>
        <v>0</v>
      </c>
      <c r="M406" s="149">
        <f t="shared" si="528"/>
        <v>0</v>
      </c>
      <c r="N406" s="149">
        <f t="shared" si="529"/>
        <v>807.12</v>
      </c>
      <c r="O406" s="151" t="str">
        <f t="shared" si="518"/>
        <v xml:space="preserve"> </v>
      </c>
      <c r="P406" s="151">
        <f t="shared" si="519"/>
        <v>100</v>
      </c>
    </row>
    <row r="407" ht="26.399999999999999">
      <c r="A407" s="141" t="s">
        <v>695</v>
      </c>
      <c r="B407" s="141" t="s">
        <v>696</v>
      </c>
      <c r="C407" s="142" t="s">
        <v>41</v>
      </c>
      <c r="D407" s="143">
        <v>6</v>
      </c>
      <c r="E407" s="144"/>
      <c r="F407" s="153"/>
      <c r="G407" s="144">
        <f t="shared" si="516"/>
        <v>0</v>
      </c>
      <c r="H407" s="146">
        <f t="shared" si="517"/>
        <v>6</v>
      </c>
      <c r="I407" s="147">
        <v>656.42999999999995</v>
      </c>
      <c r="J407" s="148">
        <f t="shared" si="525"/>
        <v>3938.5799999999999</v>
      </c>
      <c r="K407" s="149">
        <f t="shared" si="526"/>
        <v>0</v>
      </c>
      <c r="L407" s="150">
        <f t="shared" si="527"/>
        <v>0</v>
      </c>
      <c r="M407" s="149">
        <f t="shared" si="528"/>
        <v>0</v>
      </c>
      <c r="N407" s="149">
        <f t="shared" si="529"/>
        <v>3938.5799999999999</v>
      </c>
      <c r="O407" s="151" t="str">
        <f t="shared" si="518"/>
        <v xml:space="preserve"> </v>
      </c>
      <c r="P407" s="151">
        <f t="shared" si="519"/>
        <v>100</v>
      </c>
    </row>
    <row r="408" ht="13.199999999999999">
      <c r="A408" s="141" t="s">
        <v>697</v>
      </c>
      <c r="B408" s="141" t="s">
        <v>557</v>
      </c>
      <c r="C408" s="142" t="s">
        <v>41</v>
      </c>
      <c r="D408" s="143">
        <v>6</v>
      </c>
      <c r="E408" s="144"/>
      <c r="F408" s="153"/>
      <c r="G408" s="144">
        <f t="shared" si="516"/>
        <v>0</v>
      </c>
      <c r="H408" s="146">
        <f t="shared" si="517"/>
        <v>6</v>
      </c>
      <c r="I408" s="147">
        <v>38.280000000000001</v>
      </c>
      <c r="J408" s="148">
        <f t="shared" si="525"/>
        <v>229.68000000000001</v>
      </c>
      <c r="K408" s="149">
        <f t="shared" si="526"/>
        <v>0</v>
      </c>
      <c r="L408" s="150">
        <f t="shared" si="527"/>
        <v>0</v>
      </c>
      <c r="M408" s="149">
        <f t="shared" si="528"/>
        <v>0</v>
      </c>
      <c r="N408" s="149">
        <f t="shared" si="529"/>
        <v>229.68000000000001</v>
      </c>
      <c r="O408" s="151" t="str">
        <f t="shared" si="518"/>
        <v xml:space="preserve"> </v>
      </c>
      <c r="P408" s="151">
        <f t="shared" si="519"/>
        <v>100</v>
      </c>
    </row>
    <row r="409" ht="39.600000000000001">
      <c r="A409" s="141" t="s">
        <v>698</v>
      </c>
      <c r="B409" s="141" t="s">
        <v>551</v>
      </c>
      <c r="C409" s="142" t="s">
        <v>41</v>
      </c>
      <c r="D409" s="143">
        <v>6</v>
      </c>
      <c r="E409" s="144"/>
      <c r="F409" s="153"/>
      <c r="G409" s="144">
        <f t="shared" si="516"/>
        <v>0</v>
      </c>
      <c r="H409" s="146">
        <f t="shared" si="517"/>
        <v>6</v>
      </c>
      <c r="I409" s="147">
        <v>597.89999999999998</v>
      </c>
      <c r="J409" s="148">
        <f t="shared" si="525"/>
        <v>3587.4000000000001</v>
      </c>
      <c r="K409" s="149">
        <f t="shared" si="526"/>
        <v>0</v>
      </c>
      <c r="L409" s="150">
        <f t="shared" si="527"/>
        <v>0</v>
      </c>
      <c r="M409" s="149">
        <f t="shared" si="528"/>
        <v>0</v>
      </c>
      <c r="N409" s="149">
        <f t="shared" si="529"/>
        <v>3587.4000000000001</v>
      </c>
      <c r="O409" s="151" t="str">
        <f t="shared" si="518"/>
        <v xml:space="preserve"> </v>
      </c>
      <c r="P409" s="151">
        <f t="shared" si="519"/>
        <v>100</v>
      </c>
    </row>
    <row r="410" ht="47.399999999999999" customHeight="1">
      <c r="A410" s="141" t="s">
        <v>699</v>
      </c>
      <c r="B410" s="141" t="s">
        <v>559</v>
      </c>
      <c r="C410" s="142" t="s">
        <v>41</v>
      </c>
      <c r="D410" s="143">
        <v>6</v>
      </c>
      <c r="E410" s="144"/>
      <c r="F410" s="153"/>
      <c r="G410" s="144">
        <f t="shared" si="516"/>
        <v>0</v>
      </c>
      <c r="H410" s="146">
        <f t="shared" si="517"/>
        <v>6</v>
      </c>
      <c r="I410" s="147">
        <v>74.510000000000005</v>
      </c>
      <c r="J410" s="148">
        <f t="shared" si="525"/>
        <v>447.06</v>
      </c>
      <c r="K410" s="149">
        <f t="shared" si="526"/>
        <v>0</v>
      </c>
      <c r="L410" s="150">
        <f t="shared" si="527"/>
        <v>0</v>
      </c>
      <c r="M410" s="149">
        <f t="shared" si="528"/>
        <v>0</v>
      </c>
      <c r="N410" s="149">
        <f t="shared" si="529"/>
        <v>447.06</v>
      </c>
      <c r="O410" s="151" t="str">
        <f t="shared" si="518"/>
        <v xml:space="preserve"> </v>
      </c>
      <c r="P410" s="151">
        <f t="shared" si="519"/>
        <v>100</v>
      </c>
    </row>
    <row r="411" ht="69" customHeight="1">
      <c r="A411" s="141" t="s">
        <v>700</v>
      </c>
      <c r="B411" s="141" t="s">
        <v>561</v>
      </c>
      <c r="C411" s="142" t="s">
        <v>41</v>
      </c>
      <c r="D411" s="143">
        <v>6</v>
      </c>
      <c r="E411" s="144"/>
      <c r="F411" s="153"/>
      <c r="G411" s="144">
        <f t="shared" si="516"/>
        <v>0</v>
      </c>
      <c r="H411" s="146">
        <f t="shared" si="517"/>
        <v>6</v>
      </c>
      <c r="I411" s="147">
        <v>298.29000000000002</v>
      </c>
      <c r="J411" s="148">
        <f t="shared" si="525"/>
        <v>1789.74</v>
      </c>
      <c r="K411" s="149">
        <f t="shared" si="526"/>
        <v>0</v>
      </c>
      <c r="L411" s="150">
        <f t="shared" si="527"/>
        <v>0</v>
      </c>
      <c r="M411" s="149">
        <f t="shared" si="528"/>
        <v>0</v>
      </c>
      <c r="N411" s="149">
        <f t="shared" si="529"/>
        <v>1789.74</v>
      </c>
      <c r="O411" s="151" t="str">
        <f t="shared" si="518"/>
        <v xml:space="preserve"> </v>
      </c>
      <c r="P411" s="151">
        <f t="shared" si="519"/>
        <v>100</v>
      </c>
    </row>
    <row r="412" s="166" customFormat="1" ht="52.799999999999997">
      <c r="A412" s="141" t="s">
        <v>701</v>
      </c>
      <c r="B412" s="141" t="s">
        <v>553</v>
      </c>
      <c r="C412" s="142" t="s">
        <v>41</v>
      </c>
      <c r="D412" s="143">
        <v>6</v>
      </c>
      <c r="E412" s="144"/>
      <c r="F412" s="153"/>
      <c r="G412" s="144">
        <f t="shared" si="516"/>
        <v>0</v>
      </c>
      <c r="H412" s="146">
        <f t="shared" si="517"/>
        <v>6</v>
      </c>
      <c r="I412" s="147">
        <v>398.61000000000001</v>
      </c>
      <c r="J412" s="148">
        <f t="shared" si="525"/>
        <v>2391.6599999999999</v>
      </c>
      <c r="K412" s="149">
        <f t="shared" si="526"/>
        <v>0</v>
      </c>
      <c r="L412" s="150">
        <f t="shared" si="527"/>
        <v>0</v>
      </c>
      <c r="M412" s="149">
        <f t="shared" si="528"/>
        <v>0</v>
      </c>
      <c r="N412" s="149">
        <f t="shared" si="529"/>
        <v>2391.6599999999999</v>
      </c>
      <c r="O412" s="151" t="str">
        <f t="shared" si="518"/>
        <v xml:space="preserve"> </v>
      </c>
      <c r="P412" s="151">
        <f t="shared" si="519"/>
        <v>100</v>
      </c>
    </row>
    <row r="413" ht="13.199999999999999">
      <c r="A413" s="125" t="s">
        <v>702</v>
      </c>
      <c r="B413" s="125" t="s">
        <v>261</v>
      </c>
      <c r="C413" s="126"/>
      <c r="D413" s="134"/>
      <c r="E413" s="135"/>
      <c r="F413" s="136"/>
      <c r="G413" s="135"/>
      <c r="H413" s="137"/>
      <c r="I413" s="152"/>
      <c r="J413" s="139">
        <f>J414</f>
        <v>904.15999999999997</v>
      </c>
      <c r="K413" s="139">
        <f>K414</f>
        <v>0</v>
      </c>
      <c r="L413" s="139">
        <f>L414</f>
        <v>0</v>
      </c>
      <c r="M413" s="139">
        <f>M414</f>
        <v>0</v>
      </c>
      <c r="N413" s="139">
        <f>N414</f>
        <v>904.15999999999997</v>
      </c>
      <c r="O413" s="140" t="str">
        <f t="shared" si="518"/>
        <v xml:space="preserve"> </v>
      </c>
      <c r="P413" s="133">
        <f t="shared" si="519"/>
        <v>100</v>
      </c>
    </row>
    <row r="414" ht="13.199999999999999">
      <c r="A414" s="141" t="s">
        <v>703</v>
      </c>
      <c r="B414" s="141" t="s">
        <v>564</v>
      </c>
      <c r="C414" s="142" t="s">
        <v>59</v>
      </c>
      <c r="D414" s="143">
        <v>316.13999999999999</v>
      </c>
      <c r="E414" s="144"/>
      <c r="F414" s="153"/>
      <c r="G414" s="144">
        <f t="shared" si="516"/>
        <v>0</v>
      </c>
      <c r="H414" s="146">
        <f t="shared" si="517"/>
        <v>316.13999999999999</v>
      </c>
      <c r="I414" s="147">
        <v>2.8599999999999999</v>
      </c>
      <c r="J414" s="148">
        <f>ROUND(D414*I414,2)</f>
        <v>904.15999999999997</v>
      </c>
      <c r="K414" s="149">
        <f>ROUND(E414*I414,2)</f>
        <v>0</v>
      </c>
      <c r="L414" s="150">
        <f>ROUND(F414*I414,2)</f>
        <v>0</v>
      </c>
      <c r="M414" s="149">
        <f>K414+L414</f>
        <v>0</v>
      </c>
      <c r="N414" s="149">
        <f>J414-M414</f>
        <v>904.15999999999997</v>
      </c>
      <c r="O414" s="151" t="str">
        <f t="shared" si="518"/>
        <v xml:space="preserve"> </v>
      </c>
      <c r="P414" s="151">
        <f t="shared" si="519"/>
        <v>100</v>
      </c>
    </row>
    <row r="415" ht="13.199999999999999">
      <c r="A415" s="125">
        <v>5</v>
      </c>
      <c r="B415" s="125" t="s">
        <v>704</v>
      </c>
      <c r="C415" s="126"/>
      <c r="D415" s="134"/>
      <c r="E415" s="135"/>
      <c r="F415" s="136"/>
      <c r="G415" s="135">
        <f t="shared" si="516"/>
        <v>0</v>
      </c>
      <c r="H415" s="137"/>
      <c r="I415" s="152"/>
      <c r="J415" s="139">
        <f>J416+J425+J434</f>
        <v>429774.45000000001</v>
      </c>
      <c r="K415" s="139">
        <f>K416+K425+K434</f>
        <v>0</v>
      </c>
      <c r="L415" s="139">
        <f>L416+L425+L434</f>
        <v>0</v>
      </c>
      <c r="M415" s="139">
        <f>M416+M425+M434</f>
        <v>0</v>
      </c>
      <c r="N415" s="139">
        <f>N416+N425+N434</f>
        <v>429774.45000000001</v>
      </c>
      <c r="O415" s="140" t="str">
        <f t="shared" si="518"/>
        <v xml:space="preserve"> </v>
      </c>
      <c r="P415" s="133">
        <f t="shared" si="519"/>
        <v>100</v>
      </c>
      <c r="Q415" s="159"/>
      <c r="R415" s="159"/>
      <c r="S415" s="159"/>
      <c r="T415" s="159"/>
      <c r="U415" s="159"/>
    </row>
    <row r="416" ht="12" customHeight="1">
      <c r="A416" s="125" t="s">
        <v>705</v>
      </c>
      <c r="B416" s="125" t="s">
        <v>706</v>
      </c>
      <c r="C416" s="126"/>
      <c r="D416" s="134"/>
      <c r="E416" s="135"/>
      <c r="F416" s="136"/>
      <c r="G416" s="135">
        <f t="shared" si="516"/>
        <v>0</v>
      </c>
      <c r="H416" s="137"/>
      <c r="I416" s="152"/>
      <c r="J416" s="139">
        <f>SUM(J417:J424)</f>
        <v>40355.910000000003</v>
      </c>
      <c r="K416" s="139">
        <f>SUM(K417:K424)</f>
        <v>0</v>
      </c>
      <c r="L416" s="139">
        <f>SUM(L417:L424)</f>
        <v>0</v>
      </c>
      <c r="M416" s="139">
        <f>SUM(M417:M424)</f>
        <v>0</v>
      </c>
      <c r="N416" s="139">
        <f>SUM(N417:N424)</f>
        <v>40355.910000000003</v>
      </c>
      <c r="O416" s="140" t="str">
        <f t="shared" si="518"/>
        <v xml:space="preserve"> </v>
      </c>
      <c r="P416" s="133">
        <f t="shared" si="519"/>
        <v>100</v>
      </c>
      <c r="Q416" s="159"/>
      <c r="R416" s="159"/>
      <c r="S416" s="159"/>
      <c r="T416" s="159"/>
      <c r="U416" s="159"/>
    </row>
    <row r="417" ht="12" customHeight="1">
      <c r="A417" s="141" t="s">
        <v>707</v>
      </c>
      <c r="B417" s="141" t="s">
        <v>708</v>
      </c>
      <c r="C417" s="142" t="s">
        <v>41</v>
      </c>
      <c r="D417" s="143">
        <v>17</v>
      </c>
      <c r="E417" s="144"/>
      <c r="F417" s="153"/>
      <c r="G417" s="144">
        <f t="shared" si="516"/>
        <v>0</v>
      </c>
      <c r="H417" s="146">
        <f t="shared" si="517"/>
        <v>17</v>
      </c>
      <c r="I417" s="147">
        <v>105.31999999999999</v>
      </c>
      <c r="J417" s="148">
        <f t="shared" ref="J417:J424" si="530">ROUND(D417*I417,2)</f>
        <v>1790.4400000000001</v>
      </c>
      <c r="K417" s="149">
        <f t="shared" ref="K417:K424" si="531">ROUND(E417*I417,2)</f>
        <v>0</v>
      </c>
      <c r="L417" s="150">
        <f t="shared" ref="L417:L424" si="532">ROUND(F417*I417,2)</f>
        <v>0</v>
      </c>
      <c r="M417" s="149">
        <f t="shared" ref="M417:M424" si="533">K417+L417</f>
        <v>0</v>
      </c>
      <c r="N417" s="149">
        <f t="shared" ref="N417:N424" si="534">J417-M417</f>
        <v>1790.4400000000001</v>
      </c>
      <c r="O417" s="151" t="str">
        <f t="shared" si="518"/>
        <v xml:space="preserve"> </v>
      </c>
      <c r="P417" s="151">
        <f t="shared" si="519"/>
        <v>100</v>
      </c>
    </row>
    <row r="418" ht="26.399999999999999">
      <c r="A418" s="141" t="s">
        <v>709</v>
      </c>
      <c r="B418" s="141" t="s">
        <v>710</v>
      </c>
      <c r="C418" s="142" t="s">
        <v>41</v>
      </c>
      <c r="D418" s="143">
        <v>106</v>
      </c>
      <c r="E418" s="144"/>
      <c r="F418" s="153"/>
      <c r="G418" s="144">
        <f t="shared" si="516"/>
        <v>0</v>
      </c>
      <c r="H418" s="146">
        <f t="shared" si="517"/>
        <v>106</v>
      </c>
      <c r="I418" s="147">
        <v>105.34999999999999</v>
      </c>
      <c r="J418" s="148">
        <f t="shared" si="530"/>
        <v>11167.1</v>
      </c>
      <c r="K418" s="149">
        <f t="shared" si="531"/>
        <v>0</v>
      </c>
      <c r="L418" s="150">
        <f t="shared" si="532"/>
        <v>0</v>
      </c>
      <c r="M418" s="149">
        <f t="shared" si="533"/>
        <v>0</v>
      </c>
      <c r="N418" s="149">
        <f t="shared" si="534"/>
        <v>11167.1</v>
      </c>
      <c r="O418" s="151" t="str">
        <f t="shared" si="518"/>
        <v xml:space="preserve"> </v>
      </c>
      <c r="P418" s="151">
        <f t="shared" si="519"/>
        <v>100</v>
      </c>
    </row>
    <row r="419" ht="32.399999999999999" customHeight="1">
      <c r="A419" s="141" t="s">
        <v>711</v>
      </c>
      <c r="B419" s="141" t="s">
        <v>712</v>
      </c>
      <c r="C419" s="142" t="s">
        <v>41</v>
      </c>
      <c r="D419" s="143">
        <v>10</v>
      </c>
      <c r="E419" s="144"/>
      <c r="F419" s="153"/>
      <c r="G419" s="144">
        <f t="shared" si="516"/>
        <v>0</v>
      </c>
      <c r="H419" s="146">
        <f t="shared" si="517"/>
        <v>10</v>
      </c>
      <c r="I419" s="147">
        <v>97.420000000000002</v>
      </c>
      <c r="J419" s="148">
        <f t="shared" si="530"/>
        <v>974.20000000000005</v>
      </c>
      <c r="K419" s="149">
        <f t="shared" si="531"/>
        <v>0</v>
      </c>
      <c r="L419" s="150">
        <f t="shared" si="532"/>
        <v>0</v>
      </c>
      <c r="M419" s="149">
        <f t="shared" si="533"/>
        <v>0</v>
      </c>
      <c r="N419" s="149">
        <f t="shared" si="534"/>
        <v>974.20000000000005</v>
      </c>
      <c r="O419" s="151" t="str">
        <f t="shared" si="518"/>
        <v xml:space="preserve"> </v>
      </c>
      <c r="P419" s="151">
        <f t="shared" si="519"/>
        <v>100</v>
      </c>
    </row>
    <row r="420" ht="29.399999999999999" customHeight="1">
      <c r="A420" s="141" t="s">
        <v>713</v>
      </c>
      <c r="B420" s="141" t="s">
        <v>714</v>
      </c>
      <c r="C420" s="142" t="s">
        <v>41</v>
      </c>
      <c r="D420" s="143">
        <v>10</v>
      </c>
      <c r="E420" s="144"/>
      <c r="F420" s="153"/>
      <c r="G420" s="144">
        <f t="shared" si="516"/>
        <v>0</v>
      </c>
      <c r="H420" s="146">
        <f t="shared" si="517"/>
        <v>10</v>
      </c>
      <c r="I420" s="147">
        <v>102.18000000000001</v>
      </c>
      <c r="J420" s="148">
        <f t="shared" si="530"/>
        <v>1021.8</v>
      </c>
      <c r="K420" s="149">
        <f t="shared" si="531"/>
        <v>0</v>
      </c>
      <c r="L420" s="150">
        <f t="shared" si="532"/>
        <v>0</v>
      </c>
      <c r="M420" s="149">
        <f t="shared" si="533"/>
        <v>0</v>
      </c>
      <c r="N420" s="149">
        <f t="shared" si="534"/>
        <v>1021.8</v>
      </c>
      <c r="O420" s="151" t="str">
        <f t="shared" si="518"/>
        <v xml:space="preserve"> </v>
      </c>
      <c r="P420" s="151">
        <f t="shared" si="519"/>
        <v>100</v>
      </c>
    </row>
    <row r="421" s="167" customFormat="1" ht="29.399999999999999" customHeight="1">
      <c r="A421" s="141" t="s">
        <v>715</v>
      </c>
      <c r="B421" s="141" t="s">
        <v>716</v>
      </c>
      <c r="C421" s="142" t="s">
        <v>41</v>
      </c>
      <c r="D421" s="143">
        <v>143</v>
      </c>
      <c r="E421" s="144"/>
      <c r="F421" s="153"/>
      <c r="G421" s="144">
        <f t="shared" si="516"/>
        <v>0</v>
      </c>
      <c r="H421" s="146">
        <f t="shared" si="517"/>
        <v>143</v>
      </c>
      <c r="I421" s="147">
        <v>29.420000000000002</v>
      </c>
      <c r="J421" s="148">
        <f t="shared" si="530"/>
        <v>4207.0600000000004</v>
      </c>
      <c r="K421" s="149">
        <f t="shared" si="531"/>
        <v>0</v>
      </c>
      <c r="L421" s="150">
        <f t="shared" si="532"/>
        <v>0</v>
      </c>
      <c r="M421" s="149">
        <f t="shared" si="533"/>
        <v>0</v>
      </c>
      <c r="N421" s="149">
        <f t="shared" si="534"/>
        <v>4207.0600000000004</v>
      </c>
      <c r="O421" s="151" t="str">
        <f t="shared" si="518"/>
        <v xml:space="preserve"> </v>
      </c>
      <c r="P421" s="151">
        <f t="shared" si="519"/>
        <v>100</v>
      </c>
    </row>
    <row r="422" s="167" customFormat="1" ht="36" customHeight="1">
      <c r="A422" s="141" t="s">
        <v>717</v>
      </c>
      <c r="B422" s="141" t="s">
        <v>718</v>
      </c>
      <c r="C422" s="142" t="s">
        <v>83</v>
      </c>
      <c r="D422" s="143">
        <v>183.03999999999999</v>
      </c>
      <c r="E422" s="144"/>
      <c r="F422" s="153"/>
      <c r="G422" s="144">
        <f t="shared" si="516"/>
        <v>0</v>
      </c>
      <c r="H422" s="146">
        <f t="shared" si="517"/>
        <v>183.03999999999999</v>
      </c>
      <c r="I422" s="147">
        <v>2.3700000000000001</v>
      </c>
      <c r="J422" s="148">
        <f t="shared" si="530"/>
        <v>433.80000000000001</v>
      </c>
      <c r="K422" s="149">
        <f t="shared" si="531"/>
        <v>0</v>
      </c>
      <c r="L422" s="150">
        <f t="shared" si="532"/>
        <v>0</v>
      </c>
      <c r="M422" s="149">
        <f t="shared" si="533"/>
        <v>0</v>
      </c>
      <c r="N422" s="149">
        <f t="shared" si="534"/>
        <v>433.80000000000001</v>
      </c>
      <c r="O422" s="151" t="str">
        <f t="shared" si="518"/>
        <v xml:space="preserve"> </v>
      </c>
      <c r="P422" s="151">
        <f t="shared" si="519"/>
        <v>100</v>
      </c>
    </row>
    <row r="423" ht="22.199999999999999" customHeight="1">
      <c r="A423" s="141" t="s">
        <v>719</v>
      </c>
      <c r="B423" s="141" t="s">
        <v>720</v>
      </c>
      <c r="C423" s="142" t="s">
        <v>59</v>
      </c>
      <c r="D423" s="143">
        <v>555.63999999999999</v>
      </c>
      <c r="E423" s="144"/>
      <c r="F423" s="153"/>
      <c r="G423" s="144">
        <f t="shared" si="516"/>
        <v>0</v>
      </c>
      <c r="H423" s="146">
        <f t="shared" si="517"/>
        <v>555.63999999999999</v>
      </c>
      <c r="I423" s="147">
        <v>30.899999999999999</v>
      </c>
      <c r="J423" s="148">
        <f t="shared" si="530"/>
        <v>17169.279999999999</v>
      </c>
      <c r="K423" s="149">
        <f t="shared" si="531"/>
        <v>0</v>
      </c>
      <c r="L423" s="150">
        <f t="shared" si="532"/>
        <v>0</v>
      </c>
      <c r="M423" s="149">
        <f t="shared" si="533"/>
        <v>0</v>
      </c>
      <c r="N423" s="149">
        <f t="shared" si="534"/>
        <v>17169.279999999999</v>
      </c>
      <c r="O423" s="151" t="str">
        <f t="shared" si="518"/>
        <v xml:space="preserve"> </v>
      </c>
      <c r="P423" s="151">
        <f t="shared" si="519"/>
        <v>100</v>
      </c>
    </row>
    <row r="424" ht="33.600000000000001" customHeight="1">
      <c r="A424" s="141" t="s">
        <v>721</v>
      </c>
      <c r="B424" s="141" t="s">
        <v>722</v>
      </c>
      <c r="C424" s="142" t="s">
        <v>143</v>
      </c>
      <c r="D424" s="143">
        <v>27.780000000000001</v>
      </c>
      <c r="E424" s="144"/>
      <c r="F424" s="153"/>
      <c r="G424" s="144">
        <f t="shared" si="516"/>
        <v>0</v>
      </c>
      <c r="H424" s="146">
        <f t="shared" si="517"/>
        <v>27.780000000000001</v>
      </c>
      <c r="I424" s="147">
        <v>129.31</v>
      </c>
      <c r="J424" s="148">
        <f t="shared" si="530"/>
        <v>3592.23</v>
      </c>
      <c r="K424" s="149">
        <f t="shared" si="531"/>
        <v>0</v>
      </c>
      <c r="L424" s="150">
        <f t="shared" si="532"/>
        <v>0</v>
      </c>
      <c r="M424" s="149">
        <f t="shared" si="533"/>
        <v>0</v>
      </c>
      <c r="N424" s="149">
        <f t="shared" si="534"/>
        <v>3592.23</v>
      </c>
      <c r="O424" s="151" t="str">
        <f t="shared" si="518"/>
        <v xml:space="preserve"> </v>
      </c>
      <c r="P424" s="151">
        <f t="shared" si="519"/>
        <v>100</v>
      </c>
    </row>
    <row r="425" ht="13.199999999999999">
      <c r="A425" s="125" t="s">
        <v>723</v>
      </c>
      <c r="B425" s="125" t="s">
        <v>220</v>
      </c>
      <c r="C425" s="126"/>
      <c r="D425" s="134"/>
      <c r="E425" s="135"/>
      <c r="F425" s="136"/>
      <c r="G425" s="135"/>
      <c r="H425" s="137"/>
      <c r="I425" s="152"/>
      <c r="J425" s="139">
        <f>SUM(J426:J433)</f>
        <v>383090.38</v>
      </c>
      <c r="K425" s="139">
        <f>SUM(K426:K433)</f>
        <v>0</v>
      </c>
      <c r="L425" s="139">
        <f>SUM(L426:L433)</f>
        <v>0</v>
      </c>
      <c r="M425" s="139">
        <f>SUM(M426:M433)</f>
        <v>0</v>
      </c>
      <c r="N425" s="139">
        <f>SUM(N426:N433)</f>
        <v>383090.38</v>
      </c>
      <c r="O425" s="140" t="str">
        <f t="shared" si="518"/>
        <v xml:space="preserve"> </v>
      </c>
      <c r="P425" s="133">
        <f t="shared" si="519"/>
        <v>100</v>
      </c>
    </row>
    <row r="426" ht="28.199999999999999" customHeight="1">
      <c r="A426" s="141" t="s">
        <v>724</v>
      </c>
      <c r="B426" s="141" t="s">
        <v>725</v>
      </c>
      <c r="C426" s="142" t="s">
        <v>143</v>
      </c>
      <c r="D426" s="143">
        <v>90.060000000000002</v>
      </c>
      <c r="E426" s="144"/>
      <c r="F426" s="153"/>
      <c r="G426" s="144">
        <f t="shared" si="516"/>
        <v>0</v>
      </c>
      <c r="H426" s="146">
        <f t="shared" si="517"/>
        <v>90.060000000000002</v>
      </c>
      <c r="I426" s="147">
        <v>169.37</v>
      </c>
      <c r="J426" s="148">
        <f t="shared" ref="J426:J433" si="535">ROUND(D426*I426,2)</f>
        <v>15253.459999999999</v>
      </c>
      <c r="K426" s="149">
        <f t="shared" ref="K426:K433" si="536">ROUND(E426*I426,2)</f>
        <v>0</v>
      </c>
      <c r="L426" s="150">
        <f t="shared" ref="L426:L433" si="537">ROUND(F426*I426,2)</f>
        <v>0</v>
      </c>
      <c r="M426" s="149">
        <f t="shared" ref="M426:M433" si="538">K426+L426</f>
        <v>0</v>
      </c>
      <c r="N426" s="149">
        <f t="shared" ref="N426:N433" si="539">J426-M426</f>
        <v>15253.459999999999</v>
      </c>
      <c r="O426" s="151" t="str">
        <f t="shared" si="518"/>
        <v xml:space="preserve"> </v>
      </c>
      <c r="P426" s="151">
        <f t="shared" si="519"/>
        <v>100</v>
      </c>
    </row>
    <row r="427" ht="34.200000000000003" customHeight="1">
      <c r="A427" s="141" t="s">
        <v>726</v>
      </c>
      <c r="B427" s="141" t="s">
        <v>727</v>
      </c>
      <c r="C427" s="142" t="s">
        <v>59</v>
      </c>
      <c r="D427" s="143">
        <v>3001.96</v>
      </c>
      <c r="E427" s="144"/>
      <c r="F427" s="153"/>
      <c r="G427" s="144">
        <f t="shared" si="516"/>
        <v>0</v>
      </c>
      <c r="H427" s="146">
        <f t="shared" si="517"/>
        <v>3001.96</v>
      </c>
      <c r="I427" s="147">
        <v>8.5099999999999998</v>
      </c>
      <c r="J427" s="148">
        <f t="shared" si="535"/>
        <v>25546.68</v>
      </c>
      <c r="K427" s="149">
        <f t="shared" si="536"/>
        <v>0</v>
      </c>
      <c r="L427" s="150">
        <f t="shared" si="537"/>
        <v>0</v>
      </c>
      <c r="M427" s="149">
        <f t="shared" si="538"/>
        <v>0</v>
      </c>
      <c r="N427" s="149">
        <f t="shared" si="539"/>
        <v>25546.68</v>
      </c>
      <c r="O427" s="151" t="str">
        <f t="shared" si="518"/>
        <v xml:space="preserve"> </v>
      </c>
      <c r="P427" s="151">
        <f t="shared" si="519"/>
        <v>100</v>
      </c>
    </row>
    <row r="428" ht="37.200000000000003" customHeight="1">
      <c r="A428" s="141" t="s">
        <v>728</v>
      </c>
      <c r="B428" s="141" t="s">
        <v>326</v>
      </c>
      <c r="C428" s="142" t="s">
        <v>59</v>
      </c>
      <c r="D428" s="143">
        <v>3001.96</v>
      </c>
      <c r="E428" s="144"/>
      <c r="F428" s="153"/>
      <c r="G428" s="144">
        <f t="shared" si="516"/>
        <v>0</v>
      </c>
      <c r="H428" s="146">
        <f t="shared" si="517"/>
        <v>3001.96</v>
      </c>
      <c r="I428" s="147">
        <v>4.0999999999999996</v>
      </c>
      <c r="J428" s="148">
        <f t="shared" si="535"/>
        <v>12308.040000000001</v>
      </c>
      <c r="K428" s="149">
        <f t="shared" si="536"/>
        <v>0</v>
      </c>
      <c r="L428" s="150">
        <f t="shared" si="537"/>
        <v>0</v>
      </c>
      <c r="M428" s="149">
        <f t="shared" si="538"/>
        <v>0</v>
      </c>
      <c r="N428" s="149">
        <f t="shared" si="539"/>
        <v>12308.040000000001</v>
      </c>
      <c r="O428" s="151" t="str">
        <f t="shared" si="518"/>
        <v xml:space="preserve"> </v>
      </c>
      <c r="P428" s="151">
        <f t="shared" si="519"/>
        <v>100</v>
      </c>
    </row>
    <row r="429" ht="48.600000000000001" customHeight="1">
      <c r="A429" s="141" t="s">
        <v>729</v>
      </c>
      <c r="B429" s="141" t="s">
        <v>730</v>
      </c>
      <c r="C429" s="142" t="s">
        <v>59</v>
      </c>
      <c r="D429" s="143">
        <v>3001.96</v>
      </c>
      <c r="E429" s="144"/>
      <c r="F429" s="153"/>
      <c r="G429" s="144">
        <f t="shared" si="516"/>
        <v>0</v>
      </c>
      <c r="H429" s="146">
        <f t="shared" si="517"/>
        <v>3001.96</v>
      </c>
      <c r="I429" s="147">
        <v>26.66</v>
      </c>
      <c r="J429" s="148">
        <f t="shared" si="535"/>
        <v>80032.25</v>
      </c>
      <c r="K429" s="149">
        <f t="shared" si="536"/>
        <v>0</v>
      </c>
      <c r="L429" s="150">
        <f t="shared" si="537"/>
        <v>0</v>
      </c>
      <c r="M429" s="149">
        <f t="shared" si="538"/>
        <v>0</v>
      </c>
      <c r="N429" s="149">
        <f t="shared" si="539"/>
        <v>80032.25</v>
      </c>
      <c r="O429" s="151" t="str">
        <f t="shared" si="518"/>
        <v xml:space="preserve"> </v>
      </c>
      <c r="P429" s="151">
        <f t="shared" si="519"/>
        <v>100</v>
      </c>
    </row>
    <row r="430" ht="40.200000000000003" customHeight="1">
      <c r="A430" s="141" t="s">
        <v>731</v>
      </c>
      <c r="B430" s="141" t="s">
        <v>732</v>
      </c>
      <c r="C430" s="142" t="s">
        <v>143</v>
      </c>
      <c r="D430" s="143">
        <v>210.13999999999999</v>
      </c>
      <c r="E430" s="144"/>
      <c r="F430" s="153"/>
      <c r="G430" s="144">
        <f t="shared" si="516"/>
        <v>0</v>
      </c>
      <c r="H430" s="146">
        <f t="shared" si="517"/>
        <v>210.13999999999999</v>
      </c>
      <c r="I430" s="147">
        <v>807.42999999999995</v>
      </c>
      <c r="J430" s="148">
        <f t="shared" si="535"/>
        <v>169673.34</v>
      </c>
      <c r="K430" s="149">
        <f t="shared" si="536"/>
        <v>0</v>
      </c>
      <c r="L430" s="150">
        <f t="shared" si="537"/>
        <v>0</v>
      </c>
      <c r="M430" s="149">
        <f t="shared" si="538"/>
        <v>0</v>
      </c>
      <c r="N430" s="149">
        <f t="shared" si="539"/>
        <v>169673.34</v>
      </c>
      <c r="O430" s="151" t="str">
        <f t="shared" si="518"/>
        <v xml:space="preserve"> </v>
      </c>
      <c r="P430" s="151">
        <f t="shared" si="519"/>
        <v>100</v>
      </c>
    </row>
    <row r="431" ht="31.199999999999999" customHeight="1">
      <c r="A431" s="141" t="s">
        <v>733</v>
      </c>
      <c r="B431" s="141" t="s">
        <v>734</v>
      </c>
      <c r="C431" s="142" t="s">
        <v>59</v>
      </c>
      <c r="D431" s="143">
        <v>103</v>
      </c>
      <c r="E431" s="144"/>
      <c r="F431" s="153"/>
      <c r="G431" s="144">
        <f t="shared" ref="G431:G436" si="540">E431+F431</f>
        <v>0</v>
      </c>
      <c r="H431" s="146">
        <f t="shared" ref="H431:H436" si="541">D431-G431</f>
        <v>103</v>
      </c>
      <c r="I431" s="147">
        <v>7.1500000000000004</v>
      </c>
      <c r="J431" s="148">
        <f t="shared" si="535"/>
        <v>736.45000000000005</v>
      </c>
      <c r="K431" s="149">
        <f t="shared" si="536"/>
        <v>0</v>
      </c>
      <c r="L431" s="150">
        <f t="shared" si="537"/>
        <v>0</v>
      </c>
      <c r="M431" s="149">
        <f t="shared" si="538"/>
        <v>0</v>
      </c>
      <c r="N431" s="149">
        <f t="shared" si="539"/>
        <v>736.45000000000005</v>
      </c>
      <c r="O431" s="151" t="str">
        <f t="shared" si="518"/>
        <v xml:space="preserve"> </v>
      </c>
      <c r="P431" s="151">
        <f t="shared" si="519"/>
        <v>100</v>
      </c>
    </row>
    <row r="432" ht="46.200000000000003" customHeight="1">
      <c r="A432" s="141" t="s">
        <v>735</v>
      </c>
      <c r="B432" s="141" t="s">
        <v>736</v>
      </c>
      <c r="C432" s="142" t="s">
        <v>83</v>
      </c>
      <c r="D432" s="143">
        <v>1437.04</v>
      </c>
      <c r="E432" s="144"/>
      <c r="F432" s="153"/>
      <c r="G432" s="144">
        <f t="shared" si="540"/>
        <v>0</v>
      </c>
      <c r="H432" s="146">
        <f t="shared" si="541"/>
        <v>1437.04</v>
      </c>
      <c r="I432" s="147">
        <v>53.479999999999997</v>
      </c>
      <c r="J432" s="148">
        <f t="shared" si="535"/>
        <v>76852.899999999994</v>
      </c>
      <c r="K432" s="149">
        <f t="shared" si="536"/>
        <v>0</v>
      </c>
      <c r="L432" s="150">
        <f t="shared" si="537"/>
        <v>0</v>
      </c>
      <c r="M432" s="149">
        <f t="shared" si="538"/>
        <v>0</v>
      </c>
      <c r="N432" s="149">
        <f t="shared" si="539"/>
        <v>76852.899999999994</v>
      </c>
      <c r="O432" s="151" t="str">
        <f t="shared" si="518"/>
        <v xml:space="preserve"> </v>
      </c>
      <c r="P432" s="151">
        <f t="shared" si="519"/>
        <v>100</v>
      </c>
    </row>
    <row r="433" ht="33.600000000000001" customHeight="1">
      <c r="A433" s="141" t="s">
        <v>737</v>
      </c>
      <c r="B433" s="141" t="s">
        <v>738</v>
      </c>
      <c r="C433" s="142" t="s">
        <v>83</v>
      </c>
      <c r="D433" s="143">
        <v>1437.04</v>
      </c>
      <c r="E433" s="144"/>
      <c r="F433" s="153"/>
      <c r="G433" s="144">
        <f t="shared" si="540"/>
        <v>0</v>
      </c>
      <c r="H433" s="146">
        <f t="shared" si="541"/>
        <v>1437.04</v>
      </c>
      <c r="I433" s="147">
        <v>1.8700000000000001</v>
      </c>
      <c r="J433" s="148">
        <f t="shared" si="535"/>
        <v>2687.2600000000002</v>
      </c>
      <c r="K433" s="149">
        <f t="shared" si="536"/>
        <v>0</v>
      </c>
      <c r="L433" s="150">
        <f t="shared" si="537"/>
        <v>0</v>
      </c>
      <c r="M433" s="149">
        <f t="shared" si="538"/>
        <v>0</v>
      </c>
      <c r="N433" s="149">
        <f t="shared" si="539"/>
        <v>2687.2600000000002</v>
      </c>
      <c r="O433" s="151" t="str">
        <f t="shared" si="518"/>
        <v xml:space="preserve"> </v>
      </c>
      <c r="P433" s="151">
        <f t="shared" si="519"/>
        <v>100</v>
      </c>
    </row>
    <row r="434" ht="13.199999999999999">
      <c r="A434" s="125" t="s">
        <v>739</v>
      </c>
      <c r="B434" s="125" t="s">
        <v>740</v>
      </c>
      <c r="C434" s="126"/>
      <c r="D434" s="134"/>
      <c r="E434" s="135"/>
      <c r="F434" s="136"/>
      <c r="G434" s="135"/>
      <c r="H434" s="137"/>
      <c r="I434" s="152"/>
      <c r="J434" s="139">
        <f>J435+J436</f>
        <v>6328.1599999999999</v>
      </c>
      <c r="K434" s="139">
        <f>K435+K436</f>
        <v>0</v>
      </c>
      <c r="L434" s="139">
        <f>L435+L436</f>
        <v>0</v>
      </c>
      <c r="M434" s="139">
        <f>M435+M436</f>
        <v>0</v>
      </c>
      <c r="N434" s="139">
        <f>N435+N436</f>
        <v>6328.1599999999999</v>
      </c>
      <c r="O434" s="140" t="str">
        <f t="shared" si="518"/>
        <v xml:space="preserve"> </v>
      </c>
      <c r="P434" s="133">
        <f t="shared" si="519"/>
        <v>100</v>
      </c>
    </row>
    <row r="435" ht="42" customHeight="1">
      <c r="A435" s="141" t="s">
        <v>741</v>
      </c>
      <c r="B435" s="141" t="s">
        <v>742</v>
      </c>
      <c r="C435" s="142" t="s">
        <v>59</v>
      </c>
      <c r="D435" s="143">
        <v>29.379999999999999</v>
      </c>
      <c r="E435" s="144"/>
      <c r="F435" s="153"/>
      <c r="G435" s="144">
        <f t="shared" si="540"/>
        <v>0</v>
      </c>
      <c r="H435" s="146">
        <f t="shared" si="541"/>
        <v>29.379999999999999</v>
      </c>
      <c r="I435" s="147">
        <v>32.149999999999999</v>
      </c>
      <c r="J435" s="148">
        <f t="shared" ref="J435:J436" si="542">ROUND(D435*I435,2)</f>
        <v>944.57000000000005</v>
      </c>
      <c r="K435" s="149">
        <f t="shared" ref="K435:K436" si="543">ROUND(E435*I435,2)</f>
        <v>0</v>
      </c>
      <c r="L435" s="150">
        <f t="shared" ref="L435:L436" si="544">ROUND(F435*I435,2)</f>
        <v>0</v>
      </c>
      <c r="M435" s="149">
        <f t="shared" ref="M435:M436" si="545">K435+L435</f>
        <v>0</v>
      </c>
      <c r="N435" s="149">
        <f t="shared" ref="N435:N436" si="546">J435-M435</f>
        <v>944.57000000000005</v>
      </c>
      <c r="O435" s="151" t="str">
        <f t="shared" si="518"/>
        <v xml:space="preserve"> </v>
      </c>
      <c r="P435" s="151">
        <f t="shared" si="519"/>
        <v>100</v>
      </c>
    </row>
    <row r="436" ht="64.950000000000003" customHeight="1">
      <c r="A436" s="141" t="s">
        <v>743</v>
      </c>
      <c r="B436" s="141" t="s">
        <v>744</v>
      </c>
      <c r="C436" s="142" t="s">
        <v>59</v>
      </c>
      <c r="D436" s="143">
        <v>29.379999999999999</v>
      </c>
      <c r="E436" s="144"/>
      <c r="F436" s="153"/>
      <c r="G436" s="144">
        <f t="shared" si="540"/>
        <v>0</v>
      </c>
      <c r="H436" s="146">
        <f t="shared" si="541"/>
        <v>29.379999999999999</v>
      </c>
      <c r="I436" s="147">
        <v>183.24000000000001</v>
      </c>
      <c r="J436" s="148">
        <f t="shared" si="542"/>
        <v>5383.5900000000001</v>
      </c>
      <c r="K436" s="149">
        <f t="shared" si="543"/>
        <v>0</v>
      </c>
      <c r="L436" s="150">
        <f t="shared" si="544"/>
        <v>0</v>
      </c>
      <c r="M436" s="149">
        <f t="shared" si="545"/>
        <v>0</v>
      </c>
      <c r="N436" s="149">
        <f t="shared" si="546"/>
        <v>5383.5900000000001</v>
      </c>
      <c r="O436" s="151" t="str">
        <f t="shared" ref="O436:O437" si="547">IF((M436/J436)=0," ",(M436/J436)*100)</f>
        <v xml:space="preserve"> </v>
      </c>
      <c r="P436" s="151">
        <f t="shared" ref="P436:P437" si="548">IF((N436/J436)=0," ",(N436/J436)*100)</f>
        <v>100</v>
      </c>
    </row>
    <row r="437" ht="21.600000000000001" customHeight="1">
      <c r="A437" s="169" t="s">
        <v>745</v>
      </c>
      <c r="B437" s="169"/>
      <c r="C437" s="169"/>
      <c r="D437" s="169"/>
      <c r="E437" s="169"/>
      <c r="F437" s="169"/>
      <c r="G437" s="169"/>
      <c r="H437" s="169"/>
      <c r="I437" s="169"/>
      <c r="J437" s="170">
        <f>J13+J62+J154+J283+J415</f>
        <v>12360217.562488999</v>
      </c>
      <c r="K437" s="171">
        <f>K13+K62+K154+K283+K415</f>
        <v>206647.42000000001</v>
      </c>
      <c r="L437" s="172">
        <f>L13+L62+L154+L283+L415</f>
        <v>341210.32000000001</v>
      </c>
      <c r="M437" s="171">
        <f>M13+M62+M154+M283+M415</f>
        <v>547857.73999999999</v>
      </c>
      <c r="N437" s="171">
        <f>N13+N62+N154+N283+N415</f>
        <v>11812359.822488999</v>
      </c>
      <c r="O437" s="133">
        <f t="shared" si="547"/>
        <v>4.4324279668235622</v>
      </c>
      <c r="P437" s="133">
        <f t="shared" si="548"/>
        <v>95.567572033176447</v>
      </c>
      <c r="R437" s="173"/>
    </row>
    <row r="438" ht="21" customHeight="1">
      <c r="A438" s="169" t="s">
        <v>746</v>
      </c>
      <c r="B438" s="169"/>
      <c r="C438" s="169"/>
      <c r="D438" s="169"/>
      <c r="E438" s="169"/>
      <c r="F438" s="169"/>
      <c r="G438" s="169"/>
      <c r="H438" s="169"/>
      <c r="I438" s="169"/>
      <c r="J438" s="174">
        <f>J437/J437</f>
        <v>1</v>
      </c>
      <c r="K438" s="175">
        <f>K437/J437</f>
        <v>1.6718752639689544e-002</v>
      </c>
      <c r="L438" s="176">
        <f>L437/J437</f>
        <v>2.760552702854608e-002</v>
      </c>
      <c r="M438" s="175">
        <f>M437/J437</f>
        <v>4.4324279668235621e-002</v>
      </c>
      <c r="N438" s="175">
        <f>N437/J437</f>
        <v>0.9556757203317644</v>
      </c>
      <c r="O438" s="177"/>
      <c r="P438" s="178"/>
    </row>
    <row r="440" ht="12" customHeight="1">
      <c r="A440" s="179" t="s">
        <v>747</v>
      </c>
      <c r="B440" s="179"/>
      <c r="C440" s="179" t="s">
        <v>748</v>
      </c>
      <c r="D440" s="179"/>
      <c r="E440" s="179"/>
      <c r="F440" s="179"/>
      <c r="G440" s="179"/>
      <c r="H440" s="180"/>
      <c r="I440" s="180"/>
      <c r="J440" s="180"/>
      <c r="K440" s="180"/>
      <c r="L440" s="180"/>
      <c r="M440" s="180"/>
      <c r="N440" s="180"/>
      <c r="O440" s="180"/>
      <c r="P440" s="180"/>
    </row>
    <row r="441" ht="12" customHeight="1">
      <c r="A441" s="179"/>
      <c r="B441" s="179"/>
      <c r="C441" s="179"/>
      <c r="D441" s="179"/>
      <c r="E441" s="179"/>
      <c r="F441" s="179"/>
      <c r="G441" s="179"/>
      <c r="H441" s="180"/>
      <c r="I441" s="180"/>
      <c r="J441" s="180"/>
      <c r="K441" s="180"/>
      <c r="L441" s="180"/>
      <c r="M441" s="180"/>
      <c r="N441" s="180"/>
      <c r="O441" s="180"/>
      <c r="P441" s="180"/>
    </row>
    <row r="442" ht="12" customHeight="1">
      <c r="A442" s="179"/>
      <c r="B442" s="179"/>
      <c r="C442" s="179"/>
      <c r="D442" s="179"/>
      <c r="E442" s="179"/>
      <c r="F442" s="179"/>
      <c r="G442" s="179"/>
      <c r="H442" s="180"/>
      <c r="I442" s="180"/>
      <c r="J442" s="180"/>
      <c r="K442" s="180"/>
      <c r="L442" s="180"/>
      <c r="M442" s="180"/>
      <c r="N442" s="180"/>
      <c r="O442" s="180"/>
      <c r="P442" s="180"/>
    </row>
    <row r="443" ht="12" customHeight="1">
      <c r="A443" s="179"/>
      <c r="B443" s="179"/>
      <c r="C443" s="179"/>
      <c r="D443" s="179"/>
      <c r="E443" s="179"/>
      <c r="F443" s="179"/>
      <c r="G443" s="179"/>
      <c r="H443" s="180"/>
      <c r="I443" s="180"/>
      <c r="J443" s="180"/>
      <c r="K443" s="180"/>
      <c r="L443" s="180"/>
      <c r="M443" s="180"/>
      <c r="N443" s="180"/>
      <c r="O443" s="180"/>
      <c r="P443" s="180"/>
    </row>
    <row r="444" ht="12" customHeight="1">
      <c r="A444" s="179"/>
      <c r="B444" s="179"/>
      <c r="C444" s="179"/>
      <c r="D444" s="179"/>
      <c r="E444" s="179"/>
      <c r="F444" s="179"/>
      <c r="G444" s="179"/>
      <c r="H444" s="180"/>
      <c r="I444" s="180"/>
      <c r="J444" s="180"/>
      <c r="K444" s="180"/>
      <c r="L444" s="180"/>
      <c r="M444" s="180"/>
      <c r="N444" s="180"/>
      <c r="O444" s="180"/>
      <c r="P444" s="180"/>
    </row>
    <row r="448" ht="12" customHeight="1">
      <c r="J448" s="4">
        <f>J437-J14</f>
        <v>11628676.152488999</v>
      </c>
    </row>
    <row r="449" ht="12" customHeight="1">
      <c r="J449" s="239">
        <f>L437</f>
        <v>341210.32000000001</v>
      </c>
      <c r="L449" s="173">
        <f>M437-M14</f>
        <v>515432.69</v>
      </c>
    </row>
    <row r="450" ht="12" customHeight="1">
      <c r="J450" s="4">
        <f>J449/J448</f>
        <v>2.9342146563000417e-002</v>
      </c>
      <c r="L450" s="1">
        <f>L449/J448</f>
        <v>4.4324279328191364e-002</v>
      </c>
    </row>
    <row r="451" ht="12" customHeight="1">
      <c r="J451" s="4">
        <v>2.7598056373021315e-002</v>
      </c>
      <c r="L451" s="1">
        <v>4.4324279000000001e-002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autoFilter ref="D12:H438"/>
  <mergeCells count="35">
    <mergeCell ref="A1:C2"/>
    <mergeCell ref="D1:E3"/>
    <mergeCell ref="F1:F3"/>
    <mergeCell ref="G1:H1"/>
    <mergeCell ref="I1:M1"/>
    <mergeCell ref="G2:H3"/>
    <mergeCell ref="I2:M3"/>
    <mergeCell ref="A4:C5"/>
    <mergeCell ref="D4:H4"/>
    <mergeCell ref="I4:J5"/>
    <mergeCell ref="K4:M5"/>
    <mergeCell ref="G5:H5"/>
    <mergeCell ref="A6:H6"/>
    <mergeCell ref="I6:J6"/>
    <mergeCell ref="K6:M6"/>
    <mergeCell ref="A7:H8"/>
    <mergeCell ref="I7:J7"/>
    <mergeCell ref="K7:M7"/>
    <mergeCell ref="I8:J8"/>
    <mergeCell ref="K8:M8"/>
    <mergeCell ref="I9:J9"/>
    <mergeCell ref="A10:E10"/>
    <mergeCell ref="F10:H10"/>
    <mergeCell ref="I10:J10"/>
    <mergeCell ref="A11:A12"/>
    <mergeCell ref="B11:B12"/>
    <mergeCell ref="C11:C12"/>
    <mergeCell ref="D11:H11"/>
    <mergeCell ref="I11:N11"/>
    <mergeCell ref="O11:P11"/>
    <mergeCell ref="A437:I437"/>
    <mergeCell ref="A438:I438"/>
    <mergeCell ref="A440:B444"/>
    <mergeCell ref="C440:G444"/>
    <mergeCell ref="H440:P444"/>
  </mergeCells>
  <printOptions headings="0" gridLines="0" horizontalCentered="1"/>
  <pageMargins left="0.03937007874015748" right="0.03937007874015748" top="0.74803149606299213" bottom="0.59055118110236238" header="0.31496062992125984" footer="0.31496062992125984"/>
  <pageSetup paperSize="9" scale="6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&amp;R
&amp;11Página &amp;P / &amp;N    &amp;A</oddFooter>
  </headerFooter>
  <rowBreaks count="1" manualBreakCount="1">
    <brk id="424" man="1" max="15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2" tint="-0.499984740745262"/>
    <outlinePr applyStyles="0" summaryBelow="1" summaryRight="1" showOutlineSymbols="1"/>
    <pageSetUpPr autoPageBreaks="1" fitToPage="1"/>
  </sheetPr>
  <sheetViews>
    <sheetView view="pageBreakPreview" zoomScale="55" workbookViewId="0">
      <selection activeCell="A8" activeCellId="0" sqref="8:8"/>
    </sheetView>
  </sheetViews>
  <sheetFormatPr defaultRowHeight="12.75"/>
  <cols>
    <col customWidth="1" min="1" max="1" style="181" width="30.109375"/>
    <col customWidth="1" min="2" max="2" width="58.6640625"/>
    <col customWidth="1" min="3" max="3" width="13.33203125"/>
    <col customWidth="1" min="4" max="4" width="21"/>
    <col customWidth="1" min="5" max="5" width="14.6640625"/>
    <col customWidth="1" min="6" max="6" width="17.88671875"/>
    <col bestFit="1" customWidth="1" min="7" max="7" width="12.6640625"/>
    <col customWidth="1" min="8" max="8" width="13.6640625"/>
    <col customWidth="1" min="9" max="9" width="12.44140625"/>
    <col customWidth="1" min="10" max="10" width="53"/>
    <col customWidth="1" min="14" max="14" width="13.44140625"/>
  </cols>
  <sheetData>
    <row r="1" ht="40.950000000000003" customHeight="1">
      <c r="A1" s="182" t="s">
        <v>774</v>
      </c>
      <c r="B1" s="182"/>
      <c r="C1" s="182"/>
      <c r="D1" s="182"/>
      <c r="E1" s="182"/>
      <c r="F1" s="182"/>
      <c r="G1" s="182"/>
      <c r="H1" s="182"/>
      <c r="I1" s="182"/>
      <c r="J1" s="182"/>
    </row>
    <row r="2" ht="33.600000000000001" customHeight="1">
      <c r="A2" s="183" t="s">
        <v>750</v>
      </c>
      <c r="B2" s="184" t="s">
        <v>751</v>
      </c>
      <c r="C2" s="185" t="s">
        <v>752</v>
      </c>
      <c r="D2" s="185" t="s">
        <v>753</v>
      </c>
      <c r="E2" s="185" t="s">
        <v>754</v>
      </c>
      <c r="F2" s="185" t="s">
        <v>755</v>
      </c>
      <c r="G2" s="185" t="s">
        <v>756</v>
      </c>
      <c r="H2" s="185"/>
      <c r="I2" s="185" t="s">
        <v>757</v>
      </c>
      <c r="J2" s="186" t="s">
        <v>758</v>
      </c>
    </row>
    <row r="3" ht="21.600000000000001" customHeight="1">
      <c r="A3" s="186" t="s">
        <v>37</v>
      </c>
      <c r="B3" s="187" t="s">
        <v>38</v>
      </c>
      <c r="C3" s="188"/>
      <c r="D3" s="188"/>
      <c r="E3" s="188"/>
      <c r="F3" s="188"/>
      <c r="G3" s="188"/>
      <c r="H3" s="188"/>
      <c r="I3" s="188"/>
      <c r="J3" s="189"/>
    </row>
    <row r="4" ht="24.600000000000001" customHeight="1">
      <c r="A4" s="190" t="s">
        <v>39</v>
      </c>
      <c r="B4" s="191" t="s">
        <v>40</v>
      </c>
      <c r="C4" s="192"/>
      <c r="D4" s="192"/>
      <c r="E4" s="192"/>
      <c r="F4" s="192"/>
      <c r="G4" s="192"/>
      <c r="H4" s="240">
        <f>'BM 03 '!F15</f>
        <v>2.7724279000000001e-002</v>
      </c>
      <c r="I4" s="192" t="s">
        <v>759</v>
      </c>
      <c r="J4" s="194" t="s">
        <v>760</v>
      </c>
    </row>
    <row r="5" ht="25.949999999999999" customHeight="1">
      <c r="A5" s="190" t="s">
        <v>42</v>
      </c>
      <c r="B5" s="191" t="s">
        <v>43</v>
      </c>
      <c r="C5" s="192"/>
      <c r="D5" s="192"/>
      <c r="E5" s="192"/>
      <c r="F5" s="192"/>
      <c r="G5" s="192"/>
      <c r="H5" s="240">
        <f>'BM 03 '!F16</f>
        <v>2.7724279000000001e-002</v>
      </c>
      <c r="I5" s="192" t="s">
        <v>759</v>
      </c>
      <c r="J5" s="194" t="s">
        <v>760</v>
      </c>
    </row>
    <row r="6" ht="27" customHeight="1">
      <c r="A6" s="190" t="s">
        <v>44</v>
      </c>
      <c r="B6" s="191" t="s">
        <v>45</v>
      </c>
      <c r="C6" s="192"/>
      <c r="D6" s="195"/>
      <c r="E6" s="195"/>
      <c r="F6" s="195"/>
      <c r="G6" s="192"/>
      <c r="H6" s="240">
        <f>'BM 03 '!F17</f>
        <v>2.7724279000000001e-002</v>
      </c>
      <c r="I6" s="192" t="s">
        <v>759</v>
      </c>
      <c r="J6" s="194" t="s">
        <v>760</v>
      </c>
    </row>
    <row r="7" ht="27" customHeight="1">
      <c r="A7" s="241" t="s">
        <v>775</v>
      </c>
      <c r="B7" s="242" t="s">
        <v>776</v>
      </c>
      <c r="C7" s="243"/>
      <c r="D7" s="243"/>
      <c r="E7" s="243"/>
      <c r="F7" s="243"/>
      <c r="G7" s="243"/>
      <c r="H7" s="243"/>
      <c r="I7" s="243"/>
      <c r="J7" s="244"/>
    </row>
    <row r="8" ht="23.399999999999999" customHeight="1">
      <c r="A8" s="186" t="s">
        <v>67</v>
      </c>
      <c r="B8" s="245" t="s">
        <v>68</v>
      </c>
      <c r="C8" s="245"/>
      <c r="D8" s="245"/>
      <c r="E8" s="245"/>
      <c r="F8" s="245"/>
      <c r="G8" s="245"/>
      <c r="H8" s="245"/>
      <c r="I8" s="245"/>
      <c r="J8" s="245"/>
    </row>
    <row r="9" ht="15">
      <c r="A9" s="190" t="s">
        <v>777</v>
      </c>
      <c r="B9" s="246" t="s">
        <v>79</v>
      </c>
      <c r="C9" s="247"/>
      <c r="D9" s="247"/>
      <c r="E9" s="247"/>
      <c r="F9" s="247"/>
      <c r="G9" s="247"/>
      <c r="H9" s="248">
        <f>'BM 03 '!F33</f>
        <v>7</v>
      </c>
      <c r="I9" s="194" t="s">
        <v>80</v>
      </c>
      <c r="J9" s="194" t="s">
        <v>778</v>
      </c>
    </row>
    <row r="10" ht="37.200000000000003" customHeight="1">
      <c r="A10" s="190" t="s">
        <v>779</v>
      </c>
      <c r="B10" s="191" t="s">
        <v>767</v>
      </c>
      <c r="C10" s="192"/>
      <c r="D10" s="192">
        <v>382.27999999999997</v>
      </c>
      <c r="E10" s="192"/>
      <c r="F10" s="192"/>
      <c r="G10" s="192"/>
      <c r="H10" s="196">
        <f>'BM 03 '!F34</f>
        <v>382.27999999999997</v>
      </c>
      <c r="I10" s="192" t="s">
        <v>83</v>
      </c>
      <c r="J10" s="194" t="s">
        <v>780</v>
      </c>
    </row>
    <row r="11" ht="37.200000000000003" customHeight="1">
      <c r="A11" s="190" t="s">
        <v>781</v>
      </c>
      <c r="B11" s="246" t="s">
        <v>87</v>
      </c>
      <c r="C11" s="192"/>
      <c r="D11" s="192">
        <v>124</v>
      </c>
      <c r="E11" s="192"/>
      <c r="F11" s="192"/>
      <c r="G11" s="192"/>
      <c r="H11" s="196">
        <f>'BM 03 '!F36</f>
        <v>124</v>
      </c>
      <c r="I11" s="192" t="s">
        <v>83</v>
      </c>
      <c r="J11" s="194" t="s">
        <v>782</v>
      </c>
    </row>
    <row r="12" ht="18.600000000000001" customHeight="1">
      <c r="A12" s="186">
        <v>2</v>
      </c>
      <c r="B12" s="187" t="s">
        <v>137</v>
      </c>
      <c r="C12" s="188"/>
      <c r="D12" s="188"/>
      <c r="E12" s="188"/>
      <c r="F12" s="188"/>
      <c r="G12" s="188"/>
      <c r="H12" s="188"/>
      <c r="I12" s="188"/>
      <c r="J12" s="189"/>
    </row>
    <row r="13" ht="21" customHeight="1">
      <c r="A13" s="186" t="s">
        <v>138</v>
      </c>
      <c r="B13" s="187" t="s">
        <v>54</v>
      </c>
      <c r="C13" s="188"/>
      <c r="D13" s="188"/>
      <c r="E13" s="188"/>
      <c r="F13" s="188"/>
      <c r="G13" s="188"/>
      <c r="H13" s="188"/>
      <c r="I13" s="188"/>
      <c r="J13" s="189"/>
    </row>
    <row r="14" ht="55.200000000000003" customHeight="1">
      <c r="A14" s="190" t="s">
        <v>141</v>
      </c>
      <c r="B14" s="234" t="s">
        <v>142</v>
      </c>
      <c r="C14" s="192"/>
      <c r="D14" s="192"/>
      <c r="E14" s="192"/>
      <c r="F14" s="192"/>
      <c r="G14" s="192"/>
      <c r="H14" s="196">
        <f>'BM 03 '!F65</f>
        <v>1653.23</v>
      </c>
      <c r="I14" s="192" t="s">
        <v>143</v>
      </c>
      <c r="J14" s="194" t="s">
        <v>783</v>
      </c>
      <c r="N14" s="228"/>
    </row>
    <row r="15" ht="43.200000000000003" customHeight="1">
      <c r="A15" s="190" t="s">
        <v>144</v>
      </c>
      <c r="B15" s="234" t="s">
        <v>145</v>
      </c>
      <c r="C15" s="235"/>
      <c r="D15" s="236" t="s">
        <v>770</v>
      </c>
      <c r="E15" s="237"/>
      <c r="F15" s="192">
        <v>1.5</v>
      </c>
      <c r="G15" s="249">
        <f t="shared" ref="G15:G16" si="549">F15*H14</f>
        <v>2479.8450000000003</v>
      </c>
      <c r="H15" s="196">
        <f>'BM 03 '!F66</f>
        <v>2479.8299999999999</v>
      </c>
      <c r="I15" s="192" t="s">
        <v>146</v>
      </c>
      <c r="J15" s="194" t="s">
        <v>784</v>
      </c>
    </row>
    <row r="16" ht="48" customHeight="1">
      <c r="A16" s="190" t="s">
        <v>147</v>
      </c>
      <c r="B16" s="234" t="s">
        <v>129</v>
      </c>
      <c r="C16" s="235"/>
      <c r="D16" s="236" t="s">
        <v>772</v>
      </c>
      <c r="E16" s="237"/>
      <c r="F16" s="192">
        <v>17.600000000000001</v>
      </c>
      <c r="G16" s="249">
        <f t="shared" si="549"/>
        <v>43645.008000000002</v>
      </c>
      <c r="H16" s="196">
        <f>'BM 03 '!F67</f>
        <v>43645.089999999997</v>
      </c>
      <c r="I16" s="192" t="s">
        <v>130</v>
      </c>
      <c r="J16" s="194" t="s">
        <v>784</v>
      </c>
    </row>
    <row r="17" ht="15">
      <c r="A17" s="186" t="s">
        <v>785</v>
      </c>
      <c r="B17" s="187" t="s">
        <v>149</v>
      </c>
      <c r="C17" s="188"/>
      <c r="D17" s="188"/>
      <c r="E17" s="188"/>
      <c r="F17" s="188"/>
      <c r="G17" s="188"/>
      <c r="H17" s="188"/>
      <c r="I17" s="188"/>
      <c r="J17" s="189"/>
    </row>
    <row r="18" ht="15">
      <c r="A18" s="190" t="s">
        <v>150</v>
      </c>
      <c r="B18" s="246" t="s">
        <v>151</v>
      </c>
      <c r="C18" s="192"/>
      <c r="D18" s="192"/>
      <c r="E18" s="192"/>
      <c r="F18" s="192"/>
      <c r="G18" s="192"/>
      <c r="H18" s="196">
        <f>'BM 03 '!F69</f>
        <v>19838.68</v>
      </c>
      <c r="I18" s="192" t="s">
        <v>59</v>
      </c>
      <c r="J18" s="194" t="s">
        <v>786</v>
      </c>
    </row>
    <row r="19" ht="30">
      <c r="A19" s="190" t="s">
        <v>787</v>
      </c>
      <c r="B19" s="246" t="s">
        <v>153</v>
      </c>
      <c r="C19" s="235"/>
      <c r="D19" s="250"/>
      <c r="E19" s="250"/>
      <c r="F19" s="192"/>
      <c r="G19" s="192"/>
      <c r="H19" s="196">
        <f>'BM 03 '!F70</f>
        <v>3446.5300000000002</v>
      </c>
      <c r="I19" s="192" t="s">
        <v>143</v>
      </c>
      <c r="J19" s="194" t="s">
        <v>788</v>
      </c>
    </row>
    <row r="20" ht="30">
      <c r="A20" s="190" t="s">
        <v>789</v>
      </c>
      <c r="B20" s="246" t="s">
        <v>161</v>
      </c>
      <c r="C20" s="235"/>
      <c r="D20" s="250"/>
      <c r="E20" s="250"/>
      <c r="F20" s="192"/>
      <c r="G20" s="192"/>
      <c r="H20" s="196">
        <f>'BM 03 '!F75</f>
        <v>3446.5300000000002</v>
      </c>
      <c r="I20" s="192" t="s">
        <v>143</v>
      </c>
      <c r="J20" s="194" t="s">
        <v>790</v>
      </c>
    </row>
    <row r="21" ht="30">
      <c r="A21" s="190" t="s">
        <v>791</v>
      </c>
      <c r="B21" s="246" t="s">
        <v>163</v>
      </c>
      <c r="C21" s="235"/>
      <c r="D21" s="235"/>
      <c r="E21" s="235"/>
      <c r="F21" s="235"/>
      <c r="G21" s="235"/>
      <c r="H21" s="196">
        <f>'BM 03 '!F76</f>
        <v>3446.5300000000002</v>
      </c>
      <c r="I21" s="192" t="s">
        <v>143</v>
      </c>
      <c r="J21" s="194" t="s">
        <v>790</v>
      </c>
    </row>
  </sheetData>
  <mergeCells count="10">
    <mergeCell ref="A1:J1"/>
    <mergeCell ref="G2:H2"/>
    <mergeCell ref="B3:J3"/>
    <mergeCell ref="B7:J7"/>
    <mergeCell ref="B8:J8"/>
    <mergeCell ref="B12:J12"/>
    <mergeCell ref="B13:J13"/>
    <mergeCell ref="D15:E15"/>
    <mergeCell ref="D16:E16"/>
    <mergeCell ref="B17:J17"/>
  </mergeCells>
  <printOptions headings="0" gridLines="0"/>
  <pageMargins left="0.511811024" right="0.511811024" top="0.78740157500000008" bottom="0.78740157500000008" header="0.31496062000000008" footer="0.31496062000000008"/>
  <pageSetup paperSize="9" scale="5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6"/>
    <outlinePr applyStyles="0" summaryBelow="1" summaryRight="1" showOutlineSymbols="1"/>
    <pageSetUpPr autoPageBreaks="1" fitToPage="1"/>
  </sheetPr>
  <sheetViews>
    <sheetView showGridLines="0" view="pageBreakPreview" topLeftCell="A1" zoomScale="90" workbookViewId="0">
      <pane ySplit="12" topLeftCell="A13" activePane="bottomLeft" state="frozen"/>
      <selection activeCell="L28" activeCellId="0" sqref="L28"/>
    </sheetView>
  </sheetViews>
  <sheetFormatPr defaultColWidth="9.33203125" defaultRowHeight="12" customHeight="1"/>
  <cols>
    <col customWidth="1" min="1" max="1" style="1" width="17.6640625"/>
    <col customWidth="1" min="2" max="2" style="1" width="48.5546875"/>
    <col customWidth="1" min="3" max="3" style="2" width="6.33203125"/>
    <col bestFit="1" customWidth="1" min="4" max="4" style="3" width="11.6640625"/>
    <col customWidth="1" min="5" max="5" style="3" width="10.109375"/>
    <col bestFit="1" customWidth="1" min="6" max="6" style="3" width="11.6640625"/>
    <col customWidth="1" min="7" max="7" style="3" width="10.44140625"/>
    <col customWidth="1" min="8" max="8" style="3" width="11.33203125"/>
    <col customWidth="1" min="9" max="9" style="1" width="14.6640625"/>
    <col bestFit="1" customWidth="1" min="10" max="10" style="4" width="17.33203125"/>
    <col customWidth="1" min="11" max="11" style="1" width="17"/>
    <col customWidth="1" min="12" max="12" style="1" width="18.6640625"/>
    <col customWidth="1" min="13" max="13" style="1" width="20.109375"/>
    <col customWidth="1" min="14" max="14" style="1" width="19.33203125"/>
    <col customWidth="1" min="15" max="15" style="5" width="9.109375"/>
    <col customWidth="1" min="16" max="16" style="2" width="9.5546875"/>
    <col min="17" max="17" style="1" width="9.33203125"/>
    <col bestFit="1" customWidth="1" min="18" max="18" style="1" width="11.88671875"/>
    <col min="19" max="16384" style="1" width="9.33203125"/>
  </cols>
  <sheetData>
    <row r="1" ht="13.949999999999999" customHeight="1">
      <c r="A1" s="6" t="s">
        <v>0</v>
      </c>
      <c r="B1" s="7"/>
      <c r="C1" s="8"/>
      <c r="D1" s="9" t="s">
        <v>1</v>
      </c>
      <c r="E1" s="10"/>
      <c r="F1" s="11" t="s">
        <v>792</v>
      </c>
      <c r="G1" s="12" t="s">
        <v>3</v>
      </c>
      <c r="H1" s="13"/>
      <c r="I1" s="14" t="s">
        <v>4</v>
      </c>
      <c r="J1" s="15"/>
      <c r="K1" s="15"/>
      <c r="L1" s="15"/>
      <c r="M1" s="16"/>
      <c r="N1" s="17"/>
      <c r="O1" s="18"/>
      <c r="P1" s="19"/>
    </row>
    <row r="2" ht="10.199999999999999" customHeight="1">
      <c r="A2" s="20"/>
      <c r="B2" s="21"/>
      <c r="C2" s="22"/>
      <c r="D2" s="23"/>
      <c r="E2" s="24"/>
      <c r="F2" s="25"/>
      <c r="G2" s="26">
        <v>46218</v>
      </c>
      <c r="H2" s="27"/>
      <c r="I2" s="28">
        <f>J437</f>
        <v>12360217.562488999</v>
      </c>
      <c r="J2" s="29"/>
      <c r="K2" s="29"/>
      <c r="L2" s="29"/>
      <c r="M2" s="30"/>
      <c r="N2" s="31"/>
      <c r="O2" s="32"/>
      <c r="P2" s="33"/>
    </row>
    <row r="3" ht="10.199999999999999" customHeight="1">
      <c r="A3" s="34"/>
      <c r="B3" s="35"/>
      <c r="C3" s="36"/>
      <c r="D3" s="37"/>
      <c r="E3" s="38"/>
      <c r="F3" s="39"/>
      <c r="G3" s="40"/>
      <c r="H3" s="41"/>
      <c r="I3" s="42"/>
      <c r="J3" s="43"/>
      <c r="K3" s="43"/>
      <c r="L3" s="43"/>
      <c r="M3" s="44"/>
      <c r="N3" s="45"/>
      <c r="O3" s="46"/>
      <c r="P3" s="33"/>
    </row>
    <row r="4" ht="14.4" customHeight="1">
      <c r="A4" s="20" t="s">
        <v>5</v>
      </c>
      <c r="B4" s="21"/>
      <c r="C4" s="22"/>
      <c r="D4" s="47" t="s">
        <v>6</v>
      </c>
      <c r="E4" s="48"/>
      <c r="F4" s="48"/>
      <c r="G4" s="48"/>
      <c r="H4" s="49"/>
      <c r="I4" s="50" t="s">
        <v>7</v>
      </c>
      <c r="J4" s="51"/>
      <c r="K4" s="52" t="s">
        <v>8</v>
      </c>
      <c r="L4" s="53"/>
      <c r="M4" s="54"/>
      <c r="N4" s="45"/>
      <c r="O4" s="46"/>
      <c r="P4" s="33"/>
      <c r="R4" s="55"/>
    </row>
    <row r="5" ht="19.199999999999999" customHeight="1">
      <c r="A5" s="56"/>
      <c r="B5" s="57"/>
      <c r="C5" s="58"/>
      <c r="D5" s="59">
        <v>46137</v>
      </c>
      <c r="E5" s="60" t="s">
        <v>9</v>
      </c>
      <c r="F5" s="61">
        <v>46218</v>
      </c>
      <c r="G5" s="62">
        <f>(F5-D5)+1</f>
        <v>82</v>
      </c>
      <c r="H5" s="63"/>
      <c r="I5" s="64"/>
      <c r="J5" s="65"/>
      <c r="K5" s="66"/>
      <c r="L5" s="67"/>
      <c r="M5" s="68"/>
      <c r="N5" s="69"/>
      <c r="O5" s="70"/>
      <c r="P5" s="71"/>
    </row>
    <row r="6" s="72" customFormat="1" ht="17.399999999999999" customHeight="1">
      <c r="A6" s="73" t="s">
        <v>10</v>
      </c>
      <c r="B6" s="74"/>
      <c r="C6" s="74"/>
      <c r="D6" s="74"/>
      <c r="E6" s="74"/>
      <c r="F6" s="74"/>
      <c r="G6" s="74"/>
      <c r="H6" s="75"/>
      <c r="I6" s="76" t="s">
        <v>11</v>
      </c>
      <c r="J6" s="77"/>
      <c r="K6" s="78">
        <v>45694</v>
      </c>
      <c r="L6" s="79"/>
      <c r="M6" s="80"/>
      <c r="N6" s="81" t="s">
        <v>12</v>
      </c>
      <c r="O6" s="82"/>
      <c r="P6" s="83"/>
    </row>
    <row r="7" s="72" customFormat="1" ht="16.949999999999999" customHeight="1">
      <c r="A7" s="84" t="s">
        <v>13</v>
      </c>
      <c r="B7" s="85"/>
      <c r="C7" s="85"/>
      <c r="D7" s="85"/>
      <c r="E7" s="85"/>
      <c r="F7" s="85"/>
      <c r="G7" s="85"/>
      <c r="H7" s="86"/>
      <c r="I7" s="76" t="s">
        <v>14</v>
      </c>
      <c r="J7" s="77"/>
      <c r="K7" s="78">
        <v>45833</v>
      </c>
      <c r="L7" s="79"/>
      <c r="M7" s="80"/>
      <c r="N7" s="87"/>
      <c r="O7" s="88"/>
      <c r="P7" s="89"/>
    </row>
    <row r="8" s="72" customFormat="1" ht="16.5" customHeight="1">
      <c r="A8" s="90"/>
      <c r="B8" s="91"/>
      <c r="C8" s="91"/>
      <c r="D8" s="91"/>
      <c r="E8" s="91"/>
      <c r="F8" s="91"/>
      <c r="G8" s="91"/>
      <c r="H8" s="92"/>
      <c r="I8" s="76" t="s">
        <v>17</v>
      </c>
      <c r="J8" s="77"/>
      <c r="K8" s="100">
        <v>45833</v>
      </c>
      <c r="L8" s="101">
        <v>46198</v>
      </c>
      <c r="M8" s="102">
        <f t="shared" ref="M8:M9" si="550">((L8-K8)+1)/30</f>
        <v>12.199999999999999</v>
      </c>
      <c r="N8" s="87"/>
      <c r="O8" s="88"/>
      <c r="P8" s="89"/>
    </row>
    <row r="9" s="72" customFormat="1" ht="15.6" customHeight="1">
      <c r="A9" s="34" t="s">
        <v>15</v>
      </c>
      <c r="B9" s="35"/>
      <c r="C9" s="96"/>
      <c r="D9" s="97"/>
      <c r="E9" s="35"/>
      <c r="F9" s="98" t="s">
        <v>16</v>
      </c>
      <c r="G9" s="97"/>
      <c r="H9" s="99"/>
      <c r="I9" s="76" t="s">
        <v>20</v>
      </c>
      <c r="J9" s="77"/>
      <c r="K9" s="100">
        <f>K8</f>
        <v>45833</v>
      </c>
      <c r="L9" s="80">
        <v>46198</v>
      </c>
      <c r="M9" s="102">
        <f t="shared" si="550"/>
        <v>12.199999999999999</v>
      </c>
      <c r="N9" s="87"/>
      <c r="O9" s="88"/>
      <c r="P9" s="89"/>
    </row>
    <row r="10" s="103" customFormat="1" ht="17.399999999999999" customHeight="1">
      <c r="A10" s="104" t="s">
        <v>18</v>
      </c>
      <c r="B10" s="105"/>
      <c r="C10" s="105"/>
      <c r="D10" s="105"/>
      <c r="E10" s="106"/>
      <c r="F10" s="107" t="s">
        <v>19</v>
      </c>
      <c r="G10" s="108"/>
      <c r="H10" s="109"/>
      <c r="I10" s="76" t="s">
        <v>793</v>
      </c>
      <c r="J10" s="77"/>
      <c r="K10" s="100">
        <v>46199</v>
      </c>
      <c r="L10" s="80">
        <v>46503</v>
      </c>
      <c r="M10" s="102">
        <f>((L10-K10)+1)/30</f>
        <v>10.166666666666666</v>
      </c>
      <c r="N10" s="110"/>
      <c r="O10" s="111"/>
      <c r="P10" s="112"/>
    </row>
    <row r="11" s="5" customFormat="1" ht="15" customHeight="1">
      <c r="A11" s="113" t="s">
        <v>21</v>
      </c>
      <c r="B11" s="114" t="s">
        <v>22</v>
      </c>
      <c r="C11" s="115" t="s">
        <v>23</v>
      </c>
      <c r="D11" s="116" t="s">
        <v>24</v>
      </c>
      <c r="E11" s="117"/>
      <c r="F11" s="117"/>
      <c r="G11" s="117"/>
      <c r="H11" s="118"/>
      <c r="I11" s="119" t="s">
        <v>25</v>
      </c>
      <c r="J11" s="120"/>
      <c r="K11" s="120"/>
      <c r="L11" s="120"/>
      <c r="M11" s="120"/>
      <c r="N11" s="114"/>
      <c r="O11" s="119" t="s">
        <v>26</v>
      </c>
      <c r="P11" s="114"/>
    </row>
    <row r="12" s="5" customFormat="1" ht="36" customHeight="1">
      <c r="A12" s="113"/>
      <c r="B12" s="114"/>
      <c r="C12" s="115"/>
      <c r="D12" s="121" t="s">
        <v>27</v>
      </c>
      <c r="E12" s="121" t="s">
        <v>28</v>
      </c>
      <c r="F12" s="121" t="s">
        <v>29</v>
      </c>
      <c r="G12" s="121" t="s">
        <v>30</v>
      </c>
      <c r="H12" s="121" t="s">
        <v>31</v>
      </c>
      <c r="I12" s="113" t="s">
        <v>32</v>
      </c>
      <c r="J12" s="122" t="s">
        <v>33</v>
      </c>
      <c r="K12" s="122" t="s">
        <v>28</v>
      </c>
      <c r="L12" s="122" t="s">
        <v>29</v>
      </c>
      <c r="M12" s="122" t="s">
        <v>30</v>
      </c>
      <c r="N12" s="123" t="s">
        <v>31</v>
      </c>
      <c r="O12" s="113" t="s">
        <v>34</v>
      </c>
      <c r="P12" s="124" t="s">
        <v>35</v>
      </c>
    </row>
    <row r="13" ht="16.199999999999999" customHeight="1">
      <c r="A13" s="125">
        <v>1</v>
      </c>
      <c r="B13" s="125" t="s">
        <v>36</v>
      </c>
      <c r="C13" s="126"/>
      <c r="D13" s="127"/>
      <c r="E13" s="128"/>
      <c r="F13" s="129"/>
      <c r="G13" s="128"/>
      <c r="H13" s="130"/>
      <c r="I13" s="131"/>
      <c r="J13" s="132">
        <f>J14+J18+J20+J55</f>
        <v>1438018.96</v>
      </c>
      <c r="K13" s="132">
        <f>K14+K18+K20+K55</f>
        <v>261264.78</v>
      </c>
      <c r="L13" s="132">
        <f>L14+L18+L20+L55</f>
        <v>24162.239999999998</v>
      </c>
      <c r="M13" s="132">
        <f>M14+M18+M20+M55</f>
        <v>285427.02000000002</v>
      </c>
      <c r="N13" s="132">
        <f>N14+N18+N20+N55</f>
        <v>1152591.9399999999</v>
      </c>
      <c r="O13" s="133">
        <f>IF((M13/J13)=0," ",(M13/J13)*100)</f>
        <v>19.848627030619959</v>
      </c>
      <c r="P13" s="133">
        <f>IF((N13/J13)=0," ",(N13/J13)*100)</f>
        <v>80.151372969380049</v>
      </c>
    </row>
    <row r="14" ht="16.199999999999999" customHeight="1">
      <c r="A14" s="125" t="s">
        <v>37</v>
      </c>
      <c r="B14" s="125" t="s">
        <v>38</v>
      </c>
      <c r="C14" s="126"/>
      <c r="D14" s="134"/>
      <c r="E14" s="135"/>
      <c r="F14" s="136"/>
      <c r="G14" s="135"/>
      <c r="H14" s="137"/>
      <c r="I14" s="138"/>
      <c r="J14" s="139">
        <f>J15+J16+J17</f>
        <v>731541.40999999992</v>
      </c>
      <c r="K14" s="139">
        <f>K15+K16+K17</f>
        <v>32425.049999999999</v>
      </c>
      <c r="L14" s="139">
        <f>L15+L16+L17</f>
        <v>16016.039999999999</v>
      </c>
      <c r="M14" s="139">
        <f>M15+M16+M17</f>
        <v>48441.090000000004</v>
      </c>
      <c r="N14" s="139">
        <f>N15+N16+N17</f>
        <v>683100.31999999995</v>
      </c>
      <c r="O14" s="140"/>
      <c r="P14" s="140"/>
    </row>
    <row r="15" ht="12.75">
      <c r="A15" s="141" t="s">
        <v>39</v>
      </c>
      <c r="B15" s="141" t="s">
        <v>40</v>
      </c>
      <c r="C15" s="142" t="s">
        <v>41</v>
      </c>
      <c r="D15" s="143">
        <v>1</v>
      </c>
      <c r="E15" s="238">
        <f>'BM 03 '!G15</f>
        <v>4.4324279000000001e-002</v>
      </c>
      <c r="F15" s="205">
        <f t="shared" ref="F15:F17" si="551">0.06621783597*D15-E15</f>
        <v>2.1893556969999999e-002</v>
      </c>
      <c r="G15" s="238">
        <f t="shared" ref="G15:G78" si="552">E15+F15</f>
        <v>6.621783597e-002</v>
      </c>
      <c r="H15" s="146">
        <f t="shared" ref="H15:H78" si="553">D15-G15</f>
        <v>0.93378216403000003</v>
      </c>
      <c r="I15" s="147">
        <v>707205.68999999994</v>
      </c>
      <c r="J15" s="148">
        <f t="shared" ref="J15:J17" si="554">ROUND(D15*I15,2)</f>
        <v>707205.68999999994</v>
      </c>
      <c r="K15" s="149">
        <f t="shared" ref="K15:K17" si="555">ROUND(E15*I15,2)</f>
        <v>31346.380000000001</v>
      </c>
      <c r="L15" s="150">
        <f t="shared" ref="L15:L17" si="556">ROUND(F15*I15,2)</f>
        <v>15483.25</v>
      </c>
      <c r="M15" s="149">
        <f t="shared" ref="M15:M17" si="557">K15+L15</f>
        <v>46829.630000000005</v>
      </c>
      <c r="N15" s="149">
        <f t="shared" ref="N15:N17" si="558">J15-M15</f>
        <v>660376.05999999994</v>
      </c>
      <c r="O15" s="151">
        <f t="shared" ref="O15:O78" si="559">IF((M15/J15)=0," ",(M15/J15)*100)</f>
        <v>6.6217835436250541</v>
      </c>
      <c r="P15" s="151">
        <f t="shared" ref="P15:P78" si="560">IF((N15/J15)=0," ",(N15/J15)*100)</f>
        <v>93.378216456374957</v>
      </c>
    </row>
    <row r="16" ht="12.75">
      <c r="A16" s="141" t="s">
        <v>42</v>
      </c>
      <c r="B16" s="141" t="s">
        <v>43</v>
      </c>
      <c r="C16" s="142" t="s">
        <v>41</v>
      </c>
      <c r="D16" s="143">
        <v>1</v>
      </c>
      <c r="E16" s="238">
        <f>'BM 03 '!G16</f>
        <v>4.4324279000000001e-002</v>
      </c>
      <c r="F16" s="205">
        <f t="shared" si="551"/>
        <v>2.1893556969999999e-002</v>
      </c>
      <c r="G16" s="238">
        <f t="shared" si="552"/>
        <v>6.621783597e-002</v>
      </c>
      <c r="H16" s="146">
        <f t="shared" si="553"/>
        <v>0.93378216403000003</v>
      </c>
      <c r="I16" s="147">
        <v>13478.08</v>
      </c>
      <c r="J16" s="148">
        <f t="shared" si="554"/>
        <v>13478.08</v>
      </c>
      <c r="K16" s="149">
        <f t="shared" si="555"/>
        <v>597.40999999999997</v>
      </c>
      <c r="L16" s="150">
        <f t="shared" si="556"/>
        <v>295.07999999999998</v>
      </c>
      <c r="M16" s="149">
        <f t="shared" si="557"/>
        <v>892.49000000000001</v>
      </c>
      <c r="N16" s="149">
        <f t="shared" si="558"/>
        <v>12585.59</v>
      </c>
      <c r="O16" s="151">
        <f t="shared" si="559"/>
        <v>6.6217888601343811</v>
      </c>
      <c r="P16" s="151">
        <f t="shared" si="560"/>
        <v>93.378211139865613</v>
      </c>
    </row>
    <row r="17" ht="15" customHeight="1">
      <c r="A17" s="141" t="s">
        <v>44</v>
      </c>
      <c r="B17" s="141" t="s">
        <v>45</v>
      </c>
      <c r="C17" s="142" t="s">
        <v>41</v>
      </c>
      <c r="D17" s="143">
        <v>1</v>
      </c>
      <c r="E17" s="238">
        <f>'BM 03 '!G17</f>
        <v>4.4324279000000001e-002</v>
      </c>
      <c r="F17" s="205">
        <f t="shared" si="551"/>
        <v>2.1893556969999999e-002</v>
      </c>
      <c r="G17" s="238">
        <f t="shared" si="552"/>
        <v>6.621783597e-002</v>
      </c>
      <c r="H17" s="146">
        <f t="shared" si="553"/>
        <v>0.93378216403000003</v>
      </c>
      <c r="I17" s="147">
        <v>10857.639999999999</v>
      </c>
      <c r="J17" s="148">
        <f t="shared" si="554"/>
        <v>10857.639999999999</v>
      </c>
      <c r="K17" s="149">
        <f t="shared" si="555"/>
        <v>481.25999999999999</v>
      </c>
      <c r="L17" s="150">
        <f t="shared" si="556"/>
        <v>237.71000000000001</v>
      </c>
      <c r="M17" s="149">
        <f t="shared" si="557"/>
        <v>718.97000000000003</v>
      </c>
      <c r="N17" s="149">
        <f t="shared" si="558"/>
        <v>10138.67</v>
      </c>
      <c r="O17" s="151">
        <f t="shared" si="559"/>
        <v>6.6217888970347154</v>
      </c>
      <c r="P17" s="151">
        <f t="shared" si="560"/>
        <v>93.378211102965295</v>
      </c>
    </row>
    <row r="18" ht="15" customHeight="1">
      <c r="A18" s="125" t="s">
        <v>46</v>
      </c>
      <c r="B18" s="125" t="s">
        <v>47</v>
      </c>
      <c r="C18" s="126"/>
      <c r="D18" s="134"/>
      <c r="E18" s="134"/>
      <c r="F18" s="136"/>
      <c r="G18" s="135"/>
      <c r="H18" s="137"/>
      <c r="I18" s="152"/>
      <c r="J18" s="139">
        <f>J19</f>
        <v>12859.469999999999</v>
      </c>
      <c r="K18" s="139">
        <f>K19</f>
        <v>6429.7399999999998</v>
      </c>
      <c r="L18" s="139">
        <f>L19</f>
        <v>0</v>
      </c>
      <c r="M18" s="139">
        <f>M19</f>
        <v>6429.7399999999998</v>
      </c>
      <c r="N18" s="139">
        <f>N19</f>
        <v>6429.7299999999996</v>
      </c>
      <c r="O18" s="133">
        <f t="shared" si="559"/>
        <v>50.000038881851275</v>
      </c>
      <c r="P18" s="133">
        <f t="shared" si="560"/>
        <v>49.999961118148725</v>
      </c>
    </row>
    <row r="19" ht="15" customHeight="1">
      <c r="A19" s="141" t="s">
        <v>48</v>
      </c>
      <c r="B19" s="141" t="s">
        <v>49</v>
      </c>
      <c r="C19" s="142" t="s">
        <v>50</v>
      </c>
      <c r="D19" s="143">
        <v>111.27</v>
      </c>
      <c r="E19" s="238">
        <f>'BM 03 '!G19</f>
        <v>55.634999999999998</v>
      </c>
      <c r="F19" s="153"/>
      <c r="G19" s="144">
        <f t="shared" si="552"/>
        <v>55.634999999999998</v>
      </c>
      <c r="H19" s="146">
        <f t="shared" si="553"/>
        <v>55.634999999999998</v>
      </c>
      <c r="I19" s="147">
        <v>115.56999999999999</v>
      </c>
      <c r="J19" s="148">
        <f>ROUND(D19*I19,2)</f>
        <v>12859.469999999999</v>
      </c>
      <c r="K19" s="149">
        <f>ROUND(E19*I19,2)</f>
        <v>6429.7399999999998</v>
      </c>
      <c r="L19" s="150">
        <f>ROUND(F19*I19,2)</f>
        <v>0</v>
      </c>
      <c r="M19" s="149">
        <f>K19+L19</f>
        <v>6429.7399999999998</v>
      </c>
      <c r="N19" s="149">
        <f>J19-M19</f>
        <v>6429.7299999999996</v>
      </c>
      <c r="O19" s="151">
        <f t="shared" si="559"/>
        <v>50.000038881851275</v>
      </c>
      <c r="P19" s="151">
        <f t="shared" si="560"/>
        <v>49.999961118148725</v>
      </c>
    </row>
    <row r="20" ht="25.5">
      <c r="A20" s="125" t="s">
        <v>51</v>
      </c>
      <c r="B20" s="125" t="s">
        <v>52</v>
      </c>
      <c r="C20" s="126"/>
      <c r="D20" s="134"/>
      <c r="E20" s="134"/>
      <c r="F20" s="136"/>
      <c r="G20" s="135">
        <f t="shared" si="552"/>
        <v>0</v>
      </c>
      <c r="H20" s="137"/>
      <c r="I20" s="152"/>
      <c r="J20" s="139">
        <f>J21+J24+J26+J28</f>
        <v>574523.54000000004</v>
      </c>
      <c r="K20" s="139">
        <f>K21+K24+K26+K28</f>
        <v>222409.98999999999</v>
      </c>
      <c r="L20" s="139">
        <f>L21+L24+L26+L28</f>
        <v>8146.1999999999998</v>
      </c>
      <c r="M20" s="139">
        <f>M21+M24+M26+M28</f>
        <v>230556.19</v>
      </c>
      <c r="N20" s="139">
        <f>N21+N24+N26+N28</f>
        <v>343967.35000000003</v>
      </c>
      <c r="O20" s="133">
        <f t="shared" si="559"/>
        <v>40.129981445146697</v>
      </c>
      <c r="P20" s="133">
        <f t="shared" si="560"/>
        <v>59.870018554853303</v>
      </c>
    </row>
    <row r="21" ht="12.75">
      <c r="A21" s="154" t="s">
        <v>53</v>
      </c>
      <c r="B21" s="154" t="s">
        <v>54</v>
      </c>
      <c r="C21" s="142"/>
      <c r="D21" s="143"/>
      <c r="E21" s="143"/>
      <c r="F21" s="144"/>
      <c r="G21" s="144"/>
      <c r="H21" s="146"/>
      <c r="I21" s="147"/>
      <c r="J21" s="155">
        <f>J22+J23</f>
        <v>6858.0599999999995</v>
      </c>
      <c r="K21" s="156">
        <f>SUM(K22:K23)</f>
        <v>0</v>
      </c>
      <c r="L21" s="156">
        <f>SUM(L22:L23)</f>
        <v>6858.0599999999995</v>
      </c>
      <c r="M21" s="156">
        <f t="shared" ref="M21:M23" si="561">K21+L21</f>
        <v>6858.0599999999995</v>
      </c>
      <c r="N21" s="156">
        <f t="shared" ref="N21:N23" si="562">J21-M21</f>
        <v>0</v>
      </c>
      <c r="O21" s="151">
        <f t="shared" si="559"/>
        <v>100</v>
      </c>
      <c r="P21" s="151" t="str">
        <f t="shared" si="560"/>
        <v xml:space="preserve"> </v>
      </c>
    </row>
    <row r="22" ht="38.25">
      <c r="A22" s="141" t="s">
        <v>55</v>
      </c>
      <c r="B22" s="141" t="s">
        <v>56</v>
      </c>
      <c r="C22" s="142" t="s">
        <v>41</v>
      </c>
      <c r="D22" s="143">
        <v>2</v>
      </c>
      <c r="E22" s="238">
        <f>'BM 03 '!G22</f>
        <v>0</v>
      </c>
      <c r="F22" s="153">
        <v>2</v>
      </c>
      <c r="G22" s="144">
        <f t="shared" si="552"/>
        <v>2</v>
      </c>
      <c r="H22" s="146">
        <f t="shared" si="553"/>
        <v>0</v>
      </c>
      <c r="I22" s="147">
        <v>902.54999999999995</v>
      </c>
      <c r="J22" s="148">
        <f t="shared" ref="J22:J23" si="563">ROUND(D22*I22,2)</f>
        <v>1805.0999999999999</v>
      </c>
      <c r="K22" s="149">
        <f t="shared" ref="K22:K23" si="564">ROUND(E22*I22,2)</f>
        <v>0</v>
      </c>
      <c r="L22" s="150">
        <f t="shared" ref="L22:L23" si="565">ROUND(F22*I22,2)</f>
        <v>1805.0999999999999</v>
      </c>
      <c r="M22" s="149">
        <f t="shared" si="561"/>
        <v>1805.0999999999999</v>
      </c>
      <c r="N22" s="149">
        <f t="shared" si="562"/>
        <v>0</v>
      </c>
      <c r="O22" s="151">
        <f t="shared" si="559"/>
        <v>100</v>
      </c>
      <c r="P22" s="151" t="str">
        <f t="shared" si="560"/>
        <v xml:space="preserve"> </v>
      </c>
    </row>
    <row r="23" ht="29.399999999999999" customHeight="1">
      <c r="A23" s="141" t="s">
        <v>57</v>
      </c>
      <c r="B23" s="141" t="s">
        <v>58</v>
      </c>
      <c r="C23" s="142" t="s">
        <v>59</v>
      </c>
      <c r="D23" s="143">
        <v>12</v>
      </c>
      <c r="E23" s="238">
        <f>'BM 03 '!G23</f>
        <v>0</v>
      </c>
      <c r="F23" s="153">
        <v>12</v>
      </c>
      <c r="G23" s="144">
        <f t="shared" si="552"/>
        <v>12</v>
      </c>
      <c r="H23" s="146">
        <f t="shared" si="553"/>
        <v>0</v>
      </c>
      <c r="I23" s="147">
        <v>421.07999999999998</v>
      </c>
      <c r="J23" s="148">
        <f t="shared" si="563"/>
        <v>5052.96</v>
      </c>
      <c r="K23" s="149">
        <f t="shared" si="564"/>
        <v>0</v>
      </c>
      <c r="L23" s="150">
        <f t="shared" si="565"/>
        <v>5052.96</v>
      </c>
      <c r="M23" s="149">
        <f t="shared" si="561"/>
        <v>5052.96</v>
      </c>
      <c r="N23" s="149">
        <f t="shared" si="562"/>
        <v>0</v>
      </c>
      <c r="O23" s="151">
        <f t="shared" si="559"/>
        <v>100</v>
      </c>
      <c r="P23" s="151" t="str">
        <f t="shared" si="560"/>
        <v xml:space="preserve"> </v>
      </c>
    </row>
    <row r="24" ht="19.949999999999999" customHeight="1">
      <c r="A24" s="154" t="s">
        <v>60</v>
      </c>
      <c r="B24" s="154" t="s">
        <v>61</v>
      </c>
      <c r="C24" s="142"/>
      <c r="D24" s="143"/>
      <c r="E24" s="144">
        <f>'BM 03 '!G24</f>
        <v>0</v>
      </c>
      <c r="F24" s="158"/>
      <c r="G24" s="144">
        <f t="shared" si="552"/>
        <v>0</v>
      </c>
      <c r="H24" s="146">
        <f t="shared" si="553"/>
        <v>0</v>
      </c>
      <c r="I24" s="147"/>
      <c r="J24" s="155">
        <f>J25</f>
        <v>40654.870000000003</v>
      </c>
      <c r="K24" s="155">
        <f>K25</f>
        <v>0</v>
      </c>
      <c r="L24" s="155">
        <f>L25</f>
        <v>0</v>
      </c>
      <c r="M24" s="155">
        <f>M25</f>
        <v>0</v>
      </c>
      <c r="N24" s="155">
        <f>N25</f>
        <v>40654.870000000003</v>
      </c>
      <c r="O24" s="151" t="str">
        <f t="shared" si="559"/>
        <v xml:space="preserve"> </v>
      </c>
      <c r="P24" s="151">
        <f t="shared" si="560"/>
        <v>100</v>
      </c>
    </row>
    <row r="25" ht="25.5">
      <c r="A25" s="141" t="s">
        <v>62</v>
      </c>
      <c r="B25" s="141" t="s">
        <v>63</v>
      </c>
      <c r="C25" s="142" t="s">
        <v>59</v>
      </c>
      <c r="D25" s="143">
        <v>3699.2600000000002</v>
      </c>
      <c r="E25" s="144">
        <f>'BM 03 '!G25</f>
        <v>0</v>
      </c>
      <c r="F25" s="153"/>
      <c r="G25" s="144">
        <f t="shared" si="552"/>
        <v>0</v>
      </c>
      <c r="H25" s="146">
        <f t="shared" si="553"/>
        <v>3699.2600000000002</v>
      </c>
      <c r="I25" s="147">
        <v>10.99</v>
      </c>
      <c r="J25" s="148">
        <f>ROUND(D25*I25,2)</f>
        <v>40654.870000000003</v>
      </c>
      <c r="K25" s="149">
        <f>ROUND(E25*I25,2)</f>
        <v>0</v>
      </c>
      <c r="L25" s="150">
        <f>ROUND(F25*I25,2)</f>
        <v>0</v>
      </c>
      <c r="M25" s="149">
        <f>K25+L25</f>
        <v>0</v>
      </c>
      <c r="N25" s="149">
        <f>J25-M25</f>
        <v>40654.870000000003</v>
      </c>
      <c r="O25" s="151" t="str">
        <f t="shared" si="559"/>
        <v xml:space="preserve"> </v>
      </c>
      <c r="P25" s="151">
        <f t="shared" si="560"/>
        <v>100</v>
      </c>
    </row>
    <row r="26" ht="15" customHeight="1">
      <c r="A26" s="154" t="s">
        <v>64</v>
      </c>
      <c r="B26" s="154" t="s">
        <v>65</v>
      </c>
      <c r="C26" s="142"/>
      <c r="D26" s="143"/>
      <c r="E26" s="144">
        <f>'BM 03 '!G26</f>
        <v>0</v>
      </c>
      <c r="F26" s="158"/>
      <c r="G26" s="144">
        <f t="shared" si="552"/>
        <v>0</v>
      </c>
      <c r="H26" s="146">
        <f t="shared" si="553"/>
        <v>0</v>
      </c>
      <c r="I26" s="147"/>
      <c r="J26" s="155">
        <f>J27</f>
        <v>3474.3800000000001</v>
      </c>
      <c r="K26" s="155">
        <f>K27</f>
        <v>0</v>
      </c>
      <c r="L26" s="155">
        <f>L27</f>
        <v>0</v>
      </c>
      <c r="M26" s="155">
        <f>M27</f>
        <v>0</v>
      </c>
      <c r="N26" s="155">
        <f>N27</f>
        <v>3474.3800000000001</v>
      </c>
      <c r="O26" s="151" t="str">
        <f t="shared" si="559"/>
        <v xml:space="preserve"> </v>
      </c>
      <c r="P26" s="151">
        <f t="shared" si="560"/>
        <v>100</v>
      </c>
    </row>
    <row r="27" ht="25.5">
      <c r="A27" s="141" t="s">
        <v>66</v>
      </c>
      <c r="B27" s="141" t="s">
        <v>63</v>
      </c>
      <c r="C27" s="142" t="s">
        <v>59</v>
      </c>
      <c r="D27" s="143">
        <v>316.13999999999999</v>
      </c>
      <c r="E27" s="144">
        <f>'BM 03 '!G27</f>
        <v>0</v>
      </c>
      <c r="F27" s="153"/>
      <c r="G27" s="144">
        <f t="shared" si="552"/>
        <v>0</v>
      </c>
      <c r="H27" s="146">
        <f t="shared" si="553"/>
        <v>316.13999999999999</v>
      </c>
      <c r="I27" s="147">
        <v>10.99</v>
      </c>
      <c r="J27" s="148">
        <f>ROUND(D27*I27,2)</f>
        <v>3474.3800000000001</v>
      </c>
      <c r="K27" s="149">
        <f>ROUND(E27*I27,2)</f>
        <v>0</v>
      </c>
      <c r="L27" s="150">
        <f>ROUND(F27*I27,2)</f>
        <v>0</v>
      </c>
      <c r="M27" s="149">
        <f>K27+L27</f>
        <v>0</v>
      </c>
      <c r="N27" s="149">
        <f>J27-M27</f>
        <v>3474.3800000000001</v>
      </c>
      <c r="O27" s="151" t="str">
        <f t="shared" si="559"/>
        <v xml:space="preserve"> </v>
      </c>
      <c r="P27" s="151">
        <f t="shared" si="560"/>
        <v>100</v>
      </c>
    </row>
    <row r="28" ht="15" customHeight="1">
      <c r="A28" s="154" t="s">
        <v>67</v>
      </c>
      <c r="B28" s="154" t="s">
        <v>68</v>
      </c>
      <c r="C28" s="142"/>
      <c r="D28" s="143"/>
      <c r="E28" s="144">
        <f>'BM 03 '!G28</f>
        <v>0</v>
      </c>
      <c r="F28" s="158"/>
      <c r="G28" s="144">
        <f t="shared" si="552"/>
        <v>0</v>
      </c>
      <c r="H28" s="146">
        <f t="shared" si="553"/>
        <v>0</v>
      </c>
      <c r="I28" s="147"/>
      <c r="J28" s="155">
        <f>SUM(J29:J54)</f>
        <v>523536.22999999998</v>
      </c>
      <c r="K28" s="155">
        <f>SUM(K29:K54)</f>
        <v>222409.98999999999</v>
      </c>
      <c r="L28" s="155">
        <f>SUM(L29:L54)</f>
        <v>1288.1400000000001</v>
      </c>
      <c r="M28" s="155">
        <f>SUM(M29:M54)</f>
        <v>223698.13</v>
      </c>
      <c r="N28" s="155">
        <f>SUM(N29:N54)</f>
        <v>299838.10000000003</v>
      </c>
      <c r="O28" s="151">
        <f t="shared" si="559"/>
        <v>42.728299816041385</v>
      </c>
      <c r="P28" s="151">
        <f t="shared" si="560"/>
        <v>57.271700183958629</v>
      </c>
    </row>
    <row r="29" ht="25.5">
      <c r="A29" s="141" t="s">
        <v>69</v>
      </c>
      <c r="B29" s="141" t="s">
        <v>70</v>
      </c>
      <c r="C29" s="142" t="s">
        <v>59</v>
      </c>
      <c r="D29" s="143">
        <v>80</v>
      </c>
      <c r="E29" s="144">
        <f>'BM 03 '!G29</f>
        <v>0</v>
      </c>
      <c r="F29" s="153"/>
      <c r="G29" s="144">
        <f t="shared" si="552"/>
        <v>0</v>
      </c>
      <c r="H29" s="146">
        <f t="shared" si="553"/>
        <v>80</v>
      </c>
      <c r="I29" s="147">
        <v>289.31</v>
      </c>
      <c r="J29" s="148">
        <f t="shared" ref="J29:J54" si="566">ROUND(D29*I29,2)</f>
        <v>23144.799999999999</v>
      </c>
      <c r="K29" s="149">
        <f t="shared" ref="K29:K54" si="567">ROUND(E29*I29,2)</f>
        <v>0</v>
      </c>
      <c r="L29" s="150">
        <f t="shared" ref="L29:L54" si="568">ROUND(F29*I29,2)</f>
        <v>0</v>
      </c>
      <c r="M29" s="149">
        <f t="shared" ref="M29:M54" si="569">K29+L29</f>
        <v>0</v>
      </c>
      <c r="N29" s="149">
        <f t="shared" ref="N29:N54" si="570">J29-M29</f>
        <v>23144.799999999999</v>
      </c>
      <c r="O29" s="151" t="str">
        <f t="shared" si="559"/>
        <v xml:space="preserve"> </v>
      </c>
      <c r="P29" s="151">
        <f t="shared" si="560"/>
        <v>100</v>
      </c>
    </row>
    <row r="30" ht="25.5">
      <c r="A30" s="141" t="s">
        <v>71</v>
      </c>
      <c r="B30" s="141" t="s">
        <v>72</v>
      </c>
      <c r="C30" s="142" t="s">
        <v>41</v>
      </c>
      <c r="D30" s="143">
        <v>1</v>
      </c>
      <c r="E30" s="144">
        <f>'BM 03 '!G30</f>
        <v>0</v>
      </c>
      <c r="F30" s="153"/>
      <c r="G30" s="144">
        <f t="shared" si="552"/>
        <v>0</v>
      </c>
      <c r="H30" s="146">
        <f t="shared" si="553"/>
        <v>1</v>
      </c>
      <c r="I30" s="147">
        <v>18137.150000000001</v>
      </c>
      <c r="J30" s="148">
        <f t="shared" si="566"/>
        <v>18137.150000000001</v>
      </c>
      <c r="K30" s="149">
        <f t="shared" si="567"/>
        <v>0</v>
      </c>
      <c r="L30" s="150">
        <f t="shared" si="568"/>
        <v>0</v>
      </c>
      <c r="M30" s="149">
        <f t="shared" si="569"/>
        <v>0</v>
      </c>
      <c r="N30" s="149">
        <f t="shared" si="570"/>
        <v>18137.150000000001</v>
      </c>
      <c r="O30" s="151" t="str">
        <f t="shared" si="559"/>
        <v xml:space="preserve"> </v>
      </c>
      <c r="P30" s="151">
        <f t="shared" si="560"/>
        <v>100</v>
      </c>
    </row>
    <row r="31" ht="38.25">
      <c r="A31" s="141" t="s">
        <v>73</v>
      </c>
      <c r="B31" s="141" t="s">
        <v>74</v>
      </c>
      <c r="C31" s="142" t="s">
        <v>41</v>
      </c>
      <c r="D31" s="143">
        <v>1</v>
      </c>
      <c r="E31" s="144">
        <f>'BM 03 '!G31</f>
        <v>0</v>
      </c>
      <c r="F31" s="153"/>
      <c r="G31" s="144">
        <f t="shared" si="552"/>
        <v>0</v>
      </c>
      <c r="H31" s="146">
        <f t="shared" si="553"/>
        <v>1</v>
      </c>
      <c r="I31" s="147">
        <v>1886.97</v>
      </c>
      <c r="J31" s="148">
        <f t="shared" si="566"/>
        <v>1886.97</v>
      </c>
      <c r="K31" s="149">
        <f t="shared" si="567"/>
        <v>0</v>
      </c>
      <c r="L31" s="150">
        <f t="shared" si="568"/>
        <v>0</v>
      </c>
      <c r="M31" s="149">
        <f t="shared" si="569"/>
        <v>0</v>
      </c>
      <c r="N31" s="149">
        <f t="shared" si="570"/>
        <v>1886.97</v>
      </c>
      <c r="O31" s="151" t="str">
        <f t="shared" si="559"/>
        <v xml:space="preserve"> </v>
      </c>
      <c r="P31" s="151">
        <f t="shared" si="560"/>
        <v>100</v>
      </c>
    </row>
    <row r="32" ht="51">
      <c r="A32" s="141" t="s">
        <v>75</v>
      </c>
      <c r="B32" s="141" t="s">
        <v>76</v>
      </c>
      <c r="C32" s="142" t="s">
        <v>77</v>
      </c>
      <c r="D32" s="143">
        <v>1</v>
      </c>
      <c r="E32" s="144">
        <f>'BM 03 '!G32</f>
        <v>0</v>
      </c>
      <c r="F32" s="153"/>
      <c r="G32" s="144">
        <f t="shared" si="552"/>
        <v>0</v>
      </c>
      <c r="H32" s="146">
        <f t="shared" si="553"/>
        <v>1</v>
      </c>
      <c r="I32" s="147">
        <v>652.39999999999998</v>
      </c>
      <c r="J32" s="148">
        <f t="shared" si="566"/>
        <v>652.39999999999998</v>
      </c>
      <c r="K32" s="149">
        <f t="shared" si="567"/>
        <v>0</v>
      </c>
      <c r="L32" s="150">
        <f t="shared" si="568"/>
        <v>0</v>
      </c>
      <c r="M32" s="149">
        <f t="shared" si="569"/>
        <v>0</v>
      </c>
      <c r="N32" s="149">
        <f t="shared" si="570"/>
        <v>652.39999999999998</v>
      </c>
      <c r="O32" s="151" t="str">
        <f t="shared" si="559"/>
        <v xml:space="preserve"> </v>
      </c>
      <c r="P32" s="151">
        <f t="shared" si="560"/>
        <v>100</v>
      </c>
    </row>
    <row r="33" ht="19.949999999999999" customHeight="1">
      <c r="A33" s="141" t="s">
        <v>78</v>
      </c>
      <c r="B33" s="141" t="s">
        <v>79</v>
      </c>
      <c r="C33" s="142" t="s">
        <v>80</v>
      </c>
      <c r="D33" s="143">
        <v>44</v>
      </c>
      <c r="E33" s="144">
        <f>'BM 03 '!G33</f>
        <v>7</v>
      </c>
      <c r="F33" s="153">
        <v>2</v>
      </c>
      <c r="G33" s="144">
        <f t="shared" si="552"/>
        <v>9</v>
      </c>
      <c r="H33" s="146">
        <f t="shared" si="553"/>
        <v>35</v>
      </c>
      <c r="I33" s="147">
        <v>644.07000000000005</v>
      </c>
      <c r="J33" s="148">
        <f t="shared" si="566"/>
        <v>28339.080000000002</v>
      </c>
      <c r="K33" s="149">
        <f t="shared" si="567"/>
        <v>4508.4899999999998</v>
      </c>
      <c r="L33" s="150">
        <f t="shared" si="568"/>
        <v>1288.1400000000001</v>
      </c>
      <c r="M33" s="149">
        <f t="shared" si="569"/>
        <v>5796.6300000000001</v>
      </c>
      <c r="N33" s="149">
        <f t="shared" si="570"/>
        <v>22542.450000000001</v>
      </c>
      <c r="O33" s="151">
        <f t="shared" si="559"/>
        <v>20.454545454545453</v>
      </c>
      <c r="P33" s="151">
        <f t="shared" si="560"/>
        <v>79.545454545454547</v>
      </c>
    </row>
    <row r="34" ht="25.5">
      <c r="A34" s="141" t="s">
        <v>81</v>
      </c>
      <c r="B34" s="141" t="s">
        <v>82</v>
      </c>
      <c r="C34" s="142" t="s">
        <v>83</v>
      </c>
      <c r="D34" s="143">
        <v>912.27999999999997</v>
      </c>
      <c r="E34" s="144">
        <f>'BM 03 '!G34</f>
        <v>912.27999999999997</v>
      </c>
      <c r="F34" s="153"/>
      <c r="G34" s="144">
        <f t="shared" si="552"/>
        <v>912.27999999999997</v>
      </c>
      <c r="H34" s="146">
        <f t="shared" si="553"/>
        <v>0</v>
      </c>
      <c r="I34" s="147">
        <v>213.5</v>
      </c>
      <c r="J34" s="148">
        <f t="shared" si="566"/>
        <v>194771.78</v>
      </c>
      <c r="K34" s="149">
        <f t="shared" si="567"/>
        <v>194771.78</v>
      </c>
      <c r="L34" s="150">
        <f t="shared" si="568"/>
        <v>0</v>
      </c>
      <c r="M34" s="149">
        <f t="shared" si="569"/>
        <v>194771.78</v>
      </c>
      <c r="N34" s="149">
        <f t="shared" si="570"/>
        <v>0</v>
      </c>
      <c r="O34" s="151">
        <f t="shared" si="559"/>
        <v>100</v>
      </c>
      <c r="P34" s="151" t="str">
        <f t="shared" si="560"/>
        <v xml:space="preserve"> </v>
      </c>
    </row>
    <row r="35" ht="12.75">
      <c r="A35" s="141" t="s">
        <v>84</v>
      </c>
      <c r="B35" s="141" t="s">
        <v>85</v>
      </c>
      <c r="C35" s="142" t="s">
        <v>83</v>
      </c>
      <c r="D35" s="143">
        <v>100</v>
      </c>
      <c r="E35" s="144">
        <f>'BM 03 '!G35</f>
        <v>0</v>
      </c>
      <c r="F35" s="153"/>
      <c r="G35" s="144">
        <f t="shared" si="552"/>
        <v>0</v>
      </c>
      <c r="H35" s="146">
        <f t="shared" si="553"/>
        <v>100</v>
      </c>
      <c r="I35" s="147">
        <v>120.34</v>
      </c>
      <c r="J35" s="148">
        <f t="shared" si="566"/>
        <v>12034</v>
      </c>
      <c r="K35" s="149">
        <f t="shared" si="567"/>
        <v>0</v>
      </c>
      <c r="L35" s="150">
        <f t="shared" si="568"/>
        <v>0</v>
      </c>
      <c r="M35" s="149">
        <f t="shared" si="569"/>
        <v>0</v>
      </c>
      <c r="N35" s="149">
        <f t="shared" si="570"/>
        <v>12034</v>
      </c>
      <c r="O35" s="151" t="str">
        <f t="shared" si="559"/>
        <v xml:space="preserve"> </v>
      </c>
      <c r="P35" s="151">
        <f t="shared" si="560"/>
        <v>100</v>
      </c>
    </row>
    <row r="36" ht="12.75">
      <c r="A36" s="141" t="s">
        <v>86</v>
      </c>
      <c r="B36" s="141" t="s">
        <v>87</v>
      </c>
      <c r="C36" s="142" t="s">
        <v>83</v>
      </c>
      <c r="D36" s="143">
        <v>124</v>
      </c>
      <c r="E36" s="144">
        <f>'BM 03 '!G36</f>
        <v>124</v>
      </c>
      <c r="F36" s="153"/>
      <c r="G36" s="144">
        <f t="shared" si="552"/>
        <v>124</v>
      </c>
      <c r="H36" s="146">
        <f t="shared" si="553"/>
        <v>0</v>
      </c>
      <c r="I36" s="147">
        <v>186.53</v>
      </c>
      <c r="J36" s="148">
        <f t="shared" si="566"/>
        <v>23129.720000000001</v>
      </c>
      <c r="K36" s="149">
        <f t="shared" si="567"/>
        <v>23129.720000000001</v>
      </c>
      <c r="L36" s="150">
        <f t="shared" si="568"/>
        <v>0</v>
      </c>
      <c r="M36" s="149">
        <f t="shared" si="569"/>
        <v>23129.720000000001</v>
      </c>
      <c r="N36" s="149">
        <f t="shared" si="570"/>
        <v>0</v>
      </c>
      <c r="O36" s="151">
        <f t="shared" si="559"/>
        <v>100</v>
      </c>
      <c r="P36" s="151" t="str">
        <f t="shared" si="560"/>
        <v xml:space="preserve"> </v>
      </c>
    </row>
    <row r="37" ht="25.5">
      <c r="A37" s="141" t="s">
        <v>88</v>
      </c>
      <c r="B37" s="141" t="s">
        <v>89</v>
      </c>
      <c r="C37" s="142" t="s">
        <v>41</v>
      </c>
      <c r="D37" s="143">
        <v>5</v>
      </c>
      <c r="E37" s="144">
        <f>'BM 03 '!G37</f>
        <v>0</v>
      </c>
      <c r="F37" s="153"/>
      <c r="G37" s="144">
        <f t="shared" si="552"/>
        <v>0</v>
      </c>
      <c r="H37" s="146">
        <f t="shared" si="553"/>
        <v>5</v>
      </c>
      <c r="I37" s="147">
        <v>746.11000000000001</v>
      </c>
      <c r="J37" s="148">
        <f t="shared" si="566"/>
        <v>3730.5500000000002</v>
      </c>
      <c r="K37" s="149">
        <f t="shared" si="567"/>
        <v>0</v>
      </c>
      <c r="L37" s="150">
        <f t="shared" si="568"/>
        <v>0</v>
      </c>
      <c r="M37" s="149">
        <f t="shared" si="569"/>
        <v>0</v>
      </c>
      <c r="N37" s="149">
        <f t="shared" si="570"/>
        <v>3730.5500000000002</v>
      </c>
      <c r="O37" s="151" t="str">
        <f t="shared" si="559"/>
        <v xml:space="preserve"> </v>
      </c>
      <c r="P37" s="151">
        <f t="shared" si="560"/>
        <v>100</v>
      </c>
    </row>
    <row r="38" ht="22.199999999999999" customHeight="1">
      <c r="A38" s="141" t="s">
        <v>90</v>
      </c>
      <c r="B38" s="141" t="s">
        <v>91</v>
      </c>
      <c r="C38" s="142" t="s">
        <v>41</v>
      </c>
      <c r="D38" s="143">
        <v>24</v>
      </c>
      <c r="E38" s="144">
        <f>'BM 03 '!G38</f>
        <v>0</v>
      </c>
      <c r="F38" s="153"/>
      <c r="G38" s="144">
        <f t="shared" si="552"/>
        <v>0</v>
      </c>
      <c r="H38" s="146">
        <f t="shared" si="553"/>
        <v>24</v>
      </c>
      <c r="I38" s="147">
        <v>198.56</v>
      </c>
      <c r="J38" s="148">
        <f t="shared" si="566"/>
        <v>4765.4399999999996</v>
      </c>
      <c r="K38" s="149">
        <f t="shared" si="567"/>
        <v>0</v>
      </c>
      <c r="L38" s="150">
        <f t="shared" si="568"/>
        <v>0</v>
      </c>
      <c r="M38" s="149">
        <f t="shared" si="569"/>
        <v>0</v>
      </c>
      <c r="N38" s="149">
        <f t="shared" si="570"/>
        <v>4765.4399999999996</v>
      </c>
      <c r="O38" s="151" t="str">
        <f t="shared" si="559"/>
        <v xml:space="preserve"> </v>
      </c>
      <c r="P38" s="151">
        <f t="shared" si="560"/>
        <v>100</v>
      </c>
    </row>
    <row r="39" ht="31.949999999999999" customHeight="1">
      <c r="A39" s="141" t="s">
        <v>92</v>
      </c>
      <c r="B39" s="141" t="s">
        <v>93</v>
      </c>
      <c r="C39" s="142" t="s">
        <v>41</v>
      </c>
      <c r="D39" s="143">
        <v>32</v>
      </c>
      <c r="E39" s="144">
        <f>'BM 03 '!G39</f>
        <v>0</v>
      </c>
      <c r="F39" s="153"/>
      <c r="G39" s="144">
        <f t="shared" si="552"/>
        <v>0</v>
      </c>
      <c r="H39" s="146">
        <f t="shared" si="553"/>
        <v>32</v>
      </c>
      <c r="I39" s="147">
        <v>264.75</v>
      </c>
      <c r="J39" s="148">
        <f t="shared" si="566"/>
        <v>8472</v>
      </c>
      <c r="K39" s="149">
        <f t="shared" si="567"/>
        <v>0</v>
      </c>
      <c r="L39" s="150">
        <f t="shared" si="568"/>
        <v>0</v>
      </c>
      <c r="M39" s="149">
        <f t="shared" si="569"/>
        <v>0</v>
      </c>
      <c r="N39" s="149">
        <f t="shared" si="570"/>
        <v>8472</v>
      </c>
      <c r="O39" s="151" t="str">
        <f t="shared" si="559"/>
        <v xml:space="preserve"> </v>
      </c>
      <c r="P39" s="151">
        <f t="shared" si="560"/>
        <v>100</v>
      </c>
    </row>
    <row r="40" ht="12.75">
      <c r="A40" s="141" t="s">
        <v>94</v>
      </c>
      <c r="B40" s="141" t="s">
        <v>95</v>
      </c>
      <c r="C40" s="142" t="s">
        <v>41</v>
      </c>
      <c r="D40" s="143">
        <v>19</v>
      </c>
      <c r="E40" s="144">
        <f>'BM 03 '!G40</f>
        <v>0</v>
      </c>
      <c r="F40" s="153"/>
      <c r="G40" s="144">
        <f t="shared" si="552"/>
        <v>0</v>
      </c>
      <c r="H40" s="146">
        <f t="shared" si="553"/>
        <v>19</v>
      </c>
      <c r="I40" s="147">
        <v>342.97000000000003</v>
      </c>
      <c r="J40" s="148">
        <f t="shared" si="566"/>
        <v>6516.4300000000003</v>
      </c>
      <c r="K40" s="149">
        <f t="shared" si="567"/>
        <v>0</v>
      </c>
      <c r="L40" s="150">
        <f t="shared" si="568"/>
        <v>0</v>
      </c>
      <c r="M40" s="149">
        <f t="shared" si="569"/>
        <v>0</v>
      </c>
      <c r="N40" s="149">
        <f t="shared" si="570"/>
        <v>6516.4300000000003</v>
      </c>
      <c r="O40" s="151" t="str">
        <f t="shared" si="559"/>
        <v xml:space="preserve"> </v>
      </c>
      <c r="P40" s="151">
        <f t="shared" si="560"/>
        <v>100</v>
      </c>
    </row>
    <row r="41" ht="12.75">
      <c r="A41" s="141" t="s">
        <v>96</v>
      </c>
      <c r="B41" s="141" t="s">
        <v>97</v>
      </c>
      <c r="C41" s="142" t="s">
        <v>41</v>
      </c>
      <c r="D41" s="143">
        <v>29</v>
      </c>
      <c r="E41" s="144">
        <f>'BM 03 '!G41</f>
        <v>0</v>
      </c>
      <c r="F41" s="153"/>
      <c r="G41" s="144">
        <f t="shared" si="552"/>
        <v>0</v>
      </c>
      <c r="H41" s="146">
        <f t="shared" si="553"/>
        <v>29</v>
      </c>
      <c r="I41" s="147">
        <v>198.56</v>
      </c>
      <c r="J41" s="148">
        <f t="shared" si="566"/>
        <v>5758.2399999999998</v>
      </c>
      <c r="K41" s="149">
        <f t="shared" si="567"/>
        <v>0</v>
      </c>
      <c r="L41" s="150">
        <f t="shared" si="568"/>
        <v>0</v>
      </c>
      <c r="M41" s="149">
        <f t="shared" si="569"/>
        <v>0</v>
      </c>
      <c r="N41" s="149">
        <f t="shared" si="570"/>
        <v>5758.2399999999998</v>
      </c>
      <c r="O41" s="151" t="str">
        <f t="shared" si="559"/>
        <v xml:space="preserve"> </v>
      </c>
      <c r="P41" s="151">
        <f t="shared" si="560"/>
        <v>100</v>
      </c>
    </row>
    <row r="42" ht="12.75">
      <c r="A42" s="141" t="s">
        <v>98</v>
      </c>
      <c r="B42" s="141" t="s">
        <v>99</v>
      </c>
      <c r="C42" s="142" t="s">
        <v>41</v>
      </c>
      <c r="D42" s="143">
        <v>29</v>
      </c>
      <c r="E42" s="144">
        <f>'BM 03 '!G42</f>
        <v>0</v>
      </c>
      <c r="F42" s="153"/>
      <c r="G42" s="144">
        <f t="shared" si="552"/>
        <v>0</v>
      </c>
      <c r="H42" s="146">
        <f t="shared" si="553"/>
        <v>29</v>
      </c>
      <c r="I42" s="147">
        <v>198.56</v>
      </c>
      <c r="J42" s="148">
        <f t="shared" si="566"/>
        <v>5758.2399999999998</v>
      </c>
      <c r="K42" s="149">
        <f t="shared" si="567"/>
        <v>0</v>
      </c>
      <c r="L42" s="150">
        <f t="shared" si="568"/>
        <v>0</v>
      </c>
      <c r="M42" s="149">
        <f t="shared" si="569"/>
        <v>0</v>
      </c>
      <c r="N42" s="149">
        <f t="shared" si="570"/>
        <v>5758.2399999999998</v>
      </c>
      <c r="O42" s="151" t="str">
        <f t="shared" si="559"/>
        <v xml:space="preserve"> </v>
      </c>
      <c r="P42" s="151">
        <f t="shared" si="560"/>
        <v>100</v>
      </c>
    </row>
    <row r="43" ht="12.75">
      <c r="A43" s="141" t="s">
        <v>100</v>
      </c>
      <c r="B43" s="141" t="s">
        <v>101</v>
      </c>
      <c r="C43" s="142" t="s">
        <v>41</v>
      </c>
      <c r="D43" s="143">
        <v>6</v>
      </c>
      <c r="E43" s="144">
        <f>'BM 03 '!G43</f>
        <v>0</v>
      </c>
      <c r="F43" s="153"/>
      <c r="G43" s="144">
        <f t="shared" si="552"/>
        <v>0</v>
      </c>
      <c r="H43" s="146">
        <f t="shared" si="553"/>
        <v>6</v>
      </c>
      <c r="I43" s="147">
        <v>210.59</v>
      </c>
      <c r="J43" s="148">
        <f t="shared" si="566"/>
        <v>1263.54</v>
      </c>
      <c r="K43" s="149">
        <f t="shared" si="567"/>
        <v>0</v>
      </c>
      <c r="L43" s="150">
        <f t="shared" si="568"/>
        <v>0</v>
      </c>
      <c r="M43" s="149">
        <f t="shared" si="569"/>
        <v>0</v>
      </c>
      <c r="N43" s="149">
        <f t="shared" si="570"/>
        <v>1263.54</v>
      </c>
      <c r="O43" s="151" t="str">
        <f t="shared" si="559"/>
        <v xml:space="preserve"> </v>
      </c>
      <c r="P43" s="151">
        <f t="shared" si="560"/>
        <v>100</v>
      </c>
    </row>
    <row r="44" ht="12.75">
      <c r="A44" s="141" t="s">
        <v>102</v>
      </c>
      <c r="B44" s="141" t="s">
        <v>103</v>
      </c>
      <c r="C44" s="142" t="s">
        <v>41</v>
      </c>
      <c r="D44" s="143">
        <v>48</v>
      </c>
      <c r="E44" s="144">
        <f>'BM 03 '!G44</f>
        <v>0</v>
      </c>
      <c r="F44" s="153"/>
      <c r="G44" s="144">
        <f t="shared" si="552"/>
        <v>0</v>
      </c>
      <c r="H44" s="146">
        <f t="shared" si="553"/>
        <v>48</v>
      </c>
      <c r="I44" s="147">
        <v>172.87</v>
      </c>
      <c r="J44" s="148">
        <f t="shared" si="566"/>
        <v>8297.7600000000002</v>
      </c>
      <c r="K44" s="149">
        <f t="shared" si="567"/>
        <v>0</v>
      </c>
      <c r="L44" s="150">
        <f t="shared" si="568"/>
        <v>0</v>
      </c>
      <c r="M44" s="149">
        <f t="shared" si="569"/>
        <v>0</v>
      </c>
      <c r="N44" s="149">
        <f t="shared" si="570"/>
        <v>8297.7600000000002</v>
      </c>
      <c r="O44" s="151" t="str">
        <f t="shared" si="559"/>
        <v xml:space="preserve"> </v>
      </c>
      <c r="P44" s="151">
        <f t="shared" si="560"/>
        <v>100</v>
      </c>
    </row>
    <row r="45" ht="12.75">
      <c r="A45" s="141" t="s">
        <v>104</v>
      </c>
      <c r="B45" s="141" t="s">
        <v>105</v>
      </c>
      <c r="C45" s="142" t="s">
        <v>41</v>
      </c>
      <c r="D45" s="143">
        <v>13</v>
      </c>
      <c r="E45" s="144">
        <f>'BM 03 '!G45</f>
        <v>0</v>
      </c>
      <c r="F45" s="153"/>
      <c r="G45" s="144">
        <f t="shared" si="552"/>
        <v>0</v>
      </c>
      <c r="H45" s="146">
        <f t="shared" si="553"/>
        <v>13</v>
      </c>
      <c r="I45" s="147">
        <v>185.13999999999999</v>
      </c>
      <c r="J45" s="148">
        <f t="shared" si="566"/>
        <v>2406.8200000000002</v>
      </c>
      <c r="K45" s="149">
        <f t="shared" si="567"/>
        <v>0</v>
      </c>
      <c r="L45" s="150">
        <f t="shared" si="568"/>
        <v>0</v>
      </c>
      <c r="M45" s="149">
        <f t="shared" si="569"/>
        <v>0</v>
      </c>
      <c r="N45" s="149">
        <f t="shared" si="570"/>
        <v>2406.8200000000002</v>
      </c>
      <c r="O45" s="151" t="str">
        <f t="shared" si="559"/>
        <v xml:space="preserve"> </v>
      </c>
      <c r="P45" s="151">
        <f t="shared" si="560"/>
        <v>100</v>
      </c>
    </row>
    <row r="46" ht="25.5">
      <c r="A46" s="141" t="s">
        <v>106</v>
      </c>
      <c r="B46" s="141" t="s">
        <v>107</v>
      </c>
      <c r="C46" s="142" t="s">
        <v>41</v>
      </c>
      <c r="D46" s="143">
        <v>34</v>
      </c>
      <c r="E46" s="144">
        <f>'BM 03 '!G46</f>
        <v>0</v>
      </c>
      <c r="F46" s="153"/>
      <c r="G46" s="144">
        <f t="shared" si="552"/>
        <v>0</v>
      </c>
      <c r="H46" s="146">
        <f t="shared" si="553"/>
        <v>34</v>
      </c>
      <c r="I46" s="147">
        <v>264.75</v>
      </c>
      <c r="J46" s="148">
        <f t="shared" si="566"/>
        <v>9001.5</v>
      </c>
      <c r="K46" s="149">
        <f t="shared" si="567"/>
        <v>0</v>
      </c>
      <c r="L46" s="150">
        <f t="shared" si="568"/>
        <v>0</v>
      </c>
      <c r="M46" s="149">
        <f t="shared" si="569"/>
        <v>0</v>
      </c>
      <c r="N46" s="149">
        <f t="shared" si="570"/>
        <v>9001.5</v>
      </c>
      <c r="O46" s="151" t="str">
        <f t="shared" si="559"/>
        <v xml:space="preserve"> </v>
      </c>
      <c r="P46" s="151">
        <f t="shared" si="560"/>
        <v>100</v>
      </c>
    </row>
    <row r="47" ht="46.200000000000003" customHeight="1">
      <c r="A47" s="141" t="s">
        <v>108</v>
      </c>
      <c r="B47" s="141" t="s">
        <v>109</v>
      </c>
      <c r="C47" s="142" t="s">
        <v>41</v>
      </c>
      <c r="D47" s="143">
        <v>27</v>
      </c>
      <c r="E47" s="144">
        <f>'BM 03 '!G47</f>
        <v>0</v>
      </c>
      <c r="F47" s="153"/>
      <c r="G47" s="144">
        <f t="shared" si="552"/>
        <v>0</v>
      </c>
      <c r="H47" s="146">
        <f t="shared" si="553"/>
        <v>27</v>
      </c>
      <c r="I47" s="147">
        <v>864.34000000000003</v>
      </c>
      <c r="J47" s="148">
        <f t="shared" si="566"/>
        <v>23337.18</v>
      </c>
      <c r="K47" s="149">
        <f t="shared" si="567"/>
        <v>0</v>
      </c>
      <c r="L47" s="150">
        <f t="shared" si="568"/>
        <v>0</v>
      </c>
      <c r="M47" s="149">
        <f t="shared" si="569"/>
        <v>0</v>
      </c>
      <c r="N47" s="149">
        <f t="shared" si="570"/>
        <v>23337.18</v>
      </c>
      <c r="O47" s="151" t="str">
        <f t="shared" si="559"/>
        <v xml:space="preserve"> </v>
      </c>
      <c r="P47" s="151">
        <f t="shared" si="560"/>
        <v>100</v>
      </c>
    </row>
    <row r="48" ht="43.200000000000003" customHeight="1">
      <c r="A48" s="141" t="s">
        <v>110</v>
      </c>
      <c r="B48" s="141" t="s">
        <v>111</v>
      </c>
      <c r="C48" s="142" t="s">
        <v>59</v>
      </c>
      <c r="D48" s="143">
        <v>1263.22</v>
      </c>
      <c r="E48" s="144">
        <f>'BM 03 '!G48</f>
        <v>0</v>
      </c>
      <c r="F48" s="153"/>
      <c r="G48" s="144">
        <f t="shared" si="552"/>
        <v>0</v>
      </c>
      <c r="H48" s="146">
        <f t="shared" si="553"/>
        <v>1263.22</v>
      </c>
      <c r="I48" s="147">
        <v>20.460000000000001</v>
      </c>
      <c r="J48" s="148">
        <f t="shared" si="566"/>
        <v>25845.48</v>
      </c>
      <c r="K48" s="149">
        <f t="shared" si="567"/>
        <v>0</v>
      </c>
      <c r="L48" s="150">
        <f t="shared" si="568"/>
        <v>0</v>
      </c>
      <c r="M48" s="149">
        <f t="shared" si="569"/>
        <v>0</v>
      </c>
      <c r="N48" s="149">
        <f t="shared" si="570"/>
        <v>25845.48</v>
      </c>
      <c r="O48" s="151" t="str">
        <f t="shared" si="559"/>
        <v xml:space="preserve"> </v>
      </c>
      <c r="P48" s="151">
        <f t="shared" si="560"/>
        <v>100</v>
      </c>
    </row>
    <row r="49" ht="25.5">
      <c r="A49" s="141" t="s">
        <v>112</v>
      </c>
      <c r="B49" s="141" t="s">
        <v>113</v>
      </c>
      <c r="C49" s="142" t="s">
        <v>41</v>
      </c>
      <c r="D49" s="143">
        <v>5</v>
      </c>
      <c r="E49" s="144">
        <f>'BM 03 '!G49</f>
        <v>0</v>
      </c>
      <c r="F49" s="153"/>
      <c r="G49" s="144">
        <f t="shared" si="552"/>
        <v>0</v>
      </c>
      <c r="H49" s="146">
        <f t="shared" si="553"/>
        <v>5</v>
      </c>
      <c r="I49" s="147">
        <v>1014.15</v>
      </c>
      <c r="J49" s="148">
        <f t="shared" si="566"/>
        <v>5070.75</v>
      </c>
      <c r="K49" s="149">
        <f t="shared" si="567"/>
        <v>0</v>
      </c>
      <c r="L49" s="150">
        <f t="shared" si="568"/>
        <v>0</v>
      </c>
      <c r="M49" s="149">
        <f t="shared" si="569"/>
        <v>0</v>
      </c>
      <c r="N49" s="149">
        <f t="shared" si="570"/>
        <v>5070.75</v>
      </c>
      <c r="O49" s="151" t="str">
        <f t="shared" si="559"/>
        <v xml:space="preserve"> </v>
      </c>
      <c r="P49" s="151">
        <f t="shared" si="560"/>
        <v>100</v>
      </c>
    </row>
    <row r="50" ht="12.75">
      <c r="A50" s="141" t="s">
        <v>114</v>
      </c>
      <c r="B50" s="141" t="s">
        <v>115</v>
      </c>
      <c r="C50" s="142" t="s">
        <v>41</v>
      </c>
      <c r="D50" s="143">
        <v>5</v>
      </c>
      <c r="E50" s="144">
        <f>'BM 03 '!G50</f>
        <v>0</v>
      </c>
      <c r="F50" s="153"/>
      <c r="G50" s="144">
        <f t="shared" si="552"/>
        <v>0</v>
      </c>
      <c r="H50" s="146">
        <f t="shared" si="553"/>
        <v>5</v>
      </c>
      <c r="I50" s="147">
        <v>98.019999999999996</v>
      </c>
      <c r="J50" s="148">
        <f t="shared" si="566"/>
        <v>490.10000000000002</v>
      </c>
      <c r="K50" s="149">
        <f t="shared" si="567"/>
        <v>0</v>
      </c>
      <c r="L50" s="150">
        <f t="shared" si="568"/>
        <v>0</v>
      </c>
      <c r="M50" s="149">
        <f t="shared" si="569"/>
        <v>0</v>
      </c>
      <c r="N50" s="149">
        <f t="shared" si="570"/>
        <v>490.10000000000002</v>
      </c>
      <c r="O50" s="151" t="str">
        <f t="shared" si="559"/>
        <v xml:space="preserve"> </v>
      </c>
      <c r="P50" s="151">
        <f t="shared" si="560"/>
        <v>100</v>
      </c>
    </row>
    <row r="51" ht="12.75">
      <c r="A51" s="141" t="s">
        <v>116</v>
      </c>
      <c r="B51" s="141" t="s">
        <v>117</v>
      </c>
      <c r="C51" s="142" t="s">
        <v>41</v>
      </c>
      <c r="D51" s="143">
        <v>3</v>
      </c>
      <c r="E51" s="144">
        <f>'BM 03 '!G51</f>
        <v>0</v>
      </c>
      <c r="F51" s="153"/>
      <c r="G51" s="144">
        <f t="shared" si="552"/>
        <v>0</v>
      </c>
      <c r="H51" s="146">
        <f t="shared" si="553"/>
        <v>3</v>
      </c>
      <c r="I51" s="147">
        <v>277.70999999999998</v>
      </c>
      <c r="J51" s="148">
        <f t="shared" si="566"/>
        <v>833.13</v>
      </c>
      <c r="K51" s="149">
        <f t="shared" si="567"/>
        <v>0</v>
      </c>
      <c r="L51" s="150">
        <f t="shared" si="568"/>
        <v>0</v>
      </c>
      <c r="M51" s="149">
        <f t="shared" si="569"/>
        <v>0</v>
      </c>
      <c r="N51" s="149">
        <f t="shared" si="570"/>
        <v>833.13</v>
      </c>
      <c r="O51" s="151" t="str">
        <f t="shared" si="559"/>
        <v xml:space="preserve"> </v>
      </c>
      <c r="P51" s="151">
        <f t="shared" si="560"/>
        <v>100</v>
      </c>
    </row>
    <row r="52" ht="12.75">
      <c r="A52" s="141" t="s">
        <v>118</v>
      </c>
      <c r="B52" s="141" t="s">
        <v>119</v>
      </c>
      <c r="C52" s="142" t="s">
        <v>41</v>
      </c>
      <c r="D52" s="143">
        <v>3</v>
      </c>
      <c r="E52" s="144">
        <f>'BM 03 '!G52</f>
        <v>0</v>
      </c>
      <c r="F52" s="153"/>
      <c r="G52" s="144">
        <f t="shared" si="552"/>
        <v>0</v>
      </c>
      <c r="H52" s="146">
        <f t="shared" si="553"/>
        <v>3</v>
      </c>
      <c r="I52" s="147">
        <v>54.149999999999999</v>
      </c>
      <c r="J52" s="148">
        <f t="shared" si="566"/>
        <v>162.44999999999999</v>
      </c>
      <c r="K52" s="149">
        <f t="shared" si="567"/>
        <v>0</v>
      </c>
      <c r="L52" s="150">
        <f t="shared" si="568"/>
        <v>0</v>
      </c>
      <c r="M52" s="149">
        <f t="shared" si="569"/>
        <v>0</v>
      </c>
      <c r="N52" s="149">
        <f t="shared" si="570"/>
        <v>162.44999999999999</v>
      </c>
      <c r="O52" s="151" t="str">
        <f t="shared" si="559"/>
        <v xml:space="preserve"> </v>
      </c>
      <c r="P52" s="151">
        <f t="shared" si="560"/>
        <v>100</v>
      </c>
    </row>
    <row r="53" ht="12.75">
      <c r="A53" s="141" t="s">
        <v>120</v>
      </c>
      <c r="B53" s="141" t="s">
        <v>121</v>
      </c>
      <c r="C53" s="142" t="s">
        <v>41</v>
      </c>
      <c r="D53" s="143">
        <v>5</v>
      </c>
      <c r="E53" s="144">
        <f>'BM 03 '!G53</f>
        <v>0</v>
      </c>
      <c r="F53" s="153"/>
      <c r="G53" s="144">
        <f t="shared" si="552"/>
        <v>0</v>
      </c>
      <c r="H53" s="146">
        <f t="shared" si="553"/>
        <v>5</v>
      </c>
      <c r="I53" s="147">
        <v>282.80000000000001</v>
      </c>
      <c r="J53" s="148">
        <f t="shared" si="566"/>
        <v>1414</v>
      </c>
      <c r="K53" s="149">
        <f t="shared" si="567"/>
        <v>0</v>
      </c>
      <c r="L53" s="150">
        <f t="shared" si="568"/>
        <v>0</v>
      </c>
      <c r="M53" s="149">
        <f t="shared" si="569"/>
        <v>0</v>
      </c>
      <c r="N53" s="149">
        <f t="shared" si="570"/>
        <v>1414</v>
      </c>
      <c r="O53" s="151" t="str">
        <f t="shared" si="559"/>
        <v xml:space="preserve"> </v>
      </c>
      <c r="P53" s="151">
        <f t="shared" si="560"/>
        <v>100</v>
      </c>
    </row>
    <row r="54" ht="12.75">
      <c r="A54" s="141" t="s">
        <v>122</v>
      </c>
      <c r="B54" s="141" t="s">
        <v>123</v>
      </c>
      <c r="C54" s="142" t="s">
        <v>41</v>
      </c>
      <c r="D54" s="143">
        <v>1</v>
      </c>
      <c r="E54" s="144">
        <f>'BM 03 '!G54</f>
        <v>0</v>
      </c>
      <c r="F54" s="153"/>
      <c r="G54" s="144">
        <f t="shared" si="552"/>
        <v>0</v>
      </c>
      <c r="H54" s="146">
        <f t="shared" si="553"/>
        <v>1</v>
      </c>
      <c r="I54" s="147">
        <v>108316.72</v>
      </c>
      <c r="J54" s="148">
        <f t="shared" si="566"/>
        <v>108316.72</v>
      </c>
      <c r="K54" s="149">
        <f t="shared" si="567"/>
        <v>0</v>
      </c>
      <c r="L54" s="150">
        <f t="shared" si="568"/>
        <v>0</v>
      </c>
      <c r="M54" s="149">
        <f t="shared" si="569"/>
        <v>0</v>
      </c>
      <c r="N54" s="149">
        <f t="shared" si="570"/>
        <v>108316.72</v>
      </c>
      <c r="O54" s="151" t="str">
        <f t="shared" si="559"/>
        <v xml:space="preserve"> </v>
      </c>
      <c r="P54" s="151">
        <f t="shared" si="560"/>
        <v>100</v>
      </c>
    </row>
    <row r="55" ht="15" customHeight="1">
      <c r="A55" s="125" t="s">
        <v>124</v>
      </c>
      <c r="B55" s="125" t="s">
        <v>125</v>
      </c>
      <c r="C55" s="126"/>
      <c r="D55" s="134"/>
      <c r="E55" s="134"/>
      <c r="F55" s="136"/>
      <c r="G55" s="135">
        <f t="shared" si="552"/>
        <v>0</v>
      </c>
      <c r="H55" s="137"/>
      <c r="I55" s="152"/>
      <c r="J55" s="139">
        <f>J56+J58+J60</f>
        <v>119094.54000000001</v>
      </c>
      <c r="K55" s="139">
        <f>K56+K58+K60</f>
        <v>0</v>
      </c>
      <c r="L55" s="139">
        <f>L56+L58+L60</f>
        <v>0</v>
      </c>
      <c r="M55" s="139">
        <f>M56+M58+M60</f>
        <v>0</v>
      </c>
      <c r="N55" s="139">
        <f>N56+N58+N60</f>
        <v>119094.54000000001</v>
      </c>
      <c r="O55" s="133" t="str">
        <f t="shared" si="559"/>
        <v xml:space="preserve"> </v>
      </c>
      <c r="P55" s="133">
        <f t="shared" si="560"/>
        <v>100</v>
      </c>
    </row>
    <row r="56" ht="12.75">
      <c r="A56" s="154" t="s">
        <v>126</v>
      </c>
      <c r="B56" s="154" t="s">
        <v>127</v>
      </c>
      <c r="C56" s="142"/>
      <c r="D56" s="143"/>
      <c r="E56" s="144">
        <f>'BM 03 '!G56</f>
        <v>0</v>
      </c>
      <c r="F56" s="144"/>
      <c r="G56" s="144"/>
      <c r="H56" s="146"/>
      <c r="I56" s="147"/>
      <c r="J56" s="155">
        <f>J57</f>
        <v>8474.9699999999993</v>
      </c>
      <c r="K56" s="155">
        <f>K57</f>
        <v>0</v>
      </c>
      <c r="L56" s="155">
        <f>L57</f>
        <v>0</v>
      </c>
      <c r="M56" s="155">
        <f>M57</f>
        <v>0</v>
      </c>
      <c r="N56" s="155">
        <f>N57</f>
        <v>8474.9699999999993</v>
      </c>
      <c r="O56" s="151" t="str">
        <f t="shared" si="559"/>
        <v xml:space="preserve"> </v>
      </c>
      <c r="P56" s="151">
        <f t="shared" si="560"/>
        <v>100</v>
      </c>
    </row>
    <row r="57" ht="38.25">
      <c r="A57" s="141" t="s">
        <v>128</v>
      </c>
      <c r="B57" s="141" t="s">
        <v>129</v>
      </c>
      <c r="C57" s="142" t="s">
        <v>130</v>
      </c>
      <c r="D57" s="143">
        <v>11936.58</v>
      </c>
      <c r="E57" s="144">
        <f>'BM 03 '!G57</f>
        <v>0</v>
      </c>
      <c r="F57" s="153"/>
      <c r="G57" s="144">
        <f t="shared" si="552"/>
        <v>0</v>
      </c>
      <c r="H57" s="146">
        <f t="shared" si="553"/>
        <v>11936.58</v>
      </c>
      <c r="I57" s="147">
        <v>0.70999999999999996</v>
      </c>
      <c r="J57" s="148">
        <f>ROUND(D57*I57,2)</f>
        <v>8474.9699999999993</v>
      </c>
      <c r="K57" s="149">
        <f>ROUND(E57*I57,2)</f>
        <v>0</v>
      </c>
      <c r="L57" s="150">
        <f>ROUND(F57*I57,2)</f>
        <v>0</v>
      </c>
      <c r="M57" s="149">
        <f>K57+L57</f>
        <v>0</v>
      </c>
      <c r="N57" s="149">
        <f>J57-M57</f>
        <v>8474.9699999999993</v>
      </c>
      <c r="O57" s="151" t="str">
        <f t="shared" si="559"/>
        <v xml:space="preserve"> </v>
      </c>
      <c r="P57" s="151">
        <f t="shared" si="560"/>
        <v>100</v>
      </c>
    </row>
    <row r="58" ht="15" customHeight="1">
      <c r="A58" s="154" t="s">
        <v>131</v>
      </c>
      <c r="B58" s="154" t="s">
        <v>132</v>
      </c>
      <c r="C58" s="142"/>
      <c r="D58" s="143"/>
      <c r="E58" s="144">
        <f>'BM 03 '!G58</f>
        <v>0</v>
      </c>
      <c r="F58" s="153"/>
      <c r="G58" s="144">
        <f t="shared" si="552"/>
        <v>0</v>
      </c>
      <c r="H58" s="146"/>
      <c r="I58" s="147"/>
      <c r="J58" s="155">
        <f>J59</f>
        <v>110593.85000000001</v>
      </c>
      <c r="K58" s="155">
        <f>K59</f>
        <v>0</v>
      </c>
      <c r="L58" s="155">
        <f>L59</f>
        <v>0</v>
      </c>
      <c r="M58" s="155">
        <f>M59</f>
        <v>0</v>
      </c>
      <c r="N58" s="155">
        <f>N59</f>
        <v>110593.85000000001</v>
      </c>
      <c r="O58" s="151" t="str">
        <f t="shared" si="559"/>
        <v xml:space="preserve"> </v>
      </c>
      <c r="P58" s="151">
        <f t="shared" si="560"/>
        <v>100</v>
      </c>
    </row>
    <row r="59" ht="38.25">
      <c r="A59" s="141" t="s">
        <v>133</v>
      </c>
      <c r="B59" s="141" t="s">
        <v>129</v>
      </c>
      <c r="C59" s="142" t="s">
        <v>130</v>
      </c>
      <c r="D59" s="143">
        <v>155765.98999999999</v>
      </c>
      <c r="E59" s="144">
        <f>'BM 03 '!G59</f>
        <v>0</v>
      </c>
      <c r="F59" s="153"/>
      <c r="G59" s="144">
        <f t="shared" si="552"/>
        <v>0</v>
      </c>
      <c r="H59" s="146">
        <f t="shared" si="553"/>
        <v>155765.98999999999</v>
      </c>
      <c r="I59" s="147">
        <v>0.70999999999999996</v>
      </c>
      <c r="J59" s="148">
        <f>ROUND(D59*I59,2)</f>
        <v>110593.85000000001</v>
      </c>
      <c r="K59" s="149">
        <f>ROUND(E59*I59,2)</f>
        <v>0</v>
      </c>
      <c r="L59" s="150">
        <f>ROUND(F59*I59,2)</f>
        <v>0</v>
      </c>
      <c r="M59" s="149">
        <f>K59+L59</f>
        <v>0</v>
      </c>
      <c r="N59" s="149">
        <f>J59-M59</f>
        <v>110593.85000000001</v>
      </c>
      <c r="O59" s="151" t="str">
        <f t="shared" si="559"/>
        <v xml:space="preserve"> </v>
      </c>
      <c r="P59" s="151">
        <f t="shared" si="560"/>
        <v>100</v>
      </c>
    </row>
    <row r="60" ht="15" customHeight="1">
      <c r="A60" s="154" t="s">
        <v>134</v>
      </c>
      <c r="B60" s="154" t="s">
        <v>135</v>
      </c>
      <c r="C60" s="142"/>
      <c r="D60" s="143"/>
      <c r="E60" s="144">
        <f>'BM 03 '!G60</f>
        <v>0</v>
      </c>
      <c r="F60" s="153"/>
      <c r="G60" s="144">
        <f t="shared" si="552"/>
        <v>0</v>
      </c>
      <c r="H60" s="146"/>
      <c r="I60" s="147"/>
      <c r="J60" s="155">
        <f>J61</f>
        <v>25.719999999999999</v>
      </c>
      <c r="K60" s="155">
        <f>K61</f>
        <v>0</v>
      </c>
      <c r="L60" s="155">
        <f>L61</f>
        <v>0</v>
      </c>
      <c r="M60" s="155">
        <f>M61</f>
        <v>0</v>
      </c>
      <c r="N60" s="155">
        <f>N61</f>
        <v>25.719999999999999</v>
      </c>
      <c r="O60" s="151" t="str">
        <f t="shared" si="559"/>
        <v xml:space="preserve"> </v>
      </c>
      <c r="P60" s="151">
        <f t="shared" si="560"/>
        <v>100</v>
      </c>
    </row>
    <row r="61" ht="38.25">
      <c r="A61" s="141" t="s">
        <v>136</v>
      </c>
      <c r="B61" s="141" t="s">
        <v>129</v>
      </c>
      <c r="C61" s="142" t="s">
        <v>130</v>
      </c>
      <c r="D61" s="143">
        <v>36.219999999999999</v>
      </c>
      <c r="E61" s="144">
        <f>'BM 03 '!G61</f>
        <v>0</v>
      </c>
      <c r="F61" s="153"/>
      <c r="G61" s="144">
        <f t="shared" si="552"/>
        <v>0</v>
      </c>
      <c r="H61" s="146">
        <f t="shared" si="553"/>
        <v>36.219999999999999</v>
      </c>
      <c r="I61" s="147">
        <v>0.70999999999999996</v>
      </c>
      <c r="J61" s="148">
        <f>ROUND(D61*I61,2)</f>
        <v>25.719999999999999</v>
      </c>
      <c r="K61" s="149">
        <f>ROUND(E61*I61,2)</f>
        <v>0</v>
      </c>
      <c r="L61" s="150">
        <f>ROUND(F61*I61,2)</f>
        <v>0</v>
      </c>
      <c r="M61" s="149">
        <f>K61+L61</f>
        <v>0</v>
      </c>
      <c r="N61" s="149">
        <f>J61-M61</f>
        <v>25.719999999999999</v>
      </c>
      <c r="O61" s="151" t="str">
        <f t="shared" si="559"/>
        <v xml:space="preserve"> </v>
      </c>
      <c r="P61" s="151">
        <f t="shared" si="560"/>
        <v>100</v>
      </c>
    </row>
    <row r="62" ht="15" customHeight="1">
      <c r="A62" s="125">
        <v>2</v>
      </c>
      <c r="B62" s="125" t="s">
        <v>137</v>
      </c>
      <c r="C62" s="126"/>
      <c r="D62" s="134"/>
      <c r="E62" s="134"/>
      <c r="F62" s="136"/>
      <c r="G62" s="135"/>
      <c r="H62" s="137"/>
      <c r="I62" s="152"/>
      <c r="J62" s="139">
        <f>J63+J68+J77+J96+J106+J142</f>
        <v>4260719.8300000001</v>
      </c>
      <c r="K62" s="139">
        <f>K63+K68+K77+K96+K106+K142</f>
        <v>286592.96999999997</v>
      </c>
      <c r="L62" s="139">
        <f>L63+L68+L77+L96+L106+L142</f>
        <v>246446.87000000002</v>
      </c>
      <c r="M62" s="139">
        <f>M63+M68+M77+M96+M106+M142</f>
        <v>533039.83999999997</v>
      </c>
      <c r="N62" s="139">
        <f>N63+N68+N77+N96+N106+N142</f>
        <v>3727679.9899999998</v>
      </c>
      <c r="O62" s="133">
        <f t="shared" si="559"/>
        <v>12.510558339152752</v>
      </c>
      <c r="P62" s="133">
        <f t="shared" si="560"/>
        <v>87.489441660847248</v>
      </c>
    </row>
    <row r="63" ht="15" customHeight="1">
      <c r="A63" s="125" t="s">
        <v>138</v>
      </c>
      <c r="B63" s="125" t="s">
        <v>54</v>
      </c>
      <c r="C63" s="126"/>
      <c r="D63" s="134"/>
      <c r="E63" s="134"/>
      <c r="F63" s="136"/>
      <c r="G63" s="135"/>
      <c r="H63" s="137"/>
      <c r="I63" s="152"/>
      <c r="J63" s="139">
        <f>SUM(J64:J67)</f>
        <v>197379.89999999999</v>
      </c>
      <c r="K63" s="139">
        <f>SUM(K64:K67)</f>
        <v>197379.78</v>
      </c>
      <c r="L63" s="139">
        <f>SUM(L64:L67)</f>
        <v>0</v>
      </c>
      <c r="M63" s="139">
        <f>SUM(M64:M67)</f>
        <v>197379.78</v>
      </c>
      <c r="N63" s="139">
        <f>SUM(N64:N67)</f>
        <v>0.12000000000489308</v>
      </c>
      <c r="O63" s="140">
        <f t="shared" si="559"/>
        <v>99.999939203535931</v>
      </c>
      <c r="P63" s="140">
        <f t="shared" si="560"/>
        <v>6.0796464080128254e-005</v>
      </c>
    </row>
    <row r="64" ht="34.200000000000003" customHeight="1">
      <c r="A64" s="141" t="s">
        <v>139</v>
      </c>
      <c r="B64" s="141" t="s">
        <v>140</v>
      </c>
      <c r="C64" s="142" t="s">
        <v>59</v>
      </c>
      <c r="D64" s="143">
        <v>19838.68</v>
      </c>
      <c r="E64" s="144">
        <f>'BM 03 '!G64</f>
        <v>19838.68</v>
      </c>
      <c r="F64" s="153"/>
      <c r="G64" s="144">
        <f t="shared" si="552"/>
        <v>19838.68</v>
      </c>
      <c r="H64" s="146">
        <f t="shared" si="553"/>
        <v>0</v>
      </c>
      <c r="I64" s="147">
        <v>0.68999999999999995</v>
      </c>
      <c r="J64" s="148">
        <f t="shared" ref="J64:J67" si="571">ROUND(D64*I64,2)</f>
        <v>13688.690000000001</v>
      </c>
      <c r="K64" s="149">
        <f t="shared" ref="K64:K67" si="572">ROUND(E64*I64,2)</f>
        <v>13688.690000000001</v>
      </c>
      <c r="L64" s="150">
        <f t="shared" ref="L64:L67" si="573">ROUND(F64*I64,2)</f>
        <v>0</v>
      </c>
      <c r="M64" s="149">
        <f t="shared" ref="M64:M67" si="574">K64+L64</f>
        <v>13688.690000000001</v>
      </c>
      <c r="N64" s="149">
        <f t="shared" ref="N64:N67" si="575">J64-M64</f>
        <v>0</v>
      </c>
      <c r="O64" s="151">
        <f t="shared" si="559"/>
        <v>100</v>
      </c>
      <c r="P64" s="151" t="str">
        <f t="shared" si="560"/>
        <v xml:space="preserve"> </v>
      </c>
    </row>
    <row r="65" ht="30" customHeight="1">
      <c r="A65" s="141" t="s">
        <v>141</v>
      </c>
      <c r="B65" s="141" t="s">
        <v>142</v>
      </c>
      <c r="C65" s="142" t="s">
        <v>143</v>
      </c>
      <c r="D65" s="143">
        <v>2479.8400000000001</v>
      </c>
      <c r="E65" s="144">
        <f>'BM 03 '!G65</f>
        <v>2479.8433333333332</v>
      </c>
      <c r="F65" s="153"/>
      <c r="G65" s="144">
        <f t="shared" si="552"/>
        <v>2479.8433333333332</v>
      </c>
      <c r="H65" s="146">
        <f t="shared" si="553"/>
        <v>-3.333333333102928e-003</v>
      </c>
      <c r="I65" s="147">
        <v>1.1799999999999999</v>
      </c>
      <c r="J65" s="148">
        <f t="shared" si="571"/>
        <v>2926.21</v>
      </c>
      <c r="K65" s="149">
        <f t="shared" si="572"/>
        <v>2926.2199999999998</v>
      </c>
      <c r="L65" s="150">
        <f t="shared" si="573"/>
        <v>0</v>
      </c>
      <c r="M65" s="149">
        <f t="shared" si="574"/>
        <v>2926.2199999999998</v>
      </c>
      <c r="N65" s="149">
        <f t="shared" si="575"/>
        <v>-9.9999999997635314e-003</v>
      </c>
      <c r="O65" s="151">
        <f t="shared" si="559"/>
        <v>100.00034173897292</v>
      </c>
      <c r="P65" s="151">
        <f t="shared" si="560"/>
        <v>-3.4173897292960967e-004</v>
      </c>
    </row>
    <row r="66" ht="34.200000000000003" customHeight="1">
      <c r="A66" s="141" t="s">
        <v>144</v>
      </c>
      <c r="B66" s="141" t="s">
        <v>145</v>
      </c>
      <c r="C66" s="142" t="s">
        <v>146</v>
      </c>
      <c r="D66" s="143">
        <v>3719.75</v>
      </c>
      <c r="E66" s="144">
        <f>'BM 03 '!G66</f>
        <v>3719.7466666666669</v>
      </c>
      <c r="F66" s="153"/>
      <c r="G66" s="144">
        <f t="shared" si="552"/>
        <v>3719.7466666666669</v>
      </c>
      <c r="H66" s="146">
        <f t="shared" si="553"/>
        <v>3.333333333102928e-003</v>
      </c>
      <c r="I66" s="147">
        <v>36.100000000000001</v>
      </c>
      <c r="J66" s="148">
        <f t="shared" si="571"/>
        <v>134282.98000000001</v>
      </c>
      <c r="K66" s="149">
        <f t="shared" si="572"/>
        <v>134282.85000000001</v>
      </c>
      <c r="L66" s="150">
        <f t="shared" si="573"/>
        <v>0</v>
      </c>
      <c r="M66" s="149">
        <f t="shared" si="574"/>
        <v>134282.85000000001</v>
      </c>
      <c r="N66" s="149">
        <f t="shared" si="575"/>
        <v>0.13000000000465661</v>
      </c>
      <c r="O66" s="151">
        <f t="shared" si="559"/>
        <v>99.999903189518136</v>
      </c>
      <c r="P66" s="151">
        <f t="shared" si="560"/>
        <v>9.6810481867960183e-005</v>
      </c>
    </row>
    <row r="67" ht="39.600000000000001">
      <c r="A67" s="141" t="s">
        <v>147</v>
      </c>
      <c r="B67" s="141" t="s">
        <v>129</v>
      </c>
      <c r="C67" s="142" t="s">
        <v>130</v>
      </c>
      <c r="D67" s="143">
        <v>65467.639999999999</v>
      </c>
      <c r="E67" s="144">
        <f>'BM 03 '!G67</f>
        <v>65467.636666666658</v>
      </c>
      <c r="F67" s="153"/>
      <c r="G67" s="144">
        <f t="shared" si="552"/>
        <v>65467.636666666658</v>
      </c>
      <c r="H67" s="146">
        <f t="shared" si="553"/>
        <v>3.3333333412883803e-003</v>
      </c>
      <c r="I67" s="147">
        <v>0.70999999999999996</v>
      </c>
      <c r="J67" s="148">
        <f t="shared" si="571"/>
        <v>46482.019999999997</v>
      </c>
      <c r="K67" s="149">
        <f t="shared" si="572"/>
        <v>46482.019999999997</v>
      </c>
      <c r="L67" s="150">
        <f t="shared" si="573"/>
        <v>0</v>
      </c>
      <c r="M67" s="149">
        <f t="shared" si="574"/>
        <v>46482.019999999997</v>
      </c>
      <c r="N67" s="149">
        <f t="shared" si="575"/>
        <v>0</v>
      </c>
      <c r="O67" s="151">
        <f t="shared" si="559"/>
        <v>100</v>
      </c>
      <c r="P67" s="151" t="str">
        <f t="shared" si="560"/>
        <v xml:space="preserve"> </v>
      </c>
    </row>
    <row r="68" ht="13.199999999999999">
      <c r="A68" s="125" t="s">
        <v>148</v>
      </c>
      <c r="B68" s="125" t="s">
        <v>149</v>
      </c>
      <c r="C68" s="126"/>
      <c r="D68" s="134"/>
      <c r="E68" s="134"/>
      <c r="F68" s="136"/>
      <c r="G68" s="135">
        <f t="shared" si="552"/>
        <v>0</v>
      </c>
      <c r="H68" s="137"/>
      <c r="I68" s="152"/>
      <c r="J68" s="139">
        <f>SUM(J69:J76)</f>
        <v>1454279.9299999999</v>
      </c>
      <c r="K68" s="139">
        <f>SUM(K69:K76)</f>
        <v>89213.189999999988</v>
      </c>
      <c r="L68" s="139">
        <f>SUM(L69:L76)</f>
        <v>246446.87000000002</v>
      </c>
      <c r="M68" s="139">
        <f>SUM(M69:M76)</f>
        <v>335660.05999999994</v>
      </c>
      <c r="N68" s="139">
        <f>SUM(N69:N76)</f>
        <v>1118619.8699999999</v>
      </c>
      <c r="O68" s="133">
        <f t="shared" si="559"/>
        <v>23.080842489519878</v>
      </c>
      <c r="P68" s="133">
        <f t="shared" si="560"/>
        <v>76.919157510480119</v>
      </c>
    </row>
    <row r="69" ht="20.399999999999999" customHeight="1">
      <c r="A69" s="141" t="s">
        <v>150</v>
      </c>
      <c r="B69" s="141" t="s">
        <v>151</v>
      </c>
      <c r="C69" s="142" t="s">
        <v>59</v>
      </c>
      <c r="D69" s="143">
        <v>19838.68</v>
      </c>
      <c r="E69" s="144">
        <f>'BM 03 '!G69</f>
        <v>19838.68</v>
      </c>
      <c r="F69" s="153"/>
      <c r="G69" s="144">
        <f t="shared" si="552"/>
        <v>19838.68</v>
      </c>
      <c r="H69" s="146">
        <f t="shared" si="553"/>
        <v>0</v>
      </c>
      <c r="I69" s="147">
        <v>1.6200000000000001</v>
      </c>
      <c r="J69" s="148">
        <f t="shared" ref="J69:J76" si="576">ROUND(D69*I69,2)</f>
        <v>32138.66</v>
      </c>
      <c r="K69" s="149">
        <f t="shared" ref="K69:K76" si="577">ROUND(E69*I69,2)</f>
        <v>32138.66</v>
      </c>
      <c r="L69" s="150">
        <f t="shared" ref="L69:L76" si="578">ROUND(F69*I69,2)</f>
        <v>0</v>
      </c>
      <c r="M69" s="149">
        <f t="shared" ref="M69:M76" si="579">K69+L69</f>
        <v>32138.66</v>
      </c>
      <c r="N69" s="149">
        <f t="shared" ref="N69:N76" si="580">J69-M69</f>
        <v>0</v>
      </c>
      <c r="O69" s="151">
        <f t="shared" si="559"/>
        <v>100</v>
      </c>
      <c r="P69" s="151" t="str">
        <f t="shared" si="560"/>
        <v xml:space="preserve"> </v>
      </c>
    </row>
    <row r="70" ht="31.199999999999999" customHeight="1">
      <c r="A70" s="141" t="s">
        <v>152</v>
      </c>
      <c r="B70" s="141" t="s">
        <v>153</v>
      </c>
      <c r="C70" s="142" t="s">
        <v>143</v>
      </c>
      <c r="D70" s="143">
        <v>3446.5300000000002</v>
      </c>
      <c r="E70" s="144">
        <f>'BM 03 '!G70</f>
        <v>3446.5300000000002</v>
      </c>
      <c r="F70" s="153"/>
      <c r="G70" s="144">
        <f t="shared" si="552"/>
        <v>3446.5300000000002</v>
      </c>
      <c r="H70" s="146">
        <f t="shared" si="553"/>
        <v>0</v>
      </c>
      <c r="I70" s="147">
        <v>10.16</v>
      </c>
      <c r="J70" s="148">
        <f t="shared" si="576"/>
        <v>35016.739999999998</v>
      </c>
      <c r="K70" s="149">
        <f t="shared" si="577"/>
        <v>35016.739999999998</v>
      </c>
      <c r="L70" s="150">
        <f t="shared" si="578"/>
        <v>0</v>
      </c>
      <c r="M70" s="149">
        <f t="shared" si="579"/>
        <v>35016.739999999998</v>
      </c>
      <c r="N70" s="149">
        <f t="shared" si="580"/>
        <v>0</v>
      </c>
      <c r="O70" s="151">
        <f t="shared" si="559"/>
        <v>100</v>
      </c>
      <c r="P70" s="151" t="str">
        <f t="shared" si="560"/>
        <v xml:space="preserve"> </v>
      </c>
    </row>
    <row r="71" ht="34.950000000000003" customHeight="1">
      <c r="A71" s="141" t="s">
        <v>154</v>
      </c>
      <c r="B71" s="141" t="s">
        <v>155</v>
      </c>
      <c r="C71" s="142" t="s">
        <v>143</v>
      </c>
      <c r="D71" s="143">
        <v>10440.58</v>
      </c>
      <c r="E71" s="144">
        <f>'BM 03 '!G71</f>
        <v>0</v>
      </c>
      <c r="F71" s="153"/>
      <c r="G71" s="144">
        <f t="shared" si="552"/>
        <v>0</v>
      </c>
      <c r="H71" s="146">
        <f t="shared" si="553"/>
        <v>10440.58</v>
      </c>
      <c r="I71" s="147">
        <v>21.66</v>
      </c>
      <c r="J71" s="148">
        <f t="shared" si="576"/>
        <v>226142.95999999999</v>
      </c>
      <c r="K71" s="149">
        <f t="shared" si="577"/>
        <v>0</v>
      </c>
      <c r="L71" s="150">
        <f t="shared" si="578"/>
        <v>0</v>
      </c>
      <c r="M71" s="149">
        <f t="shared" si="579"/>
        <v>0</v>
      </c>
      <c r="N71" s="149">
        <f t="shared" si="580"/>
        <v>226142.95999999999</v>
      </c>
      <c r="O71" s="151" t="str">
        <f t="shared" si="559"/>
        <v xml:space="preserve"> </v>
      </c>
      <c r="P71" s="151">
        <f t="shared" si="560"/>
        <v>100</v>
      </c>
    </row>
    <row r="72" ht="47.399999999999999" customHeight="1">
      <c r="A72" s="141" t="s">
        <v>156</v>
      </c>
      <c r="B72" s="141" t="s">
        <v>129</v>
      </c>
      <c r="C72" s="142" t="s">
        <v>130</v>
      </c>
      <c r="D72" s="143">
        <v>239611.31</v>
      </c>
      <c r="E72" s="144">
        <f>'BM 03 '!G72</f>
        <v>0</v>
      </c>
      <c r="F72" s="153"/>
      <c r="G72" s="144">
        <f t="shared" si="552"/>
        <v>0</v>
      </c>
      <c r="H72" s="146">
        <f t="shared" si="553"/>
        <v>239611.31</v>
      </c>
      <c r="I72" s="147">
        <v>0.70999999999999996</v>
      </c>
      <c r="J72" s="148">
        <f t="shared" si="576"/>
        <v>170124.03</v>
      </c>
      <c r="K72" s="149">
        <f t="shared" si="577"/>
        <v>0</v>
      </c>
      <c r="L72" s="150">
        <f t="shared" si="578"/>
        <v>0</v>
      </c>
      <c r="M72" s="149">
        <f t="shared" si="579"/>
        <v>0</v>
      </c>
      <c r="N72" s="149">
        <f t="shared" si="580"/>
        <v>170124.03</v>
      </c>
      <c r="O72" s="151" t="str">
        <f t="shared" si="559"/>
        <v xml:space="preserve"> </v>
      </c>
      <c r="P72" s="151">
        <f t="shared" si="560"/>
        <v>100</v>
      </c>
    </row>
    <row r="73" ht="30" customHeight="1">
      <c r="A73" s="141" t="s">
        <v>157</v>
      </c>
      <c r="B73" s="141" t="s">
        <v>158</v>
      </c>
      <c r="C73" s="142" t="s">
        <v>143</v>
      </c>
      <c r="D73" s="143">
        <v>15660.870000000001</v>
      </c>
      <c r="E73" s="144">
        <f>'BM 03 '!G73</f>
        <v>0</v>
      </c>
      <c r="F73" s="153">
        <v>4279</v>
      </c>
      <c r="G73" s="144">
        <f t="shared" si="552"/>
        <v>4279</v>
      </c>
      <c r="H73" s="146">
        <f t="shared" si="553"/>
        <v>11381.870000000001</v>
      </c>
      <c r="I73" s="147">
        <v>34.899999999999999</v>
      </c>
      <c r="J73" s="148">
        <f t="shared" si="576"/>
        <v>546564.35999999999</v>
      </c>
      <c r="K73" s="149">
        <f t="shared" si="577"/>
        <v>0</v>
      </c>
      <c r="L73" s="150">
        <f t="shared" si="578"/>
        <v>149337.10000000001</v>
      </c>
      <c r="M73" s="149">
        <f t="shared" si="579"/>
        <v>149337.10000000001</v>
      </c>
      <c r="N73" s="149">
        <f t="shared" si="580"/>
        <v>397227.26000000001</v>
      </c>
      <c r="O73" s="151">
        <f t="shared" si="559"/>
        <v>27.322875571323387</v>
      </c>
      <c r="P73" s="151">
        <f t="shared" si="560"/>
        <v>72.67712442867662</v>
      </c>
    </row>
    <row r="74" ht="48.600000000000001" customHeight="1">
      <c r="A74" s="141" t="s">
        <v>159</v>
      </c>
      <c r="B74" s="141" t="s">
        <v>129</v>
      </c>
      <c r="C74" s="142" t="s">
        <v>130</v>
      </c>
      <c r="D74" s="143">
        <v>359416.96999999997</v>
      </c>
      <c r="E74" s="144">
        <f>'BM 03 '!G74</f>
        <v>0</v>
      </c>
      <c r="F74" s="153">
        <v>98203.050000000003</v>
      </c>
      <c r="G74" s="144">
        <f t="shared" si="552"/>
        <v>98203.050000000003</v>
      </c>
      <c r="H74" s="146">
        <f t="shared" si="553"/>
        <v>261213.91999999998</v>
      </c>
      <c r="I74" s="147">
        <v>0.70999999999999996</v>
      </c>
      <c r="J74" s="148">
        <f t="shared" si="576"/>
        <v>255186.04999999999</v>
      </c>
      <c r="K74" s="149">
        <f t="shared" si="577"/>
        <v>0</v>
      </c>
      <c r="L74" s="150">
        <f t="shared" si="578"/>
        <v>69724.169999999998</v>
      </c>
      <c r="M74" s="149">
        <f t="shared" si="579"/>
        <v>69724.169999999998</v>
      </c>
      <c r="N74" s="149">
        <f t="shared" si="580"/>
        <v>185461.88</v>
      </c>
      <c r="O74" s="151">
        <f t="shared" si="559"/>
        <v>27.32287677951048</v>
      </c>
      <c r="P74" s="151">
        <f t="shared" si="560"/>
        <v>72.67712322048952</v>
      </c>
    </row>
    <row r="75" ht="26.399999999999999">
      <c r="A75" s="141" t="s">
        <v>160</v>
      </c>
      <c r="B75" s="141" t="s">
        <v>161</v>
      </c>
      <c r="C75" s="142" t="s">
        <v>143</v>
      </c>
      <c r="D75" s="143">
        <v>29547.990000000002</v>
      </c>
      <c r="E75" s="144">
        <f>'BM 03 '!G75</f>
        <v>3446.5300000000002</v>
      </c>
      <c r="F75" s="153">
        <v>4279</v>
      </c>
      <c r="G75" s="144">
        <f t="shared" si="552"/>
        <v>7725.5300000000007</v>
      </c>
      <c r="H75" s="146">
        <f t="shared" si="553"/>
        <v>21822.459999999999</v>
      </c>
      <c r="I75" s="147">
        <v>0.55000000000000004</v>
      </c>
      <c r="J75" s="148">
        <f t="shared" si="576"/>
        <v>16251.389999999999</v>
      </c>
      <c r="K75" s="149">
        <f t="shared" si="577"/>
        <v>1895.5899999999999</v>
      </c>
      <c r="L75" s="150">
        <f t="shared" si="578"/>
        <v>2353.4499999999998</v>
      </c>
      <c r="M75" s="149">
        <f t="shared" si="579"/>
        <v>4249.04</v>
      </c>
      <c r="N75" s="149">
        <f t="shared" si="580"/>
        <v>12002.349999999999</v>
      </c>
      <c r="O75" s="151">
        <f t="shared" si="559"/>
        <v>26.145701998413674</v>
      </c>
      <c r="P75" s="151">
        <f t="shared" si="560"/>
        <v>73.854298001586315</v>
      </c>
    </row>
    <row r="76" ht="34.200000000000003" customHeight="1">
      <c r="A76" s="141" t="s">
        <v>162</v>
      </c>
      <c r="B76" s="141" t="s">
        <v>163</v>
      </c>
      <c r="C76" s="142" t="s">
        <v>143</v>
      </c>
      <c r="D76" s="143">
        <v>29547.990000000002</v>
      </c>
      <c r="E76" s="144">
        <f>'BM 03 '!G76</f>
        <v>3446.5300000000002</v>
      </c>
      <c r="F76" s="153">
        <v>4279</v>
      </c>
      <c r="G76" s="144">
        <f t="shared" si="552"/>
        <v>7725.5300000000007</v>
      </c>
      <c r="H76" s="146">
        <f t="shared" si="553"/>
        <v>21822.459999999999</v>
      </c>
      <c r="I76" s="147">
        <v>5.8499999999999996</v>
      </c>
      <c r="J76" s="148">
        <f t="shared" si="576"/>
        <v>172855.73999999999</v>
      </c>
      <c r="K76" s="149">
        <f t="shared" si="577"/>
        <v>20162.200000000001</v>
      </c>
      <c r="L76" s="150">
        <f t="shared" si="578"/>
        <v>25032.150000000001</v>
      </c>
      <c r="M76" s="149">
        <f t="shared" si="579"/>
        <v>45194.350000000006</v>
      </c>
      <c r="N76" s="149">
        <f t="shared" si="580"/>
        <v>127661.38999999998</v>
      </c>
      <c r="O76" s="151">
        <f t="shared" si="559"/>
        <v>26.145703926291375</v>
      </c>
      <c r="P76" s="151">
        <f t="shared" si="560"/>
        <v>73.854296073708625</v>
      </c>
    </row>
    <row r="77" ht="13.199999999999999">
      <c r="A77" s="125" t="s">
        <v>164</v>
      </c>
      <c r="B77" s="125" t="s">
        <v>165</v>
      </c>
      <c r="C77" s="126"/>
      <c r="D77" s="134"/>
      <c r="E77" s="134"/>
      <c r="F77" s="136"/>
      <c r="G77" s="135">
        <f t="shared" si="552"/>
        <v>0</v>
      </c>
      <c r="H77" s="137"/>
      <c r="I77" s="152"/>
      <c r="J77" s="139">
        <f>SUM(J78:J95)</f>
        <v>741043.26000000001</v>
      </c>
      <c r="K77" s="139">
        <f>SUM(K78:K95)</f>
        <v>0</v>
      </c>
      <c r="L77" s="139">
        <f>SUM(L78:L95)</f>
        <v>0</v>
      </c>
      <c r="M77" s="139">
        <f>SUM(M78:M95)</f>
        <v>0</v>
      </c>
      <c r="N77" s="139">
        <f>SUM(N78:N95)</f>
        <v>741043.26000000001</v>
      </c>
      <c r="O77" s="133" t="str">
        <f t="shared" si="559"/>
        <v xml:space="preserve"> </v>
      </c>
      <c r="P77" s="133">
        <f t="shared" si="560"/>
        <v>100</v>
      </c>
    </row>
    <row r="78" ht="15" customHeight="1">
      <c r="A78" s="141" t="s">
        <v>166</v>
      </c>
      <c r="B78" s="141" t="s">
        <v>167</v>
      </c>
      <c r="C78" s="142" t="s">
        <v>83</v>
      </c>
      <c r="D78" s="143">
        <v>1383.5599999999999</v>
      </c>
      <c r="E78" s="144">
        <f>'BM 03 '!G78</f>
        <v>0</v>
      </c>
      <c r="F78" s="153"/>
      <c r="G78" s="144">
        <f t="shared" si="552"/>
        <v>0</v>
      </c>
      <c r="H78" s="146">
        <f t="shared" si="553"/>
        <v>1383.5599999999999</v>
      </c>
      <c r="I78" s="147">
        <v>1.99</v>
      </c>
      <c r="J78" s="148">
        <f t="shared" ref="J78:J95" si="581">ROUND(D78*I78,2)</f>
        <v>2753.2800000000002</v>
      </c>
      <c r="K78" s="149">
        <f t="shared" ref="K78:K95" si="582">ROUND(E78*I78,2)</f>
        <v>0</v>
      </c>
      <c r="L78" s="150">
        <f t="shared" ref="L78:L95" si="583">ROUND(F78*I78,2)</f>
        <v>0</v>
      </c>
      <c r="M78" s="149">
        <f t="shared" ref="M78:M95" si="584">K78+L78</f>
        <v>0</v>
      </c>
      <c r="N78" s="149">
        <f t="shared" ref="N78:N95" si="585">J78-M78</f>
        <v>2753.2800000000002</v>
      </c>
      <c r="O78" s="151" t="str">
        <f t="shared" si="559"/>
        <v xml:space="preserve"> </v>
      </c>
      <c r="P78" s="151">
        <f t="shared" si="560"/>
        <v>100</v>
      </c>
    </row>
    <row r="79" ht="13.199999999999999">
      <c r="A79" s="141" t="s">
        <v>168</v>
      </c>
      <c r="B79" s="141" t="s">
        <v>169</v>
      </c>
      <c r="C79" s="142" t="s">
        <v>83</v>
      </c>
      <c r="D79" s="143">
        <v>1383.5599999999999</v>
      </c>
      <c r="E79" s="144">
        <f>'BM 03 '!G79</f>
        <v>0</v>
      </c>
      <c r="F79" s="153"/>
      <c r="G79" s="144">
        <f t="shared" ref="G79:G105" si="586">E79+F79</f>
        <v>0</v>
      </c>
      <c r="H79" s="146">
        <f t="shared" ref="H79:H105" si="587">D79-G79</f>
        <v>1383.5599999999999</v>
      </c>
      <c r="I79" s="147">
        <v>5.7300000000000004</v>
      </c>
      <c r="J79" s="148">
        <f t="shared" si="581"/>
        <v>7927.8000000000002</v>
      </c>
      <c r="K79" s="149">
        <f t="shared" si="582"/>
        <v>0</v>
      </c>
      <c r="L79" s="150">
        <f t="shared" si="583"/>
        <v>0</v>
      </c>
      <c r="M79" s="149">
        <f t="shared" si="584"/>
        <v>0</v>
      </c>
      <c r="N79" s="149">
        <f t="shared" si="585"/>
        <v>7927.8000000000002</v>
      </c>
      <c r="O79" s="151" t="str">
        <f t="shared" ref="O79:O114" si="588">IF((M79/J79)=0," ",(M79/J79)*100)</f>
        <v xml:space="preserve"> </v>
      </c>
      <c r="P79" s="151">
        <f t="shared" ref="P79:P114" si="589">IF((N79/J79)=0," ",(N79/J79)*100)</f>
        <v>100</v>
      </c>
    </row>
    <row r="80" ht="26.399999999999999">
      <c r="A80" s="141" t="s">
        <v>170</v>
      </c>
      <c r="B80" s="141" t="s">
        <v>171</v>
      </c>
      <c r="C80" s="142" t="s">
        <v>41</v>
      </c>
      <c r="D80" s="143">
        <v>59</v>
      </c>
      <c r="E80" s="144">
        <f>'BM 03 '!G80</f>
        <v>0</v>
      </c>
      <c r="F80" s="153"/>
      <c r="G80" s="144">
        <f t="shared" si="586"/>
        <v>0</v>
      </c>
      <c r="H80" s="146">
        <f t="shared" si="587"/>
        <v>59</v>
      </c>
      <c r="I80" s="147">
        <v>634.01999999999998</v>
      </c>
      <c r="J80" s="148">
        <f t="shared" si="581"/>
        <v>37407.18</v>
      </c>
      <c r="K80" s="149">
        <f t="shared" si="582"/>
        <v>0</v>
      </c>
      <c r="L80" s="150">
        <f t="shared" si="583"/>
        <v>0</v>
      </c>
      <c r="M80" s="149">
        <f t="shared" si="584"/>
        <v>0</v>
      </c>
      <c r="N80" s="149">
        <f t="shared" si="585"/>
        <v>37407.18</v>
      </c>
      <c r="O80" s="151" t="str">
        <f t="shared" si="588"/>
        <v xml:space="preserve"> </v>
      </c>
      <c r="P80" s="151">
        <f t="shared" si="589"/>
        <v>100</v>
      </c>
    </row>
    <row r="81" ht="25.949999999999999" customHeight="1">
      <c r="A81" s="141" t="s">
        <v>172</v>
      </c>
      <c r="B81" s="141" t="s">
        <v>173</v>
      </c>
      <c r="C81" s="142" t="s">
        <v>41</v>
      </c>
      <c r="D81" s="143">
        <v>21</v>
      </c>
      <c r="E81" s="144">
        <f>'BM 03 '!G81</f>
        <v>0</v>
      </c>
      <c r="F81" s="153"/>
      <c r="G81" s="144">
        <f t="shared" si="586"/>
        <v>0</v>
      </c>
      <c r="H81" s="146">
        <f t="shared" si="587"/>
        <v>21</v>
      </c>
      <c r="I81" s="147">
        <v>738.13999999999999</v>
      </c>
      <c r="J81" s="148">
        <f t="shared" si="581"/>
        <v>15500.940000000001</v>
      </c>
      <c r="K81" s="149">
        <f t="shared" si="582"/>
        <v>0</v>
      </c>
      <c r="L81" s="150">
        <f t="shared" si="583"/>
        <v>0</v>
      </c>
      <c r="M81" s="149">
        <f t="shared" si="584"/>
        <v>0</v>
      </c>
      <c r="N81" s="149">
        <f t="shared" si="585"/>
        <v>15500.940000000001</v>
      </c>
      <c r="O81" s="151" t="str">
        <f t="shared" si="588"/>
        <v xml:space="preserve"> </v>
      </c>
      <c r="P81" s="151">
        <f t="shared" si="589"/>
        <v>100</v>
      </c>
    </row>
    <row r="82" ht="30.600000000000001" customHeight="1">
      <c r="A82" s="141" t="s">
        <v>174</v>
      </c>
      <c r="B82" s="141" t="s">
        <v>175</v>
      </c>
      <c r="C82" s="142" t="s">
        <v>41</v>
      </c>
      <c r="D82" s="143">
        <v>24</v>
      </c>
      <c r="E82" s="144">
        <f>'BM 03 '!G82</f>
        <v>0</v>
      </c>
      <c r="F82" s="153"/>
      <c r="G82" s="144">
        <f t="shared" si="586"/>
        <v>0</v>
      </c>
      <c r="H82" s="146">
        <f t="shared" si="587"/>
        <v>24</v>
      </c>
      <c r="I82" s="147">
        <v>2510.0999999999999</v>
      </c>
      <c r="J82" s="148">
        <f t="shared" si="581"/>
        <v>60242.400000000001</v>
      </c>
      <c r="K82" s="149">
        <f t="shared" si="582"/>
        <v>0</v>
      </c>
      <c r="L82" s="150">
        <f t="shared" si="583"/>
        <v>0</v>
      </c>
      <c r="M82" s="149">
        <f t="shared" si="584"/>
        <v>0</v>
      </c>
      <c r="N82" s="149">
        <f t="shared" si="585"/>
        <v>60242.400000000001</v>
      </c>
      <c r="O82" s="151" t="str">
        <f t="shared" si="588"/>
        <v xml:space="preserve"> </v>
      </c>
      <c r="P82" s="151">
        <f t="shared" si="589"/>
        <v>100</v>
      </c>
    </row>
    <row r="83" ht="26.399999999999999">
      <c r="A83" s="141" t="s">
        <v>176</v>
      </c>
      <c r="B83" s="141" t="s">
        <v>177</v>
      </c>
      <c r="C83" s="142" t="s">
        <v>143</v>
      </c>
      <c r="D83" s="143">
        <v>1426.79</v>
      </c>
      <c r="E83" s="144">
        <f>'BM 03 '!G83</f>
        <v>0</v>
      </c>
      <c r="F83" s="153"/>
      <c r="G83" s="144">
        <f t="shared" si="586"/>
        <v>0</v>
      </c>
      <c r="H83" s="146">
        <f t="shared" si="587"/>
        <v>1426.79</v>
      </c>
      <c r="I83" s="147">
        <v>12.15</v>
      </c>
      <c r="J83" s="148">
        <f t="shared" si="581"/>
        <v>17335.5</v>
      </c>
      <c r="K83" s="149">
        <f t="shared" si="582"/>
        <v>0</v>
      </c>
      <c r="L83" s="150">
        <f t="shared" si="583"/>
        <v>0</v>
      </c>
      <c r="M83" s="149">
        <f t="shared" si="584"/>
        <v>0</v>
      </c>
      <c r="N83" s="149">
        <f t="shared" si="585"/>
        <v>17335.5</v>
      </c>
      <c r="O83" s="151" t="str">
        <f t="shared" si="588"/>
        <v xml:space="preserve"> </v>
      </c>
      <c r="P83" s="151">
        <f t="shared" si="589"/>
        <v>100</v>
      </c>
    </row>
    <row r="84" ht="26.399999999999999">
      <c r="A84" s="141" t="s">
        <v>178</v>
      </c>
      <c r="B84" s="141" t="s">
        <v>179</v>
      </c>
      <c r="C84" s="142" t="s">
        <v>143</v>
      </c>
      <c r="D84" s="143">
        <v>1161.3199999999999</v>
      </c>
      <c r="E84" s="144">
        <f>'BM 03 '!G84</f>
        <v>0</v>
      </c>
      <c r="F84" s="153"/>
      <c r="G84" s="144">
        <f t="shared" si="586"/>
        <v>0</v>
      </c>
      <c r="H84" s="146">
        <f t="shared" si="587"/>
        <v>1161.3199999999999</v>
      </c>
      <c r="I84" s="147">
        <v>12.19</v>
      </c>
      <c r="J84" s="148">
        <f t="shared" si="581"/>
        <v>14156.49</v>
      </c>
      <c r="K84" s="149">
        <f t="shared" si="582"/>
        <v>0</v>
      </c>
      <c r="L84" s="150">
        <f t="shared" si="583"/>
        <v>0</v>
      </c>
      <c r="M84" s="149">
        <f t="shared" si="584"/>
        <v>0</v>
      </c>
      <c r="N84" s="149">
        <f t="shared" si="585"/>
        <v>14156.49</v>
      </c>
      <c r="O84" s="151" t="str">
        <f t="shared" si="588"/>
        <v xml:space="preserve"> </v>
      </c>
      <c r="P84" s="151">
        <f t="shared" si="589"/>
        <v>100</v>
      </c>
    </row>
    <row r="85" ht="66">
      <c r="A85" s="141" t="s">
        <v>180</v>
      </c>
      <c r="B85" s="141" t="s">
        <v>181</v>
      </c>
      <c r="C85" s="142" t="s">
        <v>143</v>
      </c>
      <c r="D85" s="143">
        <v>1156.02</v>
      </c>
      <c r="E85" s="144">
        <f>'BM 03 '!G85</f>
        <v>0</v>
      </c>
      <c r="F85" s="153"/>
      <c r="G85" s="144">
        <f t="shared" si="586"/>
        <v>0</v>
      </c>
      <c r="H85" s="146">
        <f t="shared" si="587"/>
        <v>1156.02</v>
      </c>
      <c r="I85" s="147">
        <v>12.83</v>
      </c>
      <c r="J85" s="148">
        <f t="shared" si="581"/>
        <v>14831.74</v>
      </c>
      <c r="K85" s="149">
        <f t="shared" si="582"/>
        <v>0</v>
      </c>
      <c r="L85" s="150">
        <f t="shared" si="583"/>
        <v>0</v>
      </c>
      <c r="M85" s="149">
        <f t="shared" si="584"/>
        <v>0</v>
      </c>
      <c r="N85" s="149">
        <f t="shared" si="585"/>
        <v>14831.74</v>
      </c>
      <c r="O85" s="151" t="str">
        <f t="shared" si="588"/>
        <v xml:space="preserve"> </v>
      </c>
      <c r="P85" s="151">
        <f t="shared" si="589"/>
        <v>100</v>
      </c>
    </row>
    <row r="86" ht="39.600000000000001">
      <c r="A86" s="141" t="s">
        <v>182</v>
      </c>
      <c r="B86" s="141" t="s">
        <v>183</v>
      </c>
      <c r="C86" s="142" t="s">
        <v>143</v>
      </c>
      <c r="D86" s="143">
        <v>34.840000000000003</v>
      </c>
      <c r="E86" s="144">
        <f>'BM 03 '!G86</f>
        <v>0</v>
      </c>
      <c r="F86" s="153"/>
      <c r="G86" s="144">
        <f t="shared" si="586"/>
        <v>0</v>
      </c>
      <c r="H86" s="146">
        <f t="shared" si="587"/>
        <v>34.840000000000003</v>
      </c>
      <c r="I86" s="147">
        <v>503.5</v>
      </c>
      <c r="J86" s="148">
        <f t="shared" si="581"/>
        <v>17541.939999999999</v>
      </c>
      <c r="K86" s="149">
        <f t="shared" si="582"/>
        <v>0</v>
      </c>
      <c r="L86" s="150">
        <f t="shared" si="583"/>
        <v>0</v>
      </c>
      <c r="M86" s="149">
        <f t="shared" si="584"/>
        <v>0</v>
      </c>
      <c r="N86" s="149">
        <f t="shared" si="585"/>
        <v>17541.939999999999</v>
      </c>
      <c r="O86" s="151" t="str">
        <f t="shared" si="588"/>
        <v xml:space="preserve"> </v>
      </c>
      <c r="P86" s="151">
        <f t="shared" si="589"/>
        <v>100</v>
      </c>
    </row>
    <row r="87" ht="24.600000000000001" customHeight="1">
      <c r="A87" s="141" t="s">
        <v>184</v>
      </c>
      <c r="B87" s="141" t="s">
        <v>142</v>
      </c>
      <c r="C87" s="142" t="s">
        <v>143</v>
      </c>
      <c r="D87" s="143">
        <v>352</v>
      </c>
      <c r="E87" s="144">
        <f>'BM 03 '!G87</f>
        <v>0</v>
      </c>
      <c r="F87" s="153"/>
      <c r="G87" s="144">
        <f t="shared" si="586"/>
        <v>0</v>
      </c>
      <c r="H87" s="146">
        <f t="shared" si="587"/>
        <v>352</v>
      </c>
      <c r="I87" s="147">
        <v>1.1799999999999999</v>
      </c>
      <c r="J87" s="148">
        <f t="shared" si="581"/>
        <v>415.36000000000001</v>
      </c>
      <c r="K87" s="149">
        <f t="shared" si="582"/>
        <v>0</v>
      </c>
      <c r="L87" s="150">
        <f t="shared" si="583"/>
        <v>0</v>
      </c>
      <c r="M87" s="149">
        <f t="shared" si="584"/>
        <v>0</v>
      </c>
      <c r="N87" s="149">
        <f t="shared" si="585"/>
        <v>415.36000000000001</v>
      </c>
      <c r="O87" s="151" t="str">
        <f t="shared" si="588"/>
        <v xml:space="preserve"> </v>
      </c>
      <c r="P87" s="151">
        <f t="shared" si="589"/>
        <v>100</v>
      </c>
    </row>
    <row r="88" ht="26.399999999999999" customHeight="1">
      <c r="A88" s="141" t="s">
        <v>185</v>
      </c>
      <c r="B88" s="141" t="s">
        <v>145</v>
      </c>
      <c r="C88" s="142" t="s">
        <v>146</v>
      </c>
      <c r="D88" s="143">
        <v>528</v>
      </c>
      <c r="E88" s="144">
        <f>'BM 03 '!G88</f>
        <v>0</v>
      </c>
      <c r="F88" s="153"/>
      <c r="G88" s="144">
        <f t="shared" si="586"/>
        <v>0</v>
      </c>
      <c r="H88" s="146">
        <f t="shared" si="587"/>
        <v>528</v>
      </c>
      <c r="I88" s="147">
        <v>36.100000000000001</v>
      </c>
      <c r="J88" s="148">
        <f t="shared" si="581"/>
        <v>19060.799999999999</v>
      </c>
      <c r="K88" s="149">
        <f t="shared" si="582"/>
        <v>0</v>
      </c>
      <c r="L88" s="150">
        <f t="shared" si="583"/>
        <v>0</v>
      </c>
      <c r="M88" s="149">
        <f t="shared" si="584"/>
        <v>0</v>
      </c>
      <c r="N88" s="149">
        <f t="shared" si="585"/>
        <v>19060.799999999999</v>
      </c>
      <c r="O88" s="151" t="str">
        <f t="shared" si="588"/>
        <v xml:space="preserve"> </v>
      </c>
      <c r="P88" s="151">
        <f t="shared" si="589"/>
        <v>100</v>
      </c>
    </row>
    <row r="89" ht="39.600000000000001">
      <c r="A89" s="141" t="s">
        <v>186</v>
      </c>
      <c r="B89" s="141" t="s">
        <v>129</v>
      </c>
      <c r="C89" s="142" t="s">
        <v>130</v>
      </c>
      <c r="D89" s="143">
        <v>9292.7800000000007</v>
      </c>
      <c r="E89" s="144">
        <f>'BM 03 '!G89</f>
        <v>0</v>
      </c>
      <c r="F89" s="153"/>
      <c r="G89" s="144">
        <f t="shared" si="586"/>
        <v>0</v>
      </c>
      <c r="H89" s="146">
        <f t="shared" si="587"/>
        <v>9292.7800000000007</v>
      </c>
      <c r="I89" s="147">
        <v>0.70999999999999996</v>
      </c>
      <c r="J89" s="148">
        <f t="shared" si="581"/>
        <v>6597.8699999999999</v>
      </c>
      <c r="K89" s="149">
        <f t="shared" si="582"/>
        <v>0</v>
      </c>
      <c r="L89" s="150">
        <f t="shared" si="583"/>
        <v>0</v>
      </c>
      <c r="M89" s="149">
        <f t="shared" si="584"/>
        <v>0</v>
      </c>
      <c r="N89" s="149">
        <f t="shared" si="585"/>
        <v>6597.8699999999999</v>
      </c>
      <c r="O89" s="151" t="str">
        <f t="shared" si="588"/>
        <v xml:space="preserve"> </v>
      </c>
      <c r="P89" s="151">
        <f t="shared" si="589"/>
        <v>100</v>
      </c>
    </row>
    <row r="90" ht="52.799999999999997">
      <c r="A90" s="141" t="s">
        <v>187</v>
      </c>
      <c r="B90" s="141" t="s">
        <v>188</v>
      </c>
      <c r="C90" s="142" t="s">
        <v>83</v>
      </c>
      <c r="D90" s="143">
        <v>311.17000000000002</v>
      </c>
      <c r="E90" s="144">
        <f>'BM 03 '!G90</f>
        <v>0</v>
      </c>
      <c r="F90" s="153"/>
      <c r="G90" s="144">
        <f t="shared" si="586"/>
        <v>0</v>
      </c>
      <c r="H90" s="146">
        <f t="shared" si="587"/>
        <v>311.17000000000002</v>
      </c>
      <c r="I90" s="147">
        <v>106.23999999999999</v>
      </c>
      <c r="J90" s="148">
        <f t="shared" si="581"/>
        <v>33058.699999999997</v>
      </c>
      <c r="K90" s="149">
        <f t="shared" si="582"/>
        <v>0</v>
      </c>
      <c r="L90" s="150">
        <f t="shared" si="583"/>
        <v>0</v>
      </c>
      <c r="M90" s="149">
        <f t="shared" si="584"/>
        <v>0</v>
      </c>
      <c r="N90" s="149">
        <f t="shared" si="585"/>
        <v>33058.699999999997</v>
      </c>
      <c r="O90" s="151" t="str">
        <f t="shared" si="588"/>
        <v xml:space="preserve"> </v>
      </c>
      <c r="P90" s="151">
        <f t="shared" si="589"/>
        <v>100</v>
      </c>
    </row>
    <row r="91" ht="52.799999999999997">
      <c r="A91" s="141" t="s">
        <v>189</v>
      </c>
      <c r="B91" s="141" t="s">
        <v>190</v>
      </c>
      <c r="C91" s="142" t="s">
        <v>83</v>
      </c>
      <c r="D91" s="143">
        <v>354.97000000000003</v>
      </c>
      <c r="E91" s="144">
        <f>'BM 03 '!G91</f>
        <v>0</v>
      </c>
      <c r="F91" s="153"/>
      <c r="G91" s="144">
        <f t="shared" si="586"/>
        <v>0</v>
      </c>
      <c r="H91" s="146">
        <f t="shared" si="587"/>
        <v>354.97000000000003</v>
      </c>
      <c r="I91" s="147">
        <v>366.42000000000002</v>
      </c>
      <c r="J91" s="148">
        <f t="shared" si="581"/>
        <v>130068.11</v>
      </c>
      <c r="K91" s="149">
        <f t="shared" si="582"/>
        <v>0</v>
      </c>
      <c r="L91" s="150">
        <f t="shared" si="583"/>
        <v>0</v>
      </c>
      <c r="M91" s="149">
        <f t="shared" si="584"/>
        <v>0</v>
      </c>
      <c r="N91" s="149">
        <f t="shared" si="585"/>
        <v>130068.11</v>
      </c>
      <c r="O91" s="151" t="str">
        <f t="shared" si="588"/>
        <v xml:space="preserve"> </v>
      </c>
      <c r="P91" s="151">
        <f t="shared" si="589"/>
        <v>100</v>
      </c>
    </row>
    <row r="92" ht="52.799999999999997">
      <c r="A92" s="141" t="s">
        <v>191</v>
      </c>
      <c r="B92" s="141" t="s">
        <v>192</v>
      </c>
      <c r="C92" s="142" t="s">
        <v>83</v>
      </c>
      <c r="D92" s="143">
        <v>186.88</v>
      </c>
      <c r="E92" s="144">
        <f>'BM 03 '!G92</f>
        <v>0</v>
      </c>
      <c r="F92" s="153"/>
      <c r="G92" s="144">
        <f t="shared" si="586"/>
        <v>0</v>
      </c>
      <c r="H92" s="146">
        <f t="shared" si="587"/>
        <v>186.88</v>
      </c>
      <c r="I92" s="147">
        <v>592.38999999999999</v>
      </c>
      <c r="J92" s="148">
        <f t="shared" si="581"/>
        <v>110705.84</v>
      </c>
      <c r="K92" s="149">
        <f t="shared" si="582"/>
        <v>0</v>
      </c>
      <c r="L92" s="150">
        <f t="shared" si="583"/>
        <v>0</v>
      </c>
      <c r="M92" s="149">
        <f t="shared" si="584"/>
        <v>0</v>
      </c>
      <c r="N92" s="149">
        <f t="shared" si="585"/>
        <v>110705.84</v>
      </c>
      <c r="O92" s="151" t="str">
        <f t="shared" si="588"/>
        <v xml:space="preserve"> </v>
      </c>
      <c r="P92" s="151">
        <f t="shared" si="589"/>
        <v>100</v>
      </c>
    </row>
    <row r="93" ht="29.399999999999999" customHeight="1">
      <c r="A93" s="141" t="s">
        <v>193</v>
      </c>
      <c r="B93" s="141" t="s">
        <v>194</v>
      </c>
      <c r="C93" s="142" t="s">
        <v>83</v>
      </c>
      <c r="D93" s="143">
        <v>530.53999999999996</v>
      </c>
      <c r="E93" s="144">
        <f>'BM 03 '!G93</f>
        <v>0</v>
      </c>
      <c r="F93" s="153"/>
      <c r="G93" s="144">
        <f t="shared" si="586"/>
        <v>0</v>
      </c>
      <c r="H93" s="146">
        <f t="shared" si="587"/>
        <v>530.53999999999996</v>
      </c>
      <c r="I93" s="147">
        <v>88.060000000000002</v>
      </c>
      <c r="J93" s="148">
        <f t="shared" si="581"/>
        <v>46719.349999999999</v>
      </c>
      <c r="K93" s="149">
        <f t="shared" si="582"/>
        <v>0</v>
      </c>
      <c r="L93" s="150">
        <f t="shared" si="583"/>
        <v>0</v>
      </c>
      <c r="M93" s="149">
        <f t="shared" si="584"/>
        <v>0</v>
      </c>
      <c r="N93" s="149">
        <f t="shared" si="585"/>
        <v>46719.349999999999</v>
      </c>
      <c r="O93" s="151" t="str">
        <f t="shared" si="588"/>
        <v xml:space="preserve"> </v>
      </c>
      <c r="P93" s="151">
        <f t="shared" si="589"/>
        <v>100</v>
      </c>
    </row>
    <row r="94" ht="39.600000000000001">
      <c r="A94" s="141" t="s">
        <v>195</v>
      </c>
      <c r="B94" s="141" t="s">
        <v>196</v>
      </c>
      <c r="C94" s="142" t="s">
        <v>41</v>
      </c>
      <c r="D94" s="143">
        <v>6</v>
      </c>
      <c r="E94" s="144">
        <f>'BM 03 '!G94</f>
        <v>0</v>
      </c>
      <c r="F94" s="153"/>
      <c r="G94" s="144">
        <f t="shared" si="586"/>
        <v>0</v>
      </c>
      <c r="H94" s="146">
        <f t="shared" si="587"/>
        <v>6</v>
      </c>
      <c r="I94" s="147">
        <v>14049.190000000001</v>
      </c>
      <c r="J94" s="148">
        <f t="shared" si="581"/>
        <v>84295.139999999999</v>
      </c>
      <c r="K94" s="149">
        <f t="shared" si="582"/>
        <v>0</v>
      </c>
      <c r="L94" s="150">
        <f t="shared" si="583"/>
        <v>0</v>
      </c>
      <c r="M94" s="149">
        <f t="shared" si="584"/>
        <v>0</v>
      </c>
      <c r="N94" s="149">
        <f t="shared" si="585"/>
        <v>84295.139999999999</v>
      </c>
      <c r="O94" s="151" t="str">
        <f t="shared" si="588"/>
        <v xml:space="preserve"> </v>
      </c>
      <c r="P94" s="151">
        <f t="shared" si="589"/>
        <v>100</v>
      </c>
    </row>
    <row r="95" ht="39.600000000000001">
      <c r="A95" s="141" t="s">
        <v>197</v>
      </c>
      <c r="B95" s="141" t="s">
        <v>198</v>
      </c>
      <c r="C95" s="142" t="s">
        <v>41</v>
      </c>
      <c r="D95" s="143">
        <v>17</v>
      </c>
      <c r="E95" s="144">
        <f>'BM 03 '!G95</f>
        <v>0</v>
      </c>
      <c r="F95" s="153"/>
      <c r="G95" s="144">
        <f t="shared" si="586"/>
        <v>0</v>
      </c>
      <c r="H95" s="146">
        <f t="shared" si="587"/>
        <v>17</v>
      </c>
      <c r="I95" s="147">
        <v>7201.46</v>
      </c>
      <c r="J95" s="148">
        <f t="shared" si="581"/>
        <v>122424.82000000001</v>
      </c>
      <c r="K95" s="149">
        <f t="shared" si="582"/>
        <v>0</v>
      </c>
      <c r="L95" s="150">
        <f t="shared" si="583"/>
        <v>0</v>
      </c>
      <c r="M95" s="149">
        <f t="shared" si="584"/>
        <v>0</v>
      </c>
      <c r="N95" s="149">
        <f t="shared" si="585"/>
        <v>122424.82000000001</v>
      </c>
      <c r="O95" s="151" t="str">
        <f t="shared" si="588"/>
        <v xml:space="preserve"> </v>
      </c>
      <c r="P95" s="151">
        <f t="shared" si="589"/>
        <v>100</v>
      </c>
    </row>
    <row r="96" ht="15" customHeight="1">
      <c r="A96" s="125" t="s">
        <v>199</v>
      </c>
      <c r="B96" s="125" t="s">
        <v>200</v>
      </c>
      <c r="C96" s="126"/>
      <c r="D96" s="134"/>
      <c r="E96" s="134"/>
      <c r="F96" s="136"/>
      <c r="G96" s="135">
        <f t="shared" si="586"/>
        <v>0</v>
      </c>
      <c r="H96" s="137"/>
      <c r="I96" s="152"/>
      <c r="J96" s="139">
        <f>SUM(J97:J105)</f>
        <v>96595.100000000006</v>
      </c>
      <c r="K96" s="139">
        <f>SUM(K97:K105)</f>
        <v>0</v>
      </c>
      <c r="L96" s="139">
        <f>SUM(L97:L105)</f>
        <v>0</v>
      </c>
      <c r="M96" s="139">
        <f>SUM(M97:M105)</f>
        <v>0</v>
      </c>
      <c r="N96" s="139">
        <f>SUM(N97:N105)</f>
        <v>96595.100000000006</v>
      </c>
      <c r="O96" s="133" t="str">
        <f t="shared" si="588"/>
        <v xml:space="preserve"> </v>
      </c>
      <c r="P96" s="133">
        <f t="shared" si="589"/>
        <v>100</v>
      </c>
      <c r="Q96" s="159"/>
      <c r="R96" s="159"/>
      <c r="S96" s="159"/>
      <c r="T96" s="159"/>
      <c r="U96" s="159"/>
    </row>
    <row r="97" ht="19.949999999999999" customHeight="1">
      <c r="A97" s="141" t="s">
        <v>201</v>
      </c>
      <c r="B97" s="141" t="s">
        <v>202</v>
      </c>
      <c r="C97" s="142" t="s">
        <v>83</v>
      </c>
      <c r="D97" s="143">
        <v>765.29999999999995</v>
      </c>
      <c r="E97" s="144">
        <f>'BM 03 '!G97</f>
        <v>0</v>
      </c>
      <c r="F97" s="153"/>
      <c r="G97" s="144">
        <f t="shared" si="586"/>
        <v>0</v>
      </c>
      <c r="H97" s="146">
        <f t="shared" si="587"/>
        <v>765.29999999999995</v>
      </c>
      <c r="I97" s="147">
        <v>9.0999999999999996</v>
      </c>
      <c r="J97" s="148">
        <f t="shared" ref="J97:J105" si="590">ROUND(D97*I97,2)</f>
        <v>6964.2299999999996</v>
      </c>
      <c r="K97" s="149">
        <f t="shared" ref="K97:K105" si="591">ROUND(E97*I97,2)</f>
        <v>0</v>
      </c>
      <c r="L97" s="150">
        <f t="shared" ref="L97:L105" si="592">ROUND(F97*I97,2)</f>
        <v>0</v>
      </c>
      <c r="M97" s="149">
        <f t="shared" ref="M97:M105" si="593">K97+L97</f>
        <v>0</v>
      </c>
      <c r="N97" s="149">
        <f t="shared" ref="N97:N105" si="594">J97-M97</f>
        <v>6964.2299999999996</v>
      </c>
      <c r="O97" s="151" t="str">
        <f t="shared" si="588"/>
        <v xml:space="preserve"> </v>
      </c>
      <c r="P97" s="151">
        <f t="shared" si="589"/>
        <v>100</v>
      </c>
    </row>
    <row r="98" ht="39.600000000000001">
      <c r="A98" s="141" t="s">
        <v>203</v>
      </c>
      <c r="B98" s="141" t="s">
        <v>204</v>
      </c>
      <c r="C98" s="142" t="s">
        <v>83</v>
      </c>
      <c r="D98" s="143">
        <v>765.29999999999995</v>
      </c>
      <c r="E98" s="144">
        <f>'BM 03 '!G98</f>
        <v>0</v>
      </c>
      <c r="F98" s="153"/>
      <c r="G98" s="144">
        <f t="shared" si="586"/>
        <v>0</v>
      </c>
      <c r="H98" s="146">
        <f t="shared" si="587"/>
        <v>765.29999999999995</v>
      </c>
      <c r="I98" s="147">
        <v>70.560000000000002</v>
      </c>
      <c r="J98" s="148">
        <f t="shared" si="590"/>
        <v>53999.57</v>
      </c>
      <c r="K98" s="149">
        <f t="shared" si="591"/>
        <v>0</v>
      </c>
      <c r="L98" s="150">
        <f t="shared" si="592"/>
        <v>0</v>
      </c>
      <c r="M98" s="149">
        <f t="shared" si="593"/>
        <v>0</v>
      </c>
      <c r="N98" s="149">
        <f t="shared" si="594"/>
        <v>53999.57</v>
      </c>
      <c r="O98" s="151" t="str">
        <f t="shared" si="588"/>
        <v xml:space="preserve"> </v>
      </c>
      <c r="P98" s="151">
        <f t="shared" si="589"/>
        <v>100</v>
      </c>
    </row>
    <row r="99" ht="26.399999999999999">
      <c r="A99" s="141" t="s">
        <v>205</v>
      </c>
      <c r="B99" s="141" t="s">
        <v>206</v>
      </c>
      <c r="C99" s="142" t="s">
        <v>83</v>
      </c>
      <c r="D99" s="143">
        <v>765.29999999999995</v>
      </c>
      <c r="E99" s="144">
        <f>'BM 03 '!G99</f>
        <v>0</v>
      </c>
      <c r="F99" s="153"/>
      <c r="G99" s="144">
        <f t="shared" si="586"/>
        <v>0</v>
      </c>
      <c r="H99" s="146">
        <f t="shared" si="587"/>
        <v>765.29999999999995</v>
      </c>
      <c r="I99" s="147">
        <v>14.19</v>
      </c>
      <c r="J99" s="148">
        <f t="shared" si="590"/>
        <v>10859.610000000001</v>
      </c>
      <c r="K99" s="149">
        <f t="shared" si="591"/>
        <v>0</v>
      </c>
      <c r="L99" s="150">
        <f t="shared" si="592"/>
        <v>0</v>
      </c>
      <c r="M99" s="149">
        <f t="shared" si="593"/>
        <v>0</v>
      </c>
      <c r="N99" s="149">
        <f t="shared" si="594"/>
        <v>10859.610000000001</v>
      </c>
      <c r="O99" s="151" t="str">
        <f t="shared" si="588"/>
        <v xml:space="preserve"> </v>
      </c>
      <c r="P99" s="151">
        <f t="shared" si="589"/>
        <v>100</v>
      </c>
    </row>
    <row r="100" ht="26.399999999999999">
      <c r="A100" s="141" t="s">
        <v>207</v>
      </c>
      <c r="B100" s="141" t="s">
        <v>208</v>
      </c>
      <c r="C100" s="142" t="s">
        <v>41</v>
      </c>
      <c r="D100" s="143">
        <v>80</v>
      </c>
      <c r="E100" s="144">
        <f>'BM 03 '!G100</f>
        <v>0</v>
      </c>
      <c r="F100" s="153"/>
      <c r="G100" s="144">
        <f t="shared" si="586"/>
        <v>0</v>
      </c>
      <c r="H100" s="146">
        <f t="shared" si="587"/>
        <v>80</v>
      </c>
      <c r="I100" s="147">
        <v>22.899999999999999</v>
      </c>
      <c r="J100" s="148">
        <f t="shared" si="590"/>
        <v>1832</v>
      </c>
      <c r="K100" s="149">
        <f t="shared" si="591"/>
        <v>0</v>
      </c>
      <c r="L100" s="150">
        <f t="shared" si="592"/>
        <v>0</v>
      </c>
      <c r="M100" s="149">
        <f t="shared" si="593"/>
        <v>0</v>
      </c>
      <c r="N100" s="149">
        <f t="shared" si="594"/>
        <v>1832</v>
      </c>
      <c r="O100" s="151" t="str">
        <f t="shared" si="588"/>
        <v xml:space="preserve"> </v>
      </c>
      <c r="P100" s="151">
        <f t="shared" si="589"/>
        <v>100</v>
      </c>
    </row>
    <row r="101" ht="22.199999999999999" customHeight="1">
      <c r="A101" s="141" t="s">
        <v>209</v>
      </c>
      <c r="B101" s="141" t="s">
        <v>210</v>
      </c>
      <c r="C101" s="142" t="s">
        <v>41</v>
      </c>
      <c r="D101" s="143">
        <v>6</v>
      </c>
      <c r="E101" s="144">
        <f>'BM 03 '!G101</f>
        <v>0</v>
      </c>
      <c r="F101" s="153"/>
      <c r="G101" s="144">
        <f t="shared" si="586"/>
        <v>0</v>
      </c>
      <c r="H101" s="146">
        <f t="shared" si="587"/>
        <v>6</v>
      </c>
      <c r="I101" s="147">
        <v>28.469999999999999</v>
      </c>
      <c r="J101" s="148">
        <f t="shared" si="590"/>
        <v>170.81999999999999</v>
      </c>
      <c r="K101" s="149">
        <f t="shared" si="591"/>
        <v>0</v>
      </c>
      <c r="L101" s="150">
        <f t="shared" si="592"/>
        <v>0</v>
      </c>
      <c r="M101" s="149">
        <f t="shared" si="593"/>
        <v>0</v>
      </c>
      <c r="N101" s="149">
        <f t="shared" si="594"/>
        <v>170.81999999999999</v>
      </c>
      <c r="O101" s="151" t="str">
        <f t="shared" si="588"/>
        <v xml:space="preserve"> </v>
      </c>
      <c r="P101" s="151">
        <f t="shared" si="589"/>
        <v>100</v>
      </c>
    </row>
    <row r="102" ht="37.200000000000003" customHeight="1">
      <c r="A102" s="141" t="s">
        <v>211</v>
      </c>
      <c r="B102" s="141" t="s">
        <v>212</v>
      </c>
      <c r="C102" s="142" t="s">
        <v>41</v>
      </c>
      <c r="D102" s="143">
        <v>5</v>
      </c>
      <c r="E102" s="144">
        <f>'BM 03 '!G102</f>
        <v>0</v>
      </c>
      <c r="F102" s="153"/>
      <c r="G102" s="144">
        <f t="shared" si="586"/>
        <v>0</v>
      </c>
      <c r="H102" s="146">
        <f t="shared" si="587"/>
        <v>5</v>
      </c>
      <c r="I102" s="147">
        <v>218.25</v>
      </c>
      <c r="J102" s="148">
        <f t="shared" si="590"/>
        <v>1091.25</v>
      </c>
      <c r="K102" s="149">
        <f t="shared" si="591"/>
        <v>0</v>
      </c>
      <c r="L102" s="150">
        <f t="shared" si="592"/>
        <v>0</v>
      </c>
      <c r="M102" s="149">
        <f t="shared" si="593"/>
        <v>0</v>
      </c>
      <c r="N102" s="149">
        <f t="shared" si="594"/>
        <v>1091.25</v>
      </c>
      <c r="O102" s="151" t="str">
        <f t="shared" si="588"/>
        <v xml:space="preserve"> </v>
      </c>
      <c r="P102" s="151">
        <f t="shared" si="589"/>
        <v>100</v>
      </c>
    </row>
    <row r="103" ht="24.600000000000001" customHeight="1">
      <c r="A103" s="141" t="s">
        <v>213</v>
      </c>
      <c r="B103" s="141" t="s">
        <v>214</v>
      </c>
      <c r="C103" s="142" t="s">
        <v>41</v>
      </c>
      <c r="D103" s="143">
        <v>2</v>
      </c>
      <c r="E103" s="144">
        <f>'BM 03 '!G103</f>
        <v>0</v>
      </c>
      <c r="F103" s="153"/>
      <c r="G103" s="144">
        <f t="shared" si="586"/>
        <v>0</v>
      </c>
      <c r="H103" s="146">
        <f t="shared" si="587"/>
        <v>2</v>
      </c>
      <c r="I103" s="147">
        <v>82.930000000000007</v>
      </c>
      <c r="J103" s="148">
        <f t="shared" si="590"/>
        <v>165.86000000000001</v>
      </c>
      <c r="K103" s="149">
        <f t="shared" si="591"/>
        <v>0</v>
      </c>
      <c r="L103" s="150">
        <f t="shared" si="592"/>
        <v>0</v>
      </c>
      <c r="M103" s="149">
        <f t="shared" si="593"/>
        <v>0</v>
      </c>
      <c r="N103" s="149">
        <f t="shared" si="594"/>
        <v>165.86000000000001</v>
      </c>
      <c r="O103" s="151" t="str">
        <f t="shared" si="588"/>
        <v xml:space="preserve"> </v>
      </c>
      <c r="P103" s="151">
        <f t="shared" si="589"/>
        <v>100</v>
      </c>
    </row>
    <row r="104" ht="26.399999999999999">
      <c r="A104" s="141" t="s">
        <v>215</v>
      </c>
      <c r="B104" s="141" t="s">
        <v>216</v>
      </c>
      <c r="C104" s="142" t="s">
        <v>41</v>
      </c>
      <c r="D104" s="143">
        <v>1</v>
      </c>
      <c r="E104" s="144">
        <f>'BM 03 '!G104</f>
        <v>0</v>
      </c>
      <c r="F104" s="153"/>
      <c r="G104" s="144">
        <f t="shared" si="586"/>
        <v>0</v>
      </c>
      <c r="H104" s="146">
        <f t="shared" si="587"/>
        <v>1</v>
      </c>
      <c r="I104" s="147">
        <v>280.56</v>
      </c>
      <c r="J104" s="148">
        <f t="shared" si="590"/>
        <v>280.56</v>
      </c>
      <c r="K104" s="149">
        <f t="shared" si="591"/>
        <v>0</v>
      </c>
      <c r="L104" s="150">
        <f t="shared" si="592"/>
        <v>0</v>
      </c>
      <c r="M104" s="149">
        <f t="shared" si="593"/>
        <v>0</v>
      </c>
      <c r="N104" s="149">
        <f t="shared" si="594"/>
        <v>280.56</v>
      </c>
      <c r="O104" s="151" t="str">
        <f t="shared" si="588"/>
        <v xml:space="preserve"> </v>
      </c>
      <c r="P104" s="151">
        <f t="shared" si="589"/>
        <v>100</v>
      </c>
    </row>
    <row r="105" ht="18.600000000000001" customHeight="1">
      <c r="A105" s="141" t="s">
        <v>217</v>
      </c>
      <c r="B105" s="141" t="s">
        <v>218</v>
      </c>
      <c r="C105" s="142" t="s">
        <v>41</v>
      </c>
      <c r="D105" s="143">
        <v>80</v>
      </c>
      <c r="E105" s="144">
        <f>'BM 03 '!G105</f>
        <v>0</v>
      </c>
      <c r="F105" s="153"/>
      <c r="G105" s="144">
        <f t="shared" si="586"/>
        <v>0</v>
      </c>
      <c r="H105" s="146">
        <f t="shared" si="587"/>
        <v>80</v>
      </c>
      <c r="I105" s="147">
        <v>265.38999999999999</v>
      </c>
      <c r="J105" s="148">
        <f t="shared" si="590"/>
        <v>21231.200000000001</v>
      </c>
      <c r="K105" s="149">
        <f t="shared" si="591"/>
        <v>0</v>
      </c>
      <c r="L105" s="150">
        <f t="shared" si="592"/>
        <v>0</v>
      </c>
      <c r="M105" s="149">
        <f t="shared" si="593"/>
        <v>0</v>
      </c>
      <c r="N105" s="149">
        <f t="shared" si="594"/>
        <v>21231.200000000001</v>
      </c>
      <c r="O105" s="151" t="str">
        <f t="shared" si="588"/>
        <v xml:space="preserve"> </v>
      </c>
      <c r="P105" s="151">
        <f t="shared" si="589"/>
        <v>100</v>
      </c>
    </row>
    <row r="106" ht="15" customHeight="1">
      <c r="A106" s="125" t="s">
        <v>219</v>
      </c>
      <c r="B106" s="125" t="s">
        <v>220</v>
      </c>
      <c r="C106" s="126"/>
      <c r="D106" s="134"/>
      <c r="E106" s="135"/>
      <c r="F106" s="136"/>
      <c r="G106" s="135"/>
      <c r="H106" s="137"/>
      <c r="I106" s="152"/>
      <c r="J106" s="139">
        <f>J107+J109+J114+J119+J128+J134</f>
        <v>763285.03000000003</v>
      </c>
      <c r="K106" s="139">
        <f>K107+K109+K114+K119+K129+K134</f>
        <v>0</v>
      </c>
      <c r="L106" s="139">
        <f>L107+L109+L114+L119+L129+L134</f>
        <v>0</v>
      </c>
      <c r="M106" s="139">
        <f>M107+M109+M114+M119+M129+M134</f>
        <v>0</v>
      </c>
      <c r="N106" s="139">
        <f>N107+N109+N114+N119+N128+N134</f>
        <v>763285.03000000003</v>
      </c>
      <c r="O106" s="133" t="str">
        <f t="shared" si="588"/>
        <v xml:space="preserve"> </v>
      </c>
      <c r="P106" s="133">
        <f t="shared" si="589"/>
        <v>100</v>
      </c>
    </row>
    <row r="107" ht="15" customHeight="1">
      <c r="A107" s="154" t="s">
        <v>221</v>
      </c>
      <c r="B107" s="154" t="s">
        <v>222</v>
      </c>
      <c r="C107" s="142"/>
      <c r="D107" s="143"/>
      <c r="E107" s="144"/>
      <c r="F107" s="144"/>
      <c r="G107" s="144"/>
      <c r="H107" s="146"/>
      <c r="I107" s="147"/>
      <c r="J107" s="155">
        <f>J108</f>
        <v>6352.5100000000002</v>
      </c>
      <c r="K107" s="155">
        <f>K108</f>
        <v>0</v>
      </c>
      <c r="L107" s="155">
        <f>L108</f>
        <v>0</v>
      </c>
      <c r="M107" s="155">
        <f>M108</f>
        <v>0</v>
      </c>
      <c r="N107" s="155">
        <f>N108</f>
        <v>6352.5100000000002</v>
      </c>
      <c r="O107" s="151" t="str">
        <f t="shared" si="588"/>
        <v xml:space="preserve"> </v>
      </c>
      <c r="P107" s="151">
        <f t="shared" si="589"/>
        <v>100</v>
      </c>
    </row>
    <row r="108" ht="15" customHeight="1">
      <c r="A108" s="141" t="s">
        <v>223</v>
      </c>
      <c r="B108" s="141" t="s">
        <v>224</v>
      </c>
      <c r="C108" s="142" t="s">
        <v>59</v>
      </c>
      <c r="D108" s="143">
        <v>4537.5100000000002</v>
      </c>
      <c r="E108" s="144"/>
      <c r="F108" s="153"/>
      <c r="G108" s="144"/>
      <c r="H108" s="146">
        <f>D108-G108</f>
        <v>4537.5100000000002</v>
      </c>
      <c r="I108" s="147">
        <v>1.3999999999999999</v>
      </c>
      <c r="J108" s="148">
        <f>ROUND(D108*I108,2)</f>
        <v>6352.5100000000002</v>
      </c>
      <c r="K108" s="148">
        <f>ROUND(E108*J108,2)</f>
        <v>0</v>
      </c>
      <c r="L108" s="160">
        <f>ROUND(F108*K108,2)</f>
        <v>0</v>
      </c>
      <c r="M108" s="148">
        <f>ROUND(G108*L108,2)</f>
        <v>0</v>
      </c>
      <c r="N108" s="149">
        <f>J108-M108</f>
        <v>6352.5100000000002</v>
      </c>
      <c r="O108" s="151" t="str">
        <f t="shared" si="588"/>
        <v xml:space="preserve"> </v>
      </c>
      <c r="P108" s="151">
        <f t="shared" si="589"/>
        <v>100</v>
      </c>
    </row>
    <row r="109" ht="15" customHeight="1">
      <c r="A109" s="154" t="s">
        <v>225</v>
      </c>
      <c r="B109" s="154" t="s">
        <v>226</v>
      </c>
      <c r="C109" s="142"/>
      <c r="D109" s="143"/>
      <c r="E109" s="144"/>
      <c r="F109" s="146"/>
      <c r="G109" s="146"/>
      <c r="H109" s="146"/>
      <c r="I109" s="147"/>
      <c r="J109" s="155">
        <f>J111+J113+J112</f>
        <v>27684.839999999997</v>
      </c>
      <c r="K109" s="155">
        <f>K111+K113+K112</f>
        <v>0</v>
      </c>
      <c r="L109" s="155">
        <f>L111+L113+L112</f>
        <v>0</v>
      </c>
      <c r="M109" s="155">
        <f>M111+M113+M112</f>
        <v>0</v>
      </c>
      <c r="N109" s="155">
        <f>N111+N113+N112</f>
        <v>27684.839999999997</v>
      </c>
      <c r="O109" s="151" t="str">
        <f t="shared" si="588"/>
        <v xml:space="preserve"> </v>
      </c>
      <c r="P109" s="151">
        <f t="shared" si="589"/>
        <v>100</v>
      </c>
    </row>
    <row r="110" ht="15" customHeight="1">
      <c r="A110" s="154" t="s">
        <v>227</v>
      </c>
      <c r="B110" s="154" t="s">
        <v>228</v>
      </c>
      <c r="C110" s="142"/>
      <c r="D110" s="143"/>
      <c r="E110" s="144"/>
      <c r="F110" s="146"/>
      <c r="G110" s="146"/>
      <c r="H110" s="146"/>
      <c r="I110" s="147"/>
      <c r="J110" s="155"/>
      <c r="K110" s="155"/>
      <c r="L110" s="155"/>
      <c r="M110" s="155"/>
      <c r="N110" s="155"/>
      <c r="O110" s="151" t="e">
        <f t="shared" si="588"/>
        <v>#DIV/0!</v>
      </c>
      <c r="P110" s="151" t="e">
        <f t="shared" si="589"/>
        <v>#DIV/0!</v>
      </c>
    </row>
    <row r="111" ht="52.799999999999997">
      <c r="A111" s="141" t="s">
        <v>229</v>
      </c>
      <c r="B111" s="141" t="s">
        <v>230</v>
      </c>
      <c r="C111" s="142" t="s">
        <v>143</v>
      </c>
      <c r="D111" s="143">
        <v>680.59000000000003</v>
      </c>
      <c r="E111" s="144"/>
      <c r="F111" s="153"/>
      <c r="G111" s="144">
        <f t="shared" ref="G111:G174" si="595">E111+F111</f>
        <v>0</v>
      </c>
      <c r="H111" s="146">
        <f t="shared" ref="H111:H174" si="596">D111-G111</f>
        <v>680.59000000000003</v>
      </c>
      <c r="I111" s="147">
        <v>18.93</v>
      </c>
      <c r="J111" s="148">
        <f t="shared" ref="J111:J113" si="597">ROUND(D111*I111,2)</f>
        <v>12883.57</v>
      </c>
      <c r="K111" s="149">
        <f t="shared" ref="K111:K113" si="598">ROUND(E111*I111,2)</f>
        <v>0</v>
      </c>
      <c r="L111" s="150">
        <f t="shared" ref="L111:L113" si="599">ROUND(F111*I111,2)</f>
        <v>0</v>
      </c>
      <c r="M111" s="149">
        <f t="shared" ref="M111:M113" si="600">K111+L111</f>
        <v>0</v>
      </c>
      <c r="N111" s="149">
        <f t="shared" ref="N111:N113" si="601">J111-M111</f>
        <v>12883.57</v>
      </c>
      <c r="O111" s="151" t="str">
        <f t="shared" si="588"/>
        <v xml:space="preserve"> </v>
      </c>
      <c r="P111" s="151">
        <f t="shared" si="589"/>
        <v>100</v>
      </c>
    </row>
    <row r="112" ht="13.199999999999999">
      <c r="A112" s="141" t="s">
        <v>231</v>
      </c>
      <c r="B112" s="141" t="s">
        <v>142</v>
      </c>
      <c r="C112" s="142" t="s">
        <v>143</v>
      </c>
      <c r="D112" s="143">
        <v>884.76999999999998</v>
      </c>
      <c r="E112" s="144"/>
      <c r="F112" s="153"/>
      <c r="G112" s="144">
        <f t="shared" si="595"/>
        <v>0</v>
      </c>
      <c r="H112" s="146">
        <f t="shared" si="596"/>
        <v>884.76999999999998</v>
      </c>
      <c r="I112" s="147">
        <v>1.1799999999999999</v>
      </c>
      <c r="J112" s="148">
        <f t="shared" si="597"/>
        <v>1044.03</v>
      </c>
      <c r="K112" s="149">
        <f t="shared" si="598"/>
        <v>0</v>
      </c>
      <c r="L112" s="150">
        <f t="shared" si="599"/>
        <v>0</v>
      </c>
      <c r="M112" s="149">
        <f t="shared" si="600"/>
        <v>0</v>
      </c>
      <c r="N112" s="149">
        <f t="shared" si="601"/>
        <v>1044.03</v>
      </c>
      <c r="O112" s="151" t="str">
        <f t="shared" si="588"/>
        <v xml:space="preserve"> </v>
      </c>
      <c r="P112" s="151">
        <f t="shared" si="589"/>
        <v>100</v>
      </c>
    </row>
    <row r="113" ht="26.399999999999999">
      <c r="A113" s="141" t="s">
        <v>232</v>
      </c>
      <c r="B113" s="141" t="s">
        <v>233</v>
      </c>
      <c r="C113" s="142" t="s">
        <v>130</v>
      </c>
      <c r="D113" s="143">
        <v>19376.400000000001</v>
      </c>
      <c r="E113" s="144"/>
      <c r="F113" s="153"/>
      <c r="G113" s="144">
        <f t="shared" si="595"/>
        <v>0</v>
      </c>
      <c r="H113" s="146">
        <f t="shared" si="596"/>
        <v>19376.400000000001</v>
      </c>
      <c r="I113" s="147">
        <v>0.70999999999999996</v>
      </c>
      <c r="J113" s="148">
        <f t="shared" si="597"/>
        <v>13757.24</v>
      </c>
      <c r="K113" s="149">
        <f t="shared" si="598"/>
        <v>0</v>
      </c>
      <c r="L113" s="150">
        <f t="shared" si="599"/>
        <v>0</v>
      </c>
      <c r="M113" s="149">
        <f t="shared" si="600"/>
        <v>0</v>
      </c>
      <c r="N113" s="149">
        <f t="shared" si="601"/>
        <v>13757.24</v>
      </c>
      <c r="O113" s="151" t="str">
        <f t="shared" si="588"/>
        <v xml:space="preserve"> </v>
      </c>
      <c r="P113" s="151">
        <f t="shared" si="589"/>
        <v>100</v>
      </c>
    </row>
    <row r="114" ht="13.199999999999999">
      <c r="A114" s="154" t="s">
        <v>234</v>
      </c>
      <c r="B114" s="154" t="s">
        <v>235</v>
      </c>
      <c r="C114" s="142"/>
      <c r="D114" s="143"/>
      <c r="E114" s="144"/>
      <c r="F114" s="144"/>
      <c r="G114" s="144"/>
      <c r="H114" s="146"/>
      <c r="I114" s="147"/>
      <c r="J114" s="155">
        <f>J116+J117+J118</f>
        <v>172188.28</v>
      </c>
      <c r="K114" s="155">
        <f>K116+K117+K118</f>
        <v>0</v>
      </c>
      <c r="L114" s="155">
        <f>L116+L117+L118</f>
        <v>0</v>
      </c>
      <c r="M114" s="155">
        <f>M116+M117+M118</f>
        <v>0</v>
      </c>
      <c r="N114" s="155">
        <f>N116+N117+N118</f>
        <v>172188.28</v>
      </c>
      <c r="O114" s="151" t="str">
        <f t="shared" si="588"/>
        <v xml:space="preserve"> </v>
      </c>
      <c r="P114" s="151">
        <f t="shared" si="589"/>
        <v>100</v>
      </c>
    </row>
    <row r="115" ht="13.199999999999999">
      <c r="A115" s="154" t="s">
        <v>236</v>
      </c>
      <c r="B115" s="154" t="s">
        <v>237</v>
      </c>
      <c r="C115" s="142"/>
      <c r="D115" s="143"/>
      <c r="E115" s="144"/>
      <c r="F115" s="144"/>
      <c r="G115" s="144"/>
      <c r="H115" s="146"/>
      <c r="I115" s="147"/>
      <c r="J115" s="161"/>
      <c r="K115" s="162"/>
      <c r="L115" s="163"/>
      <c r="M115" s="162"/>
      <c r="N115" s="162"/>
      <c r="O115" s="151"/>
      <c r="P115" s="151"/>
    </row>
    <row r="116" ht="52.799999999999997">
      <c r="A116" s="141" t="s">
        <v>238</v>
      </c>
      <c r="B116" s="141" t="s">
        <v>239</v>
      </c>
      <c r="C116" s="142" t="s">
        <v>143</v>
      </c>
      <c r="D116" s="143">
        <v>712.88</v>
      </c>
      <c r="E116" s="144"/>
      <c r="F116" s="153"/>
      <c r="G116" s="144">
        <f t="shared" si="595"/>
        <v>0</v>
      </c>
      <c r="H116" s="146">
        <f t="shared" si="596"/>
        <v>712.88</v>
      </c>
      <c r="I116" s="147">
        <v>160.94999999999999</v>
      </c>
      <c r="J116" s="148">
        <f t="shared" ref="J116:J118" si="602">ROUND(D116*I116,2)</f>
        <v>114738.03999999999</v>
      </c>
      <c r="K116" s="149">
        <f t="shared" ref="K116:K118" si="603">ROUND(E116*I116,2)</f>
        <v>0</v>
      </c>
      <c r="L116" s="150">
        <f t="shared" ref="L116:L118" si="604">ROUND(F116*I116,2)</f>
        <v>0</v>
      </c>
      <c r="M116" s="149">
        <f t="shared" ref="M116:M118" si="605">K116+L116</f>
        <v>0</v>
      </c>
      <c r="N116" s="149">
        <f t="shared" ref="N116:N118" si="606">J116-M116</f>
        <v>114738.03999999999</v>
      </c>
      <c r="O116" s="151" t="str">
        <f t="shared" ref="O116:O179" si="607">IF((M116/J116)=0," ",(M116/J116)*100)</f>
        <v xml:space="preserve"> </v>
      </c>
      <c r="P116" s="151">
        <f t="shared" ref="P116:P179" si="608">IF((N116/J116)=0," ",(N116/J116)*100)</f>
        <v>100</v>
      </c>
    </row>
    <row r="117" ht="20.399999999999999" customHeight="1">
      <c r="A117" s="141" t="s">
        <v>240</v>
      </c>
      <c r="B117" s="141" t="s">
        <v>142</v>
      </c>
      <c r="C117" s="142" t="s">
        <v>143</v>
      </c>
      <c r="D117" s="143">
        <v>926.74000000000001</v>
      </c>
      <c r="E117" s="144"/>
      <c r="F117" s="153"/>
      <c r="G117" s="144">
        <f t="shared" si="595"/>
        <v>0</v>
      </c>
      <c r="H117" s="146">
        <f t="shared" si="596"/>
        <v>926.74000000000001</v>
      </c>
      <c r="I117" s="147">
        <v>1.1799999999999999</v>
      </c>
      <c r="J117" s="148">
        <f t="shared" si="602"/>
        <v>1093.55</v>
      </c>
      <c r="K117" s="149">
        <f t="shared" si="603"/>
        <v>0</v>
      </c>
      <c r="L117" s="150">
        <f t="shared" si="604"/>
        <v>0</v>
      </c>
      <c r="M117" s="149">
        <f t="shared" si="605"/>
        <v>0</v>
      </c>
      <c r="N117" s="149">
        <f t="shared" si="606"/>
        <v>1093.55</v>
      </c>
      <c r="O117" s="151" t="str">
        <f t="shared" si="607"/>
        <v xml:space="preserve"> </v>
      </c>
      <c r="P117" s="151">
        <f t="shared" si="608"/>
        <v>100</v>
      </c>
    </row>
    <row r="118" ht="39.600000000000001">
      <c r="A118" s="141" t="s">
        <v>241</v>
      </c>
      <c r="B118" s="141" t="s">
        <v>129</v>
      </c>
      <c r="C118" s="142" t="s">
        <v>130</v>
      </c>
      <c r="D118" s="143">
        <v>79375.619999999995</v>
      </c>
      <c r="E118" s="144"/>
      <c r="F118" s="153"/>
      <c r="G118" s="144">
        <f t="shared" si="595"/>
        <v>0</v>
      </c>
      <c r="H118" s="146">
        <f t="shared" si="596"/>
        <v>79375.619999999995</v>
      </c>
      <c r="I118" s="147">
        <v>0.70999999999999996</v>
      </c>
      <c r="J118" s="148">
        <f t="shared" si="602"/>
        <v>56356.690000000002</v>
      </c>
      <c r="K118" s="149">
        <f t="shared" si="603"/>
        <v>0</v>
      </c>
      <c r="L118" s="150">
        <f t="shared" si="604"/>
        <v>0</v>
      </c>
      <c r="M118" s="149">
        <f t="shared" si="605"/>
        <v>0</v>
      </c>
      <c r="N118" s="149">
        <f t="shared" si="606"/>
        <v>56356.690000000002</v>
      </c>
      <c r="O118" s="151" t="str">
        <f t="shared" si="607"/>
        <v xml:space="preserve"> </v>
      </c>
      <c r="P118" s="151">
        <f t="shared" si="608"/>
        <v>100</v>
      </c>
    </row>
    <row r="119" ht="13.199999999999999">
      <c r="A119" s="154" t="s">
        <v>242</v>
      </c>
      <c r="B119" s="154" t="s">
        <v>243</v>
      </c>
      <c r="C119" s="142"/>
      <c r="D119" s="143"/>
      <c r="E119" s="144"/>
      <c r="F119" s="144"/>
      <c r="G119" s="144"/>
      <c r="H119" s="146"/>
      <c r="I119" s="147"/>
      <c r="J119" s="155">
        <f>J120+J122+J124</f>
        <v>487688.90000000002</v>
      </c>
      <c r="K119" s="155">
        <f>K120+K122+K124</f>
        <v>0</v>
      </c>
      <c r="L119" s="155">
        <f>L120+L122+L124</f>
        <v>0</v>
      </c>
      <c r="M119" s="155">
        <f>M120+M122+M124</f>
        <v>0</v>
      </c>
      <c r="N119" s="155">
        <f>N120+N122+N124</f>
        <v>487688.90000000002</v>
      </c>
      <c r="O119" s="151" t="str">
        <f t="shared" si="607"/>
        <v xml:space="preserve"> </v>
      </c>
      <c r="P119" s="151">
        <f t="shared" si="608"/>
        <v>100</v>
      </c>
    </row>
    <row r="120" ht="13.199999999999999">
      <c r="A120" s="154" t="s">
        <v>244</v>
      </c>
      <c r="B120" s="154" t="s">
        <v>245</v>
      </c>
      <c r="C120" s="142"/>
      <c r="D120" s="143"/>
      <c r="E120" s="144"/>
      <c r="F120" s="144"/>
      <c r="G120" s="144"/>
      <c r="H120" s="146"/>
      <c r="I120" s="147"/>
      <c r="J120" s="155">
        <f>J121</f>
        <v>60122.010000000002</v>
      </c>
      <c r="K120" s="156">
        <f>K121</f>
        <v>0</v>
      </c>
      <c r="L120" s="150">
        <f>L121</f>
        <v>0</v>
      </c>
      <c r="M120" s="156">
        <f t="shared" ref="M120:M127" si="609">K120+L120</f>
        <v>0</v>
      </c>
      <c r="N120" s="156">
        <f t="shared" ref="N120:N127" si="610">J120-M120</f>
        <v>60122.010000000002</v>
      </c>
      <c r="O120" s="151" t="str">
        <f t="shared" si="607"/>
        <v xml:space="preserve"> </v>
      </c>
      <c r="P120" s="151">
        <f t="shared" si="608"/>
        <v>100</v>
      </c>
    </row>
    <row r="121" ht="13.199999999999999">
      <c r="A121" s="141" t="s">
        <v>246</v>
      </c>
      <c r="B121" s="141" t="s">
        <v>247</v>
      </c>
      <c r="C121" s="142" t="s">
        <v>59</v>
      </c>
      <c r="D121" s="143">
        <v>4537.5100000000002</v>
      </c>
      <c r="E121" s="144"/>
      <c r="F121" s="153"/>
      <c r="G121" s="144">
        <f t="shared" si="595"/>
        <v>0</v>
      </c>
      <c r="H121" s="146">
        <f t="shared" si="596"/>
        <v>4537.5100000000002</v>
      </c>
      <c r="I121" s="147">
        <v>13.25</v>
      </c>
      <c r="J121" s="148">
        <f>ROUND(D121*I121,2)</f>
        <v>60122.010000000002</v>
      </c>
      <c r="K121" s="149">
        <f t="shared" ref="K121:K127" si="611">ROUND(E121*I121,2)</f>
        <v>0</v>
      </c>
      <c r="L121" s="150">
        <f t="shared" ref="L121:L127" si="612">ROUND(F121*I121,2)</f>
        <v>0</v>
      </c>
      <c r="M121" s="149">
        <f t="shared" si="609"/>
        <v>0</v>
      </c>
      <c r="N121" s="149">
        <f t="shared" si="610"/>
        <v>60122.010000000002</v>
      </c>
      <c r="O121" s="151" t="str">
        <f t="shared" si="607"/>
        <v xml:space="preserve"> </v>
      </c>
      <c r="P121" s="151">
        <f t="shared" si="608"/>
        <v>100</v>
      </c>
    </row>
    <row r="122" ht="13.199999999999999">
      <c r="A122" s="154" t="s">
        <v>248</v>
      </c>
      <c r="B122" s="154" t="s">
        <v>249</v>
      </c>
      <c r="C122" s="142"/>
      <c r="D122" s="143"/>
      <c r="E122" s="144"/>
      <c r="F122" s="144"/>
      <c r="G122" s="144"/>
      <c r="H122" s="146"/>
      <c r="I122" s="147"/>
      <c r="J122" s="155">
        <f>J123</f>
        <v>19148.290000000001</v>
      </c>
      <c r="K122" s="156">
        <f>K123</f>
        <v>0</v>
      </c>
      <c r="L122" s="150">
        <f>L123</f>
        <v>0</v>
      </c>
      <c r="M122" s="156">
        <f t="shared" si="609"/>
        <v>0</v>
      </c>
      <c r="N122" s="156">
        <f t="shared" si="610"/>
        <v>19148.290000000001</v>
      </c>
      <c r="O122" s="151" t="str">
        <f t="shared" si="607"/>
        <v xml:space="preserve"> </v>
      </c>
      <c r="P122" s="151">
        <f t="shared" si="608"/>
        <v>100</v>
      </c>
    </row>
    <row r="123" ht="15" customHeight="1">
      <c r="A123" s="141" t="s">
        <v>250</v>
      </c>
      <c r="B123" s="141" t="s">
        <v>251</v>
      </c>
      <c r="C123" s="142" t="s">
        <v>59</v>
      </c>
      <c r="D123" s="143">
        <v>4537.5100000000002</v>
      </c>
      <c r="E123" s="144"/>
      <c r="F123" s="153"/>
      <c r="G123" s="144">
        <f t="shared" si="595"/>
        <v>0</v>
      </c>
      <c r="H123" s="146">
        <f t="shared" si="596"/>
        <v>4537.5100000000002</v>
      </c>
      <c r="I123" s="147">
        <v>4.2199999999999998</v>
      </c>
      <c r="J123" s="148">
        <f>ROUND(D123*I123,2)</f>
        <v>19148.290000000001</v>
      </c>
      <c r="K123" s="149">
        <f t="shared" si="611"/>
        <v>0</v>
      </c>
      <c r="L123" s="150">
        <f t="shared" si="612"/>
        <v>0</v>
      </c>
      <c r="M123" s="149">
        <f t="shared" si="609"/>
        <v>0</v>
      </c>
      <c r="N123" s="149">
        <f t="shared" si="610"/>
        <v>19148.290000000001</v>
      </c>
      <c r="O123" s="151" t="str">
        <f t="shared" si="607"/>
        <v xml:space="preserve"> </v>
      </c>
      <c r="P123" s="151">
        <f t="shared" si="608"/>
        <v>100</v>
      </c>
    </row>
    <row r="124" ht="15" customHeight="1">
      <c r="A124" s="154" t="s">
        <v>252</v>
      </c>
      <c r="B124" s="154" t="s">
        <v>253</v>
      </c>
      <c r="C124" s="142"/>
      <c r="D124" s="143"/>
      <c r="E124" s="144"/>
      <c r="F124" s="144"/>
      <c r="G124" s="144"/>
      <c r="H124" s="146"/>
      <c r="I124" s="147"/>
      <c r="J124" s="155">
        <f>J125+J126+J127</f>
        <v>408418.60000000003</v>
      </c>
      <c r="K124" s="156">
        <f>SUM(K125:K127)</f>
        <v>0</v>
      </c>
      <c r="L124" s="150">
        <f>SUM(L125:L127)</f>
        <v>0</v>
      </c>
      <c r="M124" s="156">
        <f t="shared" si="609"/>
        <v>0</v>
      </c>
      <c r="N124" s="156">
        <f t="shared" si="610"/>
        <v>408418.60000000003</v>
      </c>
      <c r="O124" s="151" t="str">
        <f t="shared" si="607"/>
        <v xml:space="preserve"> </v>
      </c>
      <c r="P124" s="151">
        <f t="shared" si="608"/>
        <v>100</v>
      </c>
    </row>
    <row r="125" ht="39.600000000000001">
      <c r="A125" s="141" t="s">
        <v>254</v>
      </c>
      <c r="B125" s="141" t="s">
        <v>255</v>
      </c>
      <c r="C125" s="142" t="s">
        <v>143</v>
      </c>
      <c r="D125" s="143">
        <v>226.88</v>
      </c>
      <c r="E125" s="144"/>
      <c r="F125" s="153"/>
      <c r="G125" s="144">
        <f t="shared" si="595"/>
        <v>0</v>
      </c>
      <c r="H125" s="146">
        <f t="shared" si="596"/>
        <v>226.88</v>
      </c>
      <c r="I125" s="147">
        <v>1725.01</v>
      </c>
      <c r="J125" s="148">
        <f t="shared" ref="J125:J127" si="613">ROUND(D125*I125,2)</f>
        <v>391370.27000000002</v>
      </c>
      <c r="K125" s="149">
        <f t="shared" si="611"/>
        <v>0</v>
      </c>
      <c r="L125" s="150">
        <f t="shared" si="612"/>
        <v>0</v>
      </c>
      <c r="M125" s="149">
        <f t="shared" si="609"/>
        <v>0</v>
      </c>
      <c r="N125" s="149">
        <f t="shared" si="610"/>
        <v>391370.27000000002</v>
      </c>
      <c r="O125" s="151" t="str">
        <f t="shared" si="607"/>
        <v xml:space="preserve"> </v>
      </c>
      <c r="P125" s="151">
        <f t="shared" si="608"/>
        <v>100</v>
      </c>
    </row>
    <row r="126" ht="26.399999999999999">
      <c r="A126" s="141" t="s">
        <v>256</v>
      </c>
      <c r="B126" s="141" t="s">
        <v>257</v>
      </c>
      <c r="C126" s="142" t="s">
        <v>146</v>
      </c>
      <c r="D126" s="143">
        <v>544.5</v>
      </c>
      <c r="E126" s="144"/>
      <c r="F126" s="153"/>
      <c r="G126" s="144">
        <f t="shared" si="595"/>
        <v>0</v>
      </c>
      <c r="H126" s="146">
        <f t="shared" si="596"/>
        <v>544.5</v>
      </c>
      <c r="I126" s="147">
        <v>6.6699999999999999</v>
      </c>
      <c r="J126" s="148">
        <f t="shared" si="613"/>
        <v>3631.8200000000002</v>
      </c>
      <c r="K126" s="149">
        <f t="shared" si="611"/>
        <v>0</v>
      </c>
      <c r="L126" s="150">
        <f t="shared" si="612"/>
        <v>0</v>
      </c>
      <c r="M126" s="149">
        <f t="shared" si="609"/>
        <v>0</v>
      </c>
      <c r="N126" s="149">
        <f t="shared" si="610"/>
        <v>3631.8200000000002</v>
      </c>
      <c r="O126" s="151" t="str">
        <f t="shared" si="607"/>
        <v xml:space="preserve"> </v>
      </c>
      <c r="P126" s="151">
        <f t="shared" si="608"/>
        <v>100</v>
      </c>
    </row>
    <row r="127" ht="39.600000000000001">
      <c r="A127" s="141" t="s">
        <v>258</v>
      </c>
      <c r="B127" s="141" t="s">
        <v>259</v>
      </c>
      <c r="C127" s="142" t="s">
        <v>130</v>
      </c>
      <c r="D127" s="143">
        <v>9583.2199999999993</v>
      </c>
      <c r="E127" s="144"/>
      <c r="F127" s="153"/>
      <c r="G127" s="144">
        <f t="shared" si="595"/>
        <v>0</v>
      </c>
      <c r="H127" s="146">
        <f t="shared" si="596"/>
        <v>9583.2199999999993</v>
      </c>
      <c r="I127" s="147">
        <v>1.3999999999999999</v>
      </c>
      <c r="J127" s="148">
        <f t="shared" si="613"/>
        <v>13416.51</v>
      </c>
      <c r="K127" s="149">
        <f t="shared" si="611"/>
        <v>0</v>
      </c>
      <c r="L127" s="150">
        <f t="shared" si="612"/>
        <v>0</v>
      </c>
      <c r="M127" s="149">
        <f t="shared" si="609"/>
        <v>0</v>
      </c>
      <c r="N127" s="149">
        <f t="shared" si="610"/>
        <v>13416.51</v>
      </c>
      <c r="O127" s="151" t="str">
        <f t="shared" si="607"/>
        <v xml:space="preserve"> </v>
      </c>
      <c r="P127" s="151">
        <f t="shared" si="608"/>
        <v>100</v>
      </c>
    </row>
    <row r="128" ht="15" customHeight="1">
      <c r="A128" s="154" t="s">
        <v>260</v>
      </c>
      <c r="B128" s="154" t="s">
        <v>261</v>
      </c>
      <c r="C128" s="142"/>
      <c r="D128" s="143"/>
      <c r="E128" s="144"/>
      <c r="F128" s="144"/>
      <c r="G128" s="144"/>
      <c r="H128" s="146"/>
      <c r="I128" s="147"/>
      <c r="J128" s="155">
        <f>J129+J130+J131+J132+J133</f>
        <v>10709.07</v>
      </c>
      <c r="K128" s="155">
        <f>K129+K130+K131+K132+K133</f>
        <v>0</v>
      </c>
      <c r="L128" s="155">
        <f>L129+L130+L131+L132+L133</f>
        <v>0</v>
      </c>
      <c r="M128" s="155">
        <f>M129+M130+M131+M132+M133</f>
        <v>0</v>
      </c>
      <c r="N128" s="155">
        <f>N129+N130+N131+N132+N133</f>
        <v>10709.07</v>
      </c>
      <c r="O128" s="151" t="str">
        <f t="shared" si="607"/>
        <v xml:space="preserve"> </v>
      </c>
      <c r="P128" s="151">
        <f t="shared" si="608"/>
        <v>100</v>
      </c>
    </row>
    <row r="129" ht="15" customHeight="1">
      <c r="A129" s="141" t="s">
        <v>262</v>
      </c>
      <c r="B129" s="141" t="s">
        <v>263</v>
      </c>
      <c r="C129" s="142" t="s">
        <v>59</v>
      </c>
      <c r="D129" s="143">
        <v>144.56</v>
      </c>
      <c r="E129" s="144"/>
      <c r="F129" s="153"/>
      <c r="G129" s="144">
        <f t="shared" si="595"/>
        <v>0</v>
      </c>
      <c r="H129" s="146">
        <f t="shared" si="596"/>
        <v>144.56</v>
      </c>
      <c r="I129" s="147">
        <v>5.8799999999999999</v>
      </c>
      <c r="J129" s="148">
        <f t="shared" ref="J129:J133" si="614">ROUND(D129*I129,2)</f>
        <v>850.00999999999999</v>
      </c>
      <c r="K129" s="149">
        <f t="shared" ref="K129:K133" si="615">ROUND(E129*I129,2)</f>
        <v>0</v>
      </c>
      <c r="L129" s="150">
        <f t="shared" ref="L129:L133" si="616">ROUND(F129*I129,2)</f>
        <v>0</v>
      </c>
      <c r="M129" s="149">
        <f t="shared" ref="M129:M133" si="617">K129+L129</f>
        <v>0</v>
      </c>
      <c r="N129" s="149">
        <f t="shared" ref="N129:N133" si="618">J129-M129</f>
        <v>850.00999999999999</v>
      </c>
      <c r="O129" s="151" t="str">
        <f t="shared" si="607"/>
        <v xml:space="preserve"> </v>
      </c>
      <c r="P129" s="151">
        <f t="shared" si="608"/>
        <v>100</v>
      </c>
    </row>
    <row r="130" ht="15" customHeight="1">
      <c r="A130" s="141" t="s">
        <v>264</v>
      </c>
      <c r="B130" s="141" t="s">
        <v>142</v>
      </c>
      <c r="C130" s="142" t="s">
        <v>143</v>
      </c>
      <c r="D130" s="143">
        <v>93.900000000000006</v>
      </c>
      <c r="E130" s="144"/>
      <c r="F130" s="153"/>
      <c r="G130" s="144">
        <f t="shared" si="595"/>
        <v>0</v>
      </c>
      <c r="H130" s="146">
        <f t="shared" si="596"/>
        <v>93.900000000000006</v>
      </c>
      <c r="I130" s="147">
        <v>1.1799999999999999</v>
      </c>
      <c r="J130" s="148">
        <f t="shared" si="614"/>
        <v>110.8</v>
      </c>
      <c r="K130" s="149">
        <f t="shared" si="615"/>
        <v>0</v>
      </c>
      <c r="L130" s="150">
        <f t="shared" si="616"/>
        <v>0</v>
      </c>
      <c r="M130" s="149">
        <f t="shared" si="617"/>
        <v>0</v>
      </c>
      <c r="N130" s="149">
        <f t="shared" si="618"/>
        <v>110.8</v>
      </c>
      <c r="O130" s="151" t="str">
        <f t="shared" si="607"/>
        <v xml:space="preserve"> </v>
      </c>
      <c r="P130" s="151">
        <f t="shared" si="608"/>
        <v>100</v>
      </c>
    </row>
    <row r="131" ht="30.600000000000001" customHeight="1">
      <c r="A131" s="141" t="s">
        <v>265</v>
      </c>
      <c r="B131" s="141" t="s">
        <v>145</v>
      </c>
      <c r="C131" s="142" t="s">
        <v>146</v>
      </c>
      <c r="D131" s="143">
        <v>140.84</v>
      </c>
      <c r="E131" s="144"/>
      <c r="F131" s="153"/>
      <c r="G131" s="144">
        <f t="shared" si="595"/>
        <v>0</v>
      </c>
      <c r="H131" s="146">
        <f t="shared" si="596"/>
        <v>140.84</v>
      </c>
      <c r="I131" s="147">
        <v>36.100000000000001</v>
      </c>
      <c r="J131" s="148">
        <f t="shared" si="614"/>
        <v>5084.3199999999997</v>
      </c>
      <c r="K131" s="149">
        <f t="shared" si="615"/>
        <v>0</v>
      </c>
      <c r="L131" s="150">
        <f t="shared" si="616"/>
        <v>0</v>
      </c>
      <c r="M131" s="149">
        <f t="shared" si="617"/>
        <v>0</v>
      </c>
      <c r="N131" s="149">
        <f t="shared" si="618"/>
        <v>5084.3199999999997</v>
      </c>
      <c r="O131" s="151" t="str">
        <f t="shared" si="607"/>
        <v xml:space="preserve"> </v>
      </c>
      <c r="P131" s="151">
        <f t="shared" si="608"/>
        <v>100</v>
      </c>
    </row>
    <row r="132" ht="39.600000000000001">
      <c r="A132" s="141" t="s">
        <v>266</v>
      </c>
      <c r="B132" s="141" t="s">
        <v>129</v>
      </c>
      <c r="C132" s="142" t="s">
        <v>130</v>
      </c>
      <c r="D132" s="143">
        <v>2478.7800000000002</v>
      </c>
      <c r="E132" s="144"/>
      <c r="F132" s="153"/>
      <c r="G132" s="144">
        <f t="shared" si="595"/>
        <v>0</v>
      </c>
      <c r="H132" s="146">
        <f t="shared" si="596"/>
        <v>2478.7800000000002</v>
      </c>
      <c r="I132" s="147">
        <v>0.70999999999999996</v>
      </c>
      <c r="J132" s="148">
        <f t="shared" si="614"/>
        <v>1759.9300000000001</v>
      </c>
      <c r="K132" s="149">
        <f t="shared" si="615"/>
        <v>0</v>
      </c>
      <c r="L132" s="150">
        <f t="shared" si="616"/>
        <v>0</v>
      </c>
      <c r="M132" s="149">
        <f t="shared" si="617"/>
        <v>0</v>
      </c>
      <c r="N132" s="149">
        <f t="shared" si="618"/>
        <v>1759.9300000000001</v>
      </c>
      <c r="O132" s="151" t="str">
        <f t="shared" si="607"/>
        <v xml:space="preserve"> </v>
      </c>
      <c r="P132" s="151">
        <f t="shared" si="608"/>
        <v>100</v>
      </c>
    </row>
    <row r="133" ht="25.949999999999999" customHeight="1">
      <c r="A133" s="141" t="s">
        <v>267</v>
      </c>
      <c r="B133" s="141" t="s">
        <v>268</v>
      </c>
      <c r="C133" s="142" t="s">
        <v>269</v>
      </c>
      <c r="D133" s="143">
        <v>4537.5100000000002</v>
      </c>
      <c r="E133" s="144"/>
      <c r="F133" s="153"/>
      <c r="G133" s="144">
        <f t="shared" si="595"/>
        <v>0</v>
      </c>
      <c r="H133" s="146">
        <f t="shared" si="596"/>
        <v>4537.5100000000002</v>
      </c>
      <c r="I133" s="147">
        <v>0.64000000000000001</v>
      </c>
      <c r="J133" s="148">
        <f t="shared" si="614"/>
        <v>2904.0100000000002</v>
      </c>
      <c r="K133" s="149">
        <f t="shared" si="615"/>
        <v>0</v>
      </c>
      <c r="L133" s="150">
        <f t="shared" si="616"/>
        <v>0</v>
      </c>
      <c r="M133" s="149">
        <f t="shared" si="617"/>
        <v>0</v>
      </c>
      <c r="N133" s="149">
        <f t="shared" si="618"/>
        <v>2904.0100000000002</v>
      </c>
      <c r="O133" s="151" t="str">
        <f t="shared" si="607"/>
        <v xml:space="preserve"> </v>
      </c>
      <c r="P133" s="151">
        <f t="shared" si="608"/>
        <v>100</v>
      </c>
    </row>
    <row r="134" ht="19.949999999999999" customHeight="1">
      <c r="A134" s="154" t="s">
        <v>270</v>
      </c>
      <c r="B134" s="154" t="s">
        <v>271</v>
      </c>
      <c r="C134" s="142"/>
      <c r="D134" s="143"/>
      <c r="E134" s="144"/>
      <c r="F134" s="144"/>
      <c r="G134" s="144"/>
      <c r="H134" s="146"/>
      <c r="I134" s="147"/>
      <c r="J134" s="155">
        <f>SUM(J135:J141)</f>
        <v>58661.43</v>
      </c>
      <c r="K134" s="155">
        <f>SUM(K135:K141)</f>
        <v>0</v>
      </c>
      <c r="L134" s="155">
        <f>SUM(L135:L141)</f>
        <v>0</v>
      </c>
      <c r="M134" s="155">
        <f>SUM(M135:M141)</f>
        <v>0</v>
      </c>
      <c r="N134" s="155">
        <f>SUM(N135:N141)</f>
        <v>58661.43</v>
      </c>
      <c r="O134" s="151" t="str">
        <f t="shared" si="607"/>
        <v xml:space="preserve"> </v>
      </c>
      <c r="P134" s="151">
        <f t="shared" si="608"/>
        <v>100</v>
      </c>
    </row>
    <row r="135" ht="52.799999999999997">
      <c r="A135" s="141" t="s">
        <v>272</v>
      </c>
      <c r="B135" s="141" t="s">
        <v>273</v>
      </c>
      <c r="C135" s="142" t="s">
        <v>41</v>
      </c>
      <c r="D135" s="143">
        <v>31</v>
      </c>
      <c r="E135" s="144"/>
      <c r="F135" s="153"/>
      <c r="G135" s="144">
        <f t="shared" si="595"/>
        <v>0</v>
      </c>
      <c r="H135" s="146">
        <f t="shared" si="596"/>
        <v>31</v>
      </c>
      <c r="I135" s="147">
        <v>664.75999999999999</v>
      </c>
      <c r="J135" s="148">
        <f t="shared" ref="J135:J141" si="619">ROUND(D135*I135,2)</f>
        <v>20607.560000000001</v>
      </c>
      <c r="K135" s="149">
        <f t="shared" ref="K135:K141" si="620">ROUND(E135*I135,2)</f>
        <v>0</v>
      </c>
      <c r="L135" s="150">
        <f t="shared" ref="L135:L141" si="621">ROUND(F135*I135,2)</f>
        <v>0</v>
      </c>
      <c r="M135" s="149">
        <f t="shared" ref="M135:M141" si="622">K135+L135</f>
        <v>0</v>
      </c>
      <c r="N135" s="149">
        <f t="shared" ref="N135:N141" si="623">J135-M135</f>
        <v>20607.560000000001</v>
      </c>
      <c r="O135" s="151" t="str">
        <f t="shared" si="607"/>
        <v xml:space="preserve"> </v>
      </c>
      <c r="P135" s="151">
        <f t="shared" si="608"/>
        <v>100</v>
      </c>
    </row>
    <row r="136" s="164" customFormat="1" ht="52.799999999999997">
      <c r="A136" s="141" t="s">
        <v>274</v>
      </c>
      <c r="B136" s="141" t="s">
        <v>275</v>
      </c>
      <c r="C136" s="142" t="s">
        <v>41</v>
      </c>
      <c r="D136" s="143">
        <v>9</v>
      </c>
      <c r="E136" s="144"/>
      <c r="F136" s="153"/>
      <c r="G136" s="144">
        <f t="shared" si="595"/>
        <v>0</v>
      </c>
      <c r="H136" s="146">
        <f t="shared" si="596"/>
        <v>9</v>
      </c>
      <c r="I136" s="147">
        <v>664.75999999999999</v>
      </c>
      <c r="J136" s="148">
        <f t="shared" si="619"/>
        <v>5982.8400000000001</v>
      </c>
      <c r="K136" s="149">
        <f t="shared" si="620"/>
        <v>0</v>
      </c>
      <c r="L136" s="150">
        <f t="shared" si="621"/>
        <v>0</v>
      </c>
      <c r="M136" s="149">
        <f t="shared" si="622"/>
        <v>0</v>
      </c>
      <c r="N136" s="149">
        <f t="shared" si="623"/>
        <v>5982.8400000000001</v>
      </c>
      <c r="O136" s="151" t="str">
        <f t="shared" si="607"/>
        <v xml:space="preserve"> </v>
      </c>
      <c r="P136" s="151">
        <f t="shared" si="608"/>
        <v>100</v>
      </c>
    </row>
    <row r="137" ht="52.799999999999997">
      <c r="A137" s="141" t="s">
        <v>276</v>
      </c>
      <c r="B137" s="141" t="s">
        <v>277</v>
      </c>
      <c r="C137" s="142" t="s">
        <v>41</v>
      </c>
      <c r="D137" s="143">
        <v>1</v>
      </c>
      <c r="E137" s="144"/>
      <c r="F137" s="153"/>
      <c r="G137" s="144">
        <f t="shared" si="595"/>
        <v>0</v>
      </c>
      <c r="H137" s="146">
        <f t="shared" si="596"/>
        <v>1</v>
      </c>
      <c r="I137" s="147">
        <v>664.75999999999999</v>
      </c>
      <c r="J137" s="148">
        <f t="shared" si="619"/>
        <v>664.75999999999999</v>
      </c>
      <c r="K137" s="149">
        <f t="shared" si="620"/>
        <v>0</v>
      </c>
      <c r="L137" s="150">
        <f t="shared" si="621"/>
        <v>0</v>
      </c>
      <c r="M137" s="149">
        <f t="shared" si="622"/>
        <v>0</v>
      </c>
      <c r="N137" s="149">
        <f t="shared" si="623"/>
        <v>664.75999999999999</v>
      </c>
      <c r="O137" s="151" t="str">
        <f t="shared" si="607"/>
        <v xml:space="preserve"> </v>
      </c>
      <c r="P137" s="151">
        <f t="shared" si="608"/>
        <v>100</v>
      </c>
    </row>
    <row r="138" ht="34.200000000000003" customHeight="1">
      <c r="A138" s="141" t="s">
        <v>278</v>
      </c>
      <c r="B138" s="141" t="s">
        <v>279</v>
      </c>
      <c r="C138" s="142" t="s">
        <v>41</v>
      </c>
      <c r="D138" s="143">
        <v>6</v>
      </c>
      <c r="E138" s="144"/>
      <c r="F138" s="153"/>
      <c r="G138" s="144">
        <f t="shared" si="595"/>
        <v>0</v>
      </c>
      <c r="H138" s="146">
        <f t="shared" si="596"/>
        <v>6</v>
      </c>
      <c r="I138" s="147">
        <v>122.88</v>
      </c>
      <c r="J138" s="148">
        <f t="shared" si="619"/>
        <v>737.27999999999997</v>
      </c>
      <c r="K138" s="149">
        <f t="shared" si="620"/>
        <v>0</v>
      </c>
      <c r="L138" s="150">
        <f t="shared" si="621"/>
        <v>0</v>
      </c>
      <c r="M138" s="149">
        <f t="shared" si="622"/>
        <v>0</v>
      </c>
      <c r="N138" s="149">
        <f t="shared" si="623"/>
        <v>737.27999999999997</v>
      </c>
      <c r="O138" s="151" t="str">
        <f t="shared" si="607"/>
        <v xml:space="preserve"> </v>
      </c>
      <c r="P138" s="151">
        <f t="shared" si="608"/>
        <v>100</v>
      </c>
    </row>
    <row r="139" ht="39.600000000000001">
      <c r="A139" s="141" t="s">
        <v>280</v>
      </c>
      <c r="B139" s="141" t="s">
        <v>281</v>
      </c>
      <c r="C139" s="142" t="s">
        <v>41</v>
      </c>
      <c r="D139" s="143">
        <v>6</v>
      </c>
      <c r="E139" s="144"/>
      <c r="F139" s="153"/>
      <c r="G139" s="144">
        <f t="shared" si="595"/>
        <v>0</v>
      </c>
      <c r="H139" s="146">
        <f t="shared" si="596"/>
        <v>6</v>
      </c>
      <c r="I139" s="147">
        <v>789.00999999999999</v>
      </c>
      <c r="J139" s="148">
        <f t="shared" si="619"/>
        <v>4734.0600000000004</v>
      </c>
      <c r="K139" s="149">
        <f t="shared" si="620"/>
        <v>0</v>
      </c>
      <c r="L139" s="150">
        <f t="shared" si="621"/>
        <v>0</v>
      </c>
      <c r="M139" s="149">
        <f t="shared" si="622"/>
        <v>0</v>
      </c>
      <c r="N139" s="149">
        <f t="shared" si="623"/>
        <v>4734.0600000000004</v>
      </c>
      <c r="O139" s="151" t="str">
        <f t="shared" si="607"/>
        <v xml:space="preserve"> </v>
      </c>
      <c r="P139" s="151">
        <f t="shared" si="608"/>
        <v>100</v>
      </c>
    </row>
    <row r="140" ht="28.949999999999999" customHeight="1">
      <c r="A140" s="141" t="s">
        <v>282</v>
      </c>
      <c r="B140" s="141" t="s">
        <v>283</v>
      </c>
      <c r="C140" s="142" t="s">
        <v>59</v>
      </c>
      <c r="D140" s="143">
        <v>484</v>
      </c>
      <c r="E140" s="144"/>
      <c r="F140" s="153"/>
      <c r="G140" s="144">
        <f t="shared" si="595"/>
        <v>0</v>
      </c>
      <c r="H140" s="146">
        <f t="shared" si="596"/>
        <v>484</v>
      </c>
      <c r="I140" s="147">
        <v>24.420000000000002</v>
      </c>
      <c r="J140" s="148">
        <f t="shared" si="619"/>
        <v>11819.280000000001</v>
      </c>
      <c r="K140" s="149">
        <f t="shared" si="620"/>
        <v>0</v>
      </c>
      <c r="L140" s="150">
        <f t="shared" si="621"/>
        <v>0</v>
      </c>
      <c r="M140" s="149">
        <f t="shared" si="622"/>
        <v>0</v>
      </c>
      <c r="N140" s="149">
        <f t="shared" si="623"/>
        <v>11819.280000000001</v>
      </c>
      <c r="O140" s="151" t="str">
        <f t="shared" si="607"/>
        <v xml:space="preserve"> </v>
      </c>
      <c r="P140" s="151">
        <f t="shared" si="608"/>
        <v>100</v>
      </c>
    </row>
    <row r="141" ht="28.949999999999999" customHeight="1">
      <c r="A141" s="141" t="s">
        <v>284</v>
      </c>
      <c r="B141" s="141" t="s">
        <v>285</v>
      </c>
      <c r="C141" s="142" t="s">
        <v>269</v>
      </c>
      <c r="D141" s="143">
        <v>165.56</v>
      </c>
      <c r="E141" s="144"/>
      <c r="F141" s="153"/>
      <c r="G141" s="144">
        <f t="shared" si="595"/>
        <v>0</v>
      </c>
      <c r="H141" s="146">
        <f t="shared" si="596"/>
        <v>165.56</v>
      </c>
      <c r="I141" s="147">
        <v>85.260000000000005</v>
      </c>
      <c r="J141" s="148">
        <f t="shared" si="619"/>
        <v>14115.65</v>
      </c>
      <c r="K141" s="149">
        <f t="shared" si="620"/>
        <v>0</v>
      </c>
      <c r="L141" s="150">
        <f t="shared" si="621"/>
        <v>0</v>
      </c>
      <c r="M141" s="149">
        <f t="shared" si="622"/>
        <v>0</v>
      </c>
      <c r="N141" s="149">
        <f t="shared" si="623"/>
        <v>14115.65</v>
      </c>
      <c r="O141" s="151" t="str">
        <f t="shared" si="607"/>
        <v xml:space="preserve"> </v>
      </c>
      <c r="P141" s="151">
        <f t="shared" si="608"/>
        <v>100</v>
      </c>
    </row>
    <row r="142" ht="17.399999999999999" customHeight="1">
      <c r="A142" s="125" t="s">
        <v>286</v>
      </c>
      <c r="B142" s="125" t="s">
        <v>287</v>
      </c>
      <c r="C142" s="126"/>
      <c r="D142" s="134"/>
      <c r="E142" s="135"/>
      <c r="F142" s="136"/>
      <c r="G142" s="135"/>
      <c r="H142" s="137"/>
      <c r="I142" s="152"/>
      <c r="J142" s="165">
        <f>SUM(J143:J153)</f>
        <v>1008136.61</v>
      </c>
      <c r="K142" s="165">
        <f>SUM(K143:K153)</f>
        <v>0</v>
      </c>
      <c r="L142" s="165">
        <f>SUM(L143:L153)</f>
        <v>0</v>
      </c>
      <c r="M142" s="165">
        <f>SUM(M143:M153)</f>
        <v>0</v>
      </c>
      <c r="N142" s="165">
        <f>SUM(N143:N153)</f>
        <v>1008136.61</v>
      </c>
      <c r="O142" s="133" t="str">
        <f t="shared" si="607"/>
        <v xml:space="preserve"> </v>
      </c>
      <c r="P142" s="133">
        <f t="shared" si="608"/>
        <v>100</v>
      </c>
    </row>
    <row r="143" ht="43.950000000000003" customHeight="1">
      <c r="A143" s="141" t="s">
        <v>288</v>
      </c>
      <c r="B143" s="141" t="s">
        <v>289</v>
      </c>
      <c r="C143" s="142" t="s">
        <v>83</v>
      </c>
      <c r="D143" s="143">
        <v>664.85000000000002</v>
      </c>
      <c r="E143" s="144"/>
      <c r="F143" s="153"/>
      <c r="G143" s="144">
        <f t="shared" si="595"/>
        <v>0</v>
      </c>
      <c r="H143" s="146">
        <f t="shared" si="596"/>
        <v>664.85000000000002</v>
      </c>
      <c r="I143" s="147">
        <v>67.030000000000001</v>
      </c>
      <c r="J143" s="148">
        <f t="shared" ref="J143:J153" si="624">ROUND(D143*I143,2)</f>
        <v>44564.900000000001</v>
      </c>
      <c r="K143" s="149">
        <f t="shared" ref="K143:K153" si="625">ROUND(E143*I143,2)</f>
        <v>0</v>
      </c>
      <c r="L143" s="150">
        <f t="shared" ref="L143:L153" si="626">ROUND(F143*I143,2)</f>
        <v>0</v>
      </c>
      <c r="M143" s="149">
        <f t="shared" ref="M143:M153" si="627">K143+L143</f>
        <v>0</v>
      </c>
      <c r="N143" s="149">
        <f t="shared" ref="N143:N153" si="628">J143-M143</f>
        <v>44564.900000000001</v>
      </c>
      <c r="O143" s="151" t="str">
        <f t="shared" si="607"/>
        <v xml:space="preserve"> </v>
      </c>
      <c r="P143" s="151">
        <f t="shared" si="608"/>
        <v>100</v>
      </c>
    </row>
    <row r="144" ht="28.949999999999999" customHeight="1">
      <c r="A144" s="141" t="s">
        <v>290</v>
      </c>
      <c r="B144" s="141" t="s">
        <v>291</v>
      </c>
      <c r="C144" s="142" t="s">
        <v>143</v>
      </c>
      <c r="D144" s="143">
        <v>212.75</v>
      </c>
      <c r="E144" s="144"/>
      <c r="F144" s="153"/>
      <c r="G144" s="144">
        <f t="shared" si="595"/>
        <v>0</v>
      </c>
      <c r="H144" s="146">
        <f t="shared" si="596"/>
        <v>212.75</v>
      </c>
      <c r="I144" s="147">
        <v>94.909999999999997</v>
      </c>
      <c r="J144" s="148">
        <f t="shared" si="624"/>
        <v>20192.099999999999</v>
      </c>
      <c r="K144" s="149">
        <f t="shared" si="625"/>
        <v>0</v>
      </c>
      <c r="L144" s="150">
        <f t="shared" si="626"/>
        <v>0</v>
      </c>
      <c r="M144" s="149">
        <f t="shared" si="627"/>
        <v>0</v>
      </c>
      <c r="N144" s="149">
        <f t="shared" si="628"/>
        <v>20192.099999999999</v>
      </c>
      <c r="O144" s="151" t="str">
        <f t="shared" si="607"/>
        <v xml:space="preserve"> </v>
      </c>
      <c r="P144" s="151">
        <f t="shared" si="608"/>
        <v>100</v>
      </c>
    </row>
    <row r="145" ht="28.949999999999999" customHeight="1">
      <c r="A145" s="141" t="s">
        <v>292</v>
      </c>
      <c r="B145" s="141" t="s">
        <v>142</v>
      </c>
      <c r="C145" s="142" t="s">
        <v>143</v>
      </c>
      <c r="D145" s="143">
        <v>276.57999999999998</v>
      </c>
      <c r="E145" s="144"/>
      <c r="F145" s="153"/>
      <c r="G145" s="144">
        <f t="shared" si="595"/>
        <v>0</v>
      </c>
      <c r="H145" s="146">
        <f t="shared" si="596"/>
        <v>276.57999999999998</v>
      </c>
      <c r="I145" s="147">
        <v>1.1799999999999999</v>
      </c>
      <c r="J145" s="148">
        <f t="shared" si="624"/>
        <v>326.36000000000001</v>
      </c>
      <c r="K145" s="149">
        <f t="shared" si="625"/>
        <v>0</v>
      </c>
      <c r="L145" s="150">
        <f t="shared" si="626"/>
        <v>0</v>
      </c>
      <c r="M145" s="149">
        <f t="shared" si="627"/>
        <v>0</v>
      </c>
      <c r="N145" s="149">
        <f t="shared" si="628"/>
        <v>326.36000000000001</v>
      </c>
      <c r="O145" s="151" t="str">
        <f t="shared" si="607"/>
        <v xml:space="preserve"> </v>
      </c>
      <c r="P145" s="151">
        <f t="shared" si="608"/>
        <v>100</v>
      </c>
    </row>
    <row r="146" ht="34.950000000000003" customHeight="1">
      <c r="A146" s="141" t="s">
        <v>293</v>
      </c>
      <c r="B146" s="141" t="s">
        <v>145</v>
      </c>
      <c r="C146" s="142" t="s">
        <v>146</v>
      </c>
      <c r="D146" s="143">
        <v>414.87</v>
      </c>
      <c r="E146" s="144"/>
      <c r="F146" s="153"/>
      <c r="G146" s="144">
        <f t="shared" si="595"/>
        <v>0</v>
      </c>
      <c r="H146" s="146">
        <f t="shared" si="596"/>
        <v>414.87</v>
      </c>
      <c r="I146" s="147">
        <v>36.100000000000001</v>
      </c>
      <c r="J146" s="148">
        <f t="shared" si="624"/>
        <v>14976.809999999999</v>
      </c>
      <c r="K146" s="149">
        <f t="shared" si="625"/>
        <v>0</v>
      </c>
      <c r="L146" s="150">
        <f t="shared" si="626"/>
        <v>0</v>
      </c>
      <c r="M146" s="149">
        <f t="shared" si="627"/>
        <v>0</v>
      </c>
      <c r="N146" s="149">
        <f t="shared" si="628"/>
        <v>14976.809999999999</v>
      </c>
      <c r="O146" s="151" t="str">
        <f t="shared" si="607"/>
        <v xml:space="preserve"> </v>
      </c>
      <c r="P146" s="151">
        <f t="shared" si="608"/>
        <v>100</v>
      </c>
    </row>
    <row r="147" ht="47.399999999999999" customHeight="1">
      <c r="A147" s="141" t="s">
        <v>294</v>
      </c>
      <c r="B147" s="141" t="s">
        <v>129</v>
      </c>
      <c r="C147" s="142" t="s">
        <v>130</v>
      </c>
      <c r="D147" s="143">
        <v>7301.6499999999996</v>
      </c>
      <c r="E147" s="144"/>
      <c r="F147" s="153"/>
      <c r="G147" s="144">
        <f t="shared" si="595"/>
        <v>0</v>
      </c>
      <c r="H147" s="146">
        <f t="shared" si="596"/>
        <v>7301.6499999999996</v>
      </c>
      <c r="I147" s="147">
        <v>0.70999999999999996</v>
      </c>
      <c r="J147" s="148">
        <f t="shared" si="624"/>
        <v>5184.1700000000001</v>
      </c>
      <c r="K147" s="149">
        <f t="shared" si="625"/>
        <v>0</v>
      </c>
      <c r="L147" s="150">
        <f t="shared" si="626"/>
        <v>0</v>
      </c>
      <c r="M147" s="149">
        <f t="shared" si="627"/>
        <v>0</v>
      </c>
      <c r="N147" s="149">
        <f t="shared" si="628"/>
        <v>5184.1700000000001</v>
      </c>
      <c r="O147" s="151" t="str">
        <f t="shared" si="607"/>
        <v xml:space="preserve"> </v>
      </c>
      <c r="P147" s="151">
        <f t="shared" si="608"/>
        <v>100</v>
      </c>
    </row>
    <row r="148" ht="28.949999999999999" customHeight="1">
      <c r="A148" s="141" t="s">
        <v>295</v>
      </c>
      <c r="B148" s="141" t="s">
        <v>296</v>
      </c>
      <c r="C148" s="142" t="s">
        <v>143</v>
      </c>
      <c r="D148" s="143">
        <v>789.50999999999999</v>
      </c>
      <c r="E148" s="144"/>
      <c r="F148" s="153"/>
      <c r="G148" s="144">
        <f t="shared" si="595"/>
        <v>0</v>
      </c>
      <c r="H148" s="146">
        <f t="shared" si="596"/>
        <v>789.50999999999999</v>
      </c>
      <c r="I148" s="147">
        <v>825.70000000000005</v>
      </c>
      <c r="J148" s="148">
        <f t="shared" si="624"/>
        <v>651898.41000000003</v>
      </c>
      <c r="K148" s="149">
        <f t="shared" si="625"/>
        <v>0</v>
      </c>
      <c r="L148" s="150">
        <f t="shared" si="626"/>
        <v>0</v>
      </c>
      <c r="M148" s="149">
        <f t="shared" si="627"/>
        <v>0</v>
      </c>
      <c r="N148" s="149">
        <f t="shared" si="628"/>
        <v>651898.41000000003</v>
      </c>
      <c r="O148" s="151" t="str">
        <f t="shared" si="607"/>
        <v xml:space="preserve"> </v>
      </c>
      <c r="P148" s="151">
        <f t="shared" si="608"/>
        <v>100</v>
      </c>
    </row>
    <row r="149" ht="45.600000000000001" customHeight="1">
      <c r="A149" s="141" t="s">
        <v>297</v>
      </c>
      <c r="B149" s="141" t="s">
        <v>298</v>
      </c>
      <c r="C149" s="142" t="s">
        <v>59</v>
      </c>
      <c r="D149" s="143">
        <v>494.5</v>
      </c>
      <c r="E149" s="144"/>
      <c r="F149" s="153"/>
      <c r="G149" s="144">
        <f t="shared" si="595"/>
        <v>0</v>
      </c>
      <c r="H149" s="146">
        <f t="shared" si="596"/>
        <v>494.5</v>
      </c>
      <c r="I149" s="147">
        <v>33.600000000000001</v>
      </c>
      <c r="J149" s="148">
        <f t="shared" si="624"/>
        <v>16615.200000000001</v>
      </c>
      <c r="K149" s="149">
        <f t="shared" si="625"/>
        <v>0</v>
      </c>
      <c r="L149" s="150">
        <f t="shared" si="626"/>
        <v>0</v>
      </c>
      <c r="M149" s="149">
        <f t="shared" si="627"/>
        <v>0</v>
      </c>
      <c r="N149" s="149">
        <f t="shared" si="628"/>
        <v>16615.200000000001</v>
      </c>
      <c r="O149" s="151" t="str">
        <f t="shared" si="607"/>
        <v xml:space="preserve"> </v>
      </c>
      <c r="P149" s="151">
        <f t="shared" si="608"/>
        <v>100</v>
      </c>
    </row>
    <row r="150" ht="35.399999999999999" customHeight="1">
      <c r="A150" s="141" t="s">
        <v>299</v>
      </c>
      <c r="B150" s="141" t="s">
        <v>300</v>
      </c>
      <c r="C150" s="142" t="s">
        <v>83</v>
      </c>
      <c r="D150" s="143">
        <v>450</v>
      </c>
      <c r="E150" s="144"/>
      <c r="F150" s="153"/>
      <c r="G150" s="144">
        <f t="shared" si="595"/>
        <v>0</v>
      </c>
      <c r="H150" s="146">
        <f t="shared" si="596"/>
        <v>450</v>
      </c>
      <c r="I150" s="147">
        <v>48.799999999999997</v>
      </c>
      <c r="J150" s="148">
        <f t="shared" si="624"/>
        <v>21960</v>
      </c>
      <c r="K150" s="149">
        <f t="shared" si="625"/>
        <v>0</v>
      </c>
      <c r="L150" s="150">
        <f t="shared" si="626"/>
        <v>0</v>
      </c>
      <c r="M150" s="149">
        <f t="shared" si="627"/>
        <v>0</v>
      </c>
      <c r="N150" s="149">
        <f t="shared" si="628"/>
        <v>21960</v>
      </c>
      <c r="O150" s="151" t="str">
        <f t="shared" si="607"/>
        <v xml:space="preserve"> </v>
      </c>
      <c r="P150" s="151">
        <f t="shared" si="608"/>
        <v>100</v>
      </c>
    </row>
    <row r="151" ht="28.949999999999999" customHeight="1">
      <c r="A151" s="141" t="s">
        <v>301</v>
      </c>
      <c r="B151" s="141" t="s">
        <v>302</v>
      </c>
      <c r="C151" s="142" t="s">
        <v>59</v>
      </c>
      <c r="D151" s="143">
        <v>997.27999999999997</v>
      </c>
      <c r="E151" s="144"/>
      <c r="F151" s="153"/>
      <c r="G151" s="144">
        <f t="shared" si="595"/>
        <v>0</v>
      </c>
      <c r="H151" s="146">
        <f t="shared" si="596"/>
        <v>997.27999999999997</v>
      </c>
      <c r="I151" s="147">
        <v>90.510000000000005</v>
      </c>
      <c r="J151" s="148">
        <f t="shared" si="624"/>
        <v>90263.809999999998</v>
      </c>
      <c r="K151" s="149">
        <f t="shared" si="625"/>
        <v>0</v>
      </c>
      <c r="L151" s="150">
        <f t="shared" si="626"/>
        <v>0</v>
      </c>
      <c r="M151" s="149">
        <f t="shared" si="627"/>
        <v>0</v>
      </c>
      <c r="N151" s="149">
        <f t="shared" si="628"/>
        <v>90263.809999999998</v>
      </c>
      <c r="O151" s="151" t="str">
        <f t="shared" si="607"/>
        <v xml:space="preserve"> </v>
      </c>
      <c r="P151" s="151">
        <f t="shared" si="608"/>
        <v>100</v>
      </c>
    </row>
    <row r="152" ht="28.949999999999999" customHeight="1">
      <c r="A152" s="141" t="s">
        <v>303</v>
      </c>
      <c r="B152" s="141" t="s">
        <v>304</v>
      </c>
      <c r="C152" s="142" t="s">
        <v>83</v>
      </c>
      <c r="D152" s="143">
        <v>664.85000000000002</v>
      </c>
      <c r="E152" s="144"/>
      <c r="F152" s="153"/>
      <c r="G152" s="144">
        <f t="shared" si="595"/>
        <v>0</v>
      </c>
      <c r="H152" s="146">
        <f t="shared" si="596"/>
        <v>664.85000000000002</v>
      </c>
      <c r="I152" s="147">
        <v>83.349999999999994</v>
      </c>
      <c r="J152" s="148">
        <f t="shared" si="624"/>
        <v>55415.25</v>
      </c>
      <c r="K152" s="149">
        <f t="shared" si="625"/>
        <v>0</v>
      </c>
      <c r="L152" s="150">
        <f t="shared" si="626"/>
        <v>0</v>
      </c>
      <c r="M152" s="149">
        <f t="shared" si="627"/>
        <v>0</v>
      </c>
      <c r="N152" s="149">
        <f t="shared" si="628"/>
        <v>55415.25</v>
      </c>
      <c r="O152" s="151" t="str">
        <f t="shared" si="607"/>
        <v xml:space="preserve"> </v>
      </c>
      <c r="P152" s="151">
        <f t="shared" si="608"/>
        <v>100</v>
      </c>
    </row>
    <row r="153" ht="28.949999999999999" customHeight="1">
      <c r="A153" s="141" t="s">
        <v>305</v>
      </c>
      <c r="B153" s="141" t="s">
        <v>306</v>
      </c>
      <c r="C153" s="142" t="s">
        <v>59</v>
      </c>
      <c r="D153" s="143">
        <v>3526</v>
      </c>
      <c r="E153" s="144"/>
      <c r="F153" s="153"/>
      <c r="G153" s="144">
        <f t="shared" si="595"/>
        <v>0</v>
      </c>
      <c r="H153" s="146">
        <f t="shared" si="596"/>
        <v>3526</v>
      </c>
      <c r="I153" s="147">
        <v>24.600000000000001</v>
      </c>
      <c r="J153" s="148">
        <f t="shared" si="624"/>
        <v>86739.600000000006</v>
      </c>
      <c r="K153" s="149">
        <f t="shared" si="625"/>
        <v>0</v>
      </c>
      <c r="L153" s="150">
        <f t="shared" si="626"/>
        <v>0</v>
      </c>
      <c r="M153" s="149">
        <f t="shared" si="627"/>
        <v>0</v>
      </c>
      <c r="N153" s="149">
        <f t="shared" si="628"/>
        <v>86739.600000000006</v>
      </c>
      <c r="O153" s="151" t="str">
        <f t="shared" si="607"/>
        <v xml:space="preserve"> </v>
      </c>
      <c r="P153" s="151">
        <f t="shared" si="608"/>
        <v>100</v>
      </c>
    </row>
    <row r="154" ht="13.199999999999999">
      <c r="A154" s="125">
        <v>3</v>
      </c>
      <c r="B154" s="125" t="s">
        <v>307</v>
      </c>
      <c r="C154" s="126"/>
      <c r="D154" s="134"/>
      <c r="E154" s="135"/>
      <c r="F154" s="136"/>
      <c r="G154" s="135"/>
      <c r="H154" s="137"/>
      <c r="I154" s="152"/>
      <c r="J154" s="139">
        <f>J155+J165+J173+J175+J181+J190+J196+J201+J234+J252+J274+J281</f>
        <v>5755864.3024890004</v>
      </c>
      <c r="K154" s="139">
        <f>K155+K165+K173+K175+K181+K190+K196+K201+K234+K252+K274+K281</f>
        <v>0</v>
      </c>
      <c r="L154" s="139">
        <f>L155+L165+L173+L175+L181+L190+L196+L201+L234+L252+L274+L281</f>
        <v>0</v>
      </c>
      <c r="M154" s="139">
        <f>M155+M165+M173+M175+M181+M190+M196+M201+M234+M252+M274+M281</f>
        <v>0</v>
      </c>
      <c r="N154" s="139">
        <f>N155+N165+N173+N175+N181+N190+N196+N201+N234+N252+N274+N281</f>
        <v>5755864.3024890004</v>
      </c>
      <c r="O154" s="133" t="str">
        <f t="shared" si="607"/>
        <v xml:space="preserve"> </v>
      </c>
      <c r="P154" s="133">
        <f t="shared" si="608"/>
        <v>100</v>
      </c>
    </row>
    <row r="155" ht="13.199999999999999">
      <c r="A155" s="125" t="s">
        <v>308</v>
      </c>
      <c r="B155" s="125" t="s">
        <v>309</v>
      </c>
      <c r="C155" s="126"/>
      <c r="D155" s="134"/>
      <c r="E155" s="135"/>
      <c r="F155" s="136"/>
      <c r="G155" s="135"/>
      <c r="H155" s="137"/>
      <c r="I155" s="152"/>
      <c r="J155" s="139">
        <f>SUM(J156:J164)</f>
        <v>856325.99000000011</v>
      </c>
      <c r="K155" s="139">
        <f>SUM(K156:K164)</f>
        <v>0</v>
      </c>
      <c r="L155" s="139">
        <f>SUM(L156:L164)</f>
        <v>0</v>
      </c>
      <c r="M155" s="139">
        <f>SUM(M156:M164)</f>
        <v>0</v>
      </c>
      <c r="N155" s="139">
        <f>SUM(N156:N164)</f>
        <v>856325.99000000011</v>
      </c>
      <c r="O155" s="133" t="str">
        <f t="shared" si="607"/>
        <v xml:space="preserve"> </v>
      </c>
      <c r="P155" s="133">
        <f t="shared" si="608"/>
        <v>100</v>
      </c>
    </row>
    <row r="156" ht="28.949999999999999" customHeight="1">
      <c r="A156" s="141" t="s">
        <v>310</v>
      </c>
      <c r="B156" s="141" t="s">
        <v>311</v>
      </c>
      <c r="C156" s="142" t="s">
        <v>143</v>
      </c>
      <c r="D156" s="143">
        <v>91.760000000000005</v>
      </c>
      <c r="E156" s="144"/>
      <c r="F156" s="153"/>
      <c r="G156" s="144">
        <f t="shared" si="595"/>
        <v>0</v>
      </c>
      <c r="H156" s="146">
        <f t="shared" si="596"/>
        <v>91.760000000000005</v>
      </c>
      <c r="I156" s="147">
        <v>63.289999999999999</v>
      </c>
      <c r="J156" s="148">
        <f t="shared" ref="J156:J164" si="629">ROUND(D156*I156,2)</f>
        <v>5807.4899999999998</v>
      </c>
      <c r="K156" s="149">
        <f t="shared" ref="K156:K164" si="630">ROUND(E156*I156,2)</f>
        <v>0</v>
      </c>
      <c r="L156" s="150">
        <f t="shared" ref="L156:L164" si="631">ROUND(F156*I156,2)</f>
        <v>0</v>
      </c>
      <c r="M156" s="149">
        <f t="shared" ref="M156:M164" si="632">K156+L156</f>
        <v>0</v>
      </c>
      <c r="N156" s="149">
        <f t="shared" ref="N156:N164" si="633">J156-M156</f>
        <v>5807.4899999999998</v>
      </c>
      <c r="O156" s="151" t="str">
        <f t="shared" si="607"/>
        <v xml:space="preserve"> </v>
      </c>
      <c r="P156" s="151">
        <f t="shared" si="608"/>
        <v>100</v>
      </c>
    </row>
    <row r="157" ht="31.199999999999999" customHeight="1">
      <c r="A157" s="141" t="s">
        <v>312</v>
      </c>
      <c r="B157" s="141" t="s">
        <v>313</v>
      </c>
      <c r="C157" s="142" t="s">
        <v>59</v>
      </c>
      <c r="D157" s="143">
        <v>5037.9200000000001</v>
      </c>
      <c r="E157" s="144"/>
      <c r="F157" s="153"/>
      <c r="G157" s="144">
        <f t="shared" si="595"/>
        <v>0</v>
      </c>
      <c r="H157" s="146">
        <f t="shared" si="596"/>
        <v>5037.9200000000001</v>
      </c>
      <c r="I157" s="147">
        <v>7.2699999999999996</v>
      </c>
      <c r="J157" s="148">
        <f t="shared" si="629"/>
        <v>36625.68</v>
      </c>
      <c r="K157" s="149">
        <f t="shared" si="630"/>
        <v>0</v>
      </c>
      <c r="L157" s="150">
        <f t="shared" si="631"/>
        <v>0</v>
      </c>
      <c r="M157" s="149">
        <f t="shared" si="632"/>
        <v>0</v>
      </c>
      <c r="N157" s="149">
        <f t="shared" si="633"/>
        <v>36625.68</v>
      </c>
      <c r="O157" s="151" t="str">
        <f t="shared" si="607"/>
        <v xml:space="preserve"> </v>
      </c>
      <c r="P157" s="151">
        <f t="shared" si="608"/>
        <v>100</v>
      </c>
    </row>
    <row r="158" ht="49.200000000000003" customHeight="1">
      <c r="A158" s="141" t="s">
        <v>314</v>
      </c>
      <c r="B158" s="141" t="s">
        <v>315</v>
      </c>
      <c r="C158" s="142" t="s">
        <v>143</v>
      </c>
      <c r="D158" s="143">
        <v>512.82000000000005</v>
      </c>
      <c r="E158" s="144"/>
      <c r="F158" s="153"/>
      <c r="G158" s="144">
        <f t="shared" si="595"/>
        <v>0</v>
      </c>
      <c r="H158" s="146">
        <f t="shared" si="596"/>
        <v>512.82000000000005</v>
      </c>
      <c r="I158" s="147">
        <v>675.96000000000004</v>
      </c>
      <c r="J158" s="148">
        <f t="shared" si="629"/>
        <v>346645.81</v>
      </c>
      <c r="K158" s="149">
        <f t="shared" si="630"/>
        <v>0</v>
      </c>
      <c r="L158" s="150">
        <f t="shared" si="631"/>
        <v>0</v>
      </c>
      <c r="M158" s="149">
        <f t="shared" si="632"/>
        <v>0</v>
      </c>
      <c r="N158" s="149">
        <f t="shared" si="633"/>
        <v>346645.81</v>
      </c>
      <c r="O158" s="151" t="str">
        <f t="shared" si="607"/>
        <v xml:space="preserve"> </v>
      </c>
      <c r="P158" s="151">
        <f t="shared" si="608"/>
        <v>100</v>
      </c>
    </row>
    <row r="159" ht="42.600000000000001" customHeight="1">
      <c r="A159" s="141" t="s">
        <v>316</v>
      </c>
      <c r="B159" s="141" t="s">
        <v>317</v>
      </c>
      <c r="C159" s="142" t="s">
        <v>83</v>
      </c>
      <c r="D159" s="143">
        <v>2542.6399999999999</v>
      </c>
      <c r="E159" s="144"/>
      <c r="F159" s="153"/>
      <c r="G159" s="144">
        <f t="shared" si="595"/>
        <v>0</v>
      </c>
      <c r="H159" s="146">
        <f t="shared" si="596"/>
        <v>2542.6399999999999</v>
      </c>
      <c r="I159" s="147">
        <v>71.120000000000005</v>
      </c>
      <c r="J159" s="148">
        <f t="shared" si="629"/>
        <v>180832.56</v>
      </c>
      <c r="K159" s="149">
        <f t="shared" si="630"/>
        <v>0</v>
      </c>
      <c r="L159" s="150">
        <f t="shared" si="631"/>
        <v>0</v>
      </c>
      <c r="M159" s="149">
        <f t="shared" si="632"/>
        <v>0</v>
      </c>
      <c r="N159" s="149">
        <f t="shared" si="633"/>
        <v>180832.56</v>
      </c>
      <c r="O159" s="151" t="str">
        <f t="shared" si="607"/>
        <v xml:space="preserve"> </v>
      </c>
      <c r="P159" s="151">
        <f t="shared" si="608"/>
        <v>100</v>
      </c>
    </row>
    <row r="160" ht="46.200000000000003" customHeight="1">
      <c r="A160" s="141" t="s">
        <v>318</v>
      </c>
      <c r="B160" s="141" t="s">
        <v>319</v>
      </c>
      <c r="C160" s="142" t="s">
        <v>320</v>
      </c>
      <c r="D160" s="143">
        <v>654.89999999999998</v>
      </c>
      <c r="E160" s="144"/>
      <c r="F160" s="153"/>
      <c r="G160" s="144">
        <f t="shared" si="595"/>
        <v>0</v>
      </c>
      <c r="H160" s="146">
        <f t="shared" si="596"/>
        <v>654.89999999999998</v>
      </c>
      <c r="I160" s="147">
        <v>15.51</v>
      </c>
      <c r="J160" s="148">
        <f t="shared" si="629"/>
        <v>10157.5</v>
      </c>
      <c r="K160" s="149">
        <f t="shared" si="630"/>
        <v>0</v>
      </c>
      <c r="L160" s="150">
        <f t="shared" si="631"/>
        <v>0</v>
      </c>
      <c r="M160" s="149">
        <f t="shared" si="632"/>
        <v>0</v>
      </c>
      <c r="N160" s="149">
        <f t="shared" si="633"/>
        <v>10157.5</v>
      </c>
      <c r="O160" s="151" t="str">
        <f t="shared" si="607"/>
        <v xml:space="preserve"> </v>
      </c>
      <c r="P160" s="151">
        <f t="shared" si="608"/>
        <v>100</v>
      </c>
    </row>
    <row r="161" ht="43.200000000000003" customHeight="1">
      <c r="A161" s="141" t="s">
        <v>321</v>
      </c>
      <c r="B161" s="141" t="s">
        <v>322</v>
      </c>
      <c r="C161" s="142" t="s">
        <v>59</v>
      </c>
      <c r="D161" s="143">
        <v>6620.04</v>
      </c>
      <c r="E161" s="144"/>
      <c r="F161" s="153"/>
      <c r="G161" s="144">
        <f t="shared" si="595"/>
        <v>0</v>
      </c>
      <c r="H161" s="146">
        <f t="shared" si="596"/>
        <v>6620.04</v>
      </c>
      <c r="I161" s="147">
        <v>33</v>
      </c>
      <c r="J161" s="148">
        <f t="shared" si="629"/>
        <v>218461.32000000001</v>
      </c>
      <c r="K161" s="149">
        <f t="shared" si="630"/>
        <v>0</v>
      </c>
      <c r="L161" s="150">
        <f t="shared" si="631"/>
        <v>0</v>
      </c>
      <c r="M161" s="149">
        <f t="shared" si="632"/>
        <v>0</v>
      </c>
      <c r="N161" s="149">
        <f t="shared" si="633"/>
        <v>218461.32000000001</v>
      </c>
      <c r="O161" s="151" t="str">
        <f t="shared" si="607"/>
        <v xml:space="preserve"> </v>
      </c>
      <c r="P161" s="151">
        <f t="shared" si="608"/>
        <v>100</v>
      </c>
    </row>
    <row r="162" ht="28.949999999999999" customHeight="1">
      <c r="A162" s="141" t="s">
        <v>323</v>
      </c>
      <c r="B162" s="141" t="s">
        <v>324</v>
      </c>
      <c r="C162" s="142" t="s">
        <v>59</v>
      </c>
      <c r="D162" s="143">
        <v>254.56</v>
      </c>
      <c r="E162" s="144"/>
      <c r="F162" s="153"/>
      <c r="G162" s="144">
        <f t="shared" si="595"/>
        <v>0</v>
      </c>
      <c r="H162" s="146">
        <f t="shared" si="596"/>
        <v>254.56</v>
      </c>
      <c r="I162" s="147">
        <v>98.849999999999994</v>
      </c>
      <c r="J162" s="148">
        <f t="shared" si="629"/>
        <v>25163.259999999998</v>
      </c>
      <c r="K162" s="149">
        <f t="shared" si="630"/>
        <v>0</v>
      </c>
      <c r="L162" s="150">
        <f t="shared" si="631"/>
        <v>0</v>
      </c>
      <c r="M162" s="149">
        <f t="shared" si="632"/>
        <v>0</v>
      </c>
      <c r="N162" s="149">
        <f t="shared" si="633"/>
        <v>25163.259999999998</v>
      </c>
      <c r="O162" s="151" t="str">
        <f t="shared" si="607"/>
        <v xml:space="preserve"> </v>
      </c>
      <c r="P162" s="151">
        <f t="shared" si="608"/>
        <v>100</v>
      </c>
    </row>
    <row r="163" ht="28.949999999999999" customHeight="1">
      <c r="A163" s="141" t="s">
        <v>325</v>
      </c>
      <c r="B163" s="141" t="s">
        <v>326</v>
      </c>
      <c r="C163" s="142" t="s">
        <v>59</v>
      </c>
      <c r="D163" s="143">
        <v>5037.9200000000001</v>
      </c>
      <c r="E163" s="144"/>
      <c r="F163" s="153"/>
      <c r="G163" s="144">
        <f t="shared" si="595"/>
        <v>0</v>
      </c>
      <c r="H163" s="146">
        <f t="shared" si="596"/>
        <v>5037.9200000000001</v>
      </c>
      <c r="I163" s="147">
        <v>4.0999999999999996</v>
      </c>
      <c r="J163" s="148">
        <f t="shared" si="629"/>
        <v>20655.470000000001</v>
      </c>
      <c r="K163" s="149">
        <f t="shared" si="630"/>
        <v>0</v>
      </c>
      <c r="L163" s="150">
        <f t="shared" si="631"/>
        <v>0</v>
      </c>
      <c r="M163" s="149">
        <f t="shared" si="632"/>
        <v>0</v>
      </c>
      <c r="N163" s="149">
        <f t="shared" si="633"/>
        <v>20655.470000000001</v>
      </c>
      <c r="O163" s="151" t="str">
        <f t="shared" si="607"/>
        <v xml:space="preserve"> </v>
      </c>
      <c r="P163" s="151">
        <f t="shared" si="608"/>
        <v>100</v>
      </c>
    </row>
    <row r="164" ht="28.949999999999999" customHeight="1">
      <c r="A164" s="141" t="s">
        <v>327</v>
      </c>
      <c r="B164" s="141" t="s">
        <v>328</v>
      </c>
      <c r="C164" s="142" t="s">
        <v>320</v>
      </c>
      <c r="D164" s="143">
        <v>370</v>
      </c>
      <c r="E164" s="144"/>
      <c r="F164" s="153"/>
      <c r="G164" s="144">
        <f t="shared" si="595"/>
        <v>0</v>
      </c>
      <c r="H164" s="146">
        <f t="shared" si="596"/>
        <v>370</v>
      </c>
      <c r="I164" s="147">
        <v>32.369999999999997</v>
      </c>
      <c r="J164" s="148">
        <f t="shared" si="629"/>
        <v>11976.9</v>
      </c>
      <c r="K164" s="149">
        <f t="shared" si="630"/>
        <v>0</v>
      </c>
      <c r="L164" s="150">
        <f t="shared" si="631"/>
        <v>0</v>
      </c>
      <c r="M164" s="149">
        <f t="shared" si="632"/>
        <v>0</v>
      </c>
      <c r="N164" s="149">
        <f t="shared" si="633"/>
        <v>11976.9</v>
      </c>
      <c r="O164" s="151" t="str">
        <f t="shared" si="607"/>
        <v xml:space="preserve"> </v>
      </c>
      <c r="P164" s="151">
        <f t="shared" si="608"/>
        <v>100</v>
      </c>
    </row>
    <row r="165" ht="13.199999999999999">
      <c r="A165" s="125" t="s">
        <v>329</v>
      </c>
      <c r="B165" s="125" t="s">
        <v>330</v>
      </c>
      <c r="C165" s="126"/>
      <c r="D165" s="134"/>
      <c r="E165" s="135"/>
      <c r="F165" s="136"/>
      <c r="G165" s="135"/>
      <c r="H165" s="137"/>
      <c r="I165" s="152"/>
      <c r="J165" s="139">
        <f>SUM(J166:J172)</f>
        <v>1056647.7139999999</v>
      </c>
      <c r="K165" s="139">
        <f>SUM(K166:K172)</f>
        <v>0</v>
      </c>
      <c r="L165" s="139">
        <f>SUM(L166:L172)</f>
        <v>0</v>
      </c>
      <c r="M165" s="139">
        <f>SUM(M166:M172)</f>
        <v>0</v>
      </c>
      <c r="N165" s="139">
        <f>SUM(N166:N172)</f>
        <v>1056647.7139999999</v>
      </c>
      <c r="O165" s="133" t="str">
        <f t="shared" si="607"/>
        <v xml:space="preserve"> </v>
      </c>
      <c r="P165" s="133">
        <f t="shared" si="608"/>
        <v>100</v>
      </c>
    </row>
    <row r="166" ht="28.949999999999999" customHeight="1">
      <c r="A166" s="141" t="s">
        <v>331</v>
      </c>
      <c r="B166" s="141" t="s">
        <v>332</v>
      </c>
      <c r="C166" s="142" t="s">
        <v>83</v>
      </c>
      <c r="D166" s="143">
        <v>370</v>
      </c>
      <c r="E166" s="144"/>
      <c r="F166" s="153"/>
      <c r="G166" s="144">
        <f t="shared" si="595"/>
        <v>0</v>
      </c>
      <c r="H166" s="146">
        <f t="shared" si="596"/>
        <v>370</v>
      </c>
      <c r="I166" s="147">
        <v>111.04000000000001</v>
      </c>
      <c r="J166" s="148">
        <f>ROUND(D166*I166,2)-0.006</f>
        <v>41084.794000000002</v>
      </c>
      <c r="K166" s="149">
        <f t="shared" ref="K166:K172" si="634">ROUND(E166*I166,2)</f>
        <v>0</v>
      </c>
      <c r="L166" s="150">
        <f t="shared" ref="L166:L172" si="635">ROUND(F166*I166,2)</f>
        <v>0</v>
      </c>
      <c r="M166" s="149">
        <f t="shared" ref="M166:M172" si="636">K166+L166</f>
        <v>0</v>
      </c>
      <c r="N166" s="149">
        <f t="shared" ref="N166:N172" si="637">J166-M166</f>
        <v>41084.794000000002</v>
      </c>
      <c r="O166" s="151" t="str">
        <f t="shared" si="607"/>
        <v xml:space="preserve"> </v>
      </c>
      <c r="P166" s="151">
        <f t="shared" si="608"/>
        <v>100</v>
      </c>
    </row>
    <row r="167" ht="28.949999999999999" customHeight="1">
      <c r="A167" s="141" t="s">
        <v>333</v>
      </c>
      <c r="B167" s="141" t="s">
        <v>334</v>
      </c>
      <c r="C167" s="142" t="s">
        <v>41</v>
      </c>
      <c r="D167" s="143">
        <v>74</v>
      </c>
      <c r="E167" s="144"/>
      <c r="F167" s="153"/>
      <c r="G167" s="144">
        <f t="shared" si="595"/>
        <v>0</v>
      </c>
      <c r="H167" s="146">
        <f t="shared" si="596"/>
        <v>74</v>
      </c>
      <c r="I167" s="147">
        <v>1827.8399999999999</v>
      </c>
      <c r="J167" s="148">
        <f t="shared" ref="J167:J172" si="638">ROUND(D167*I167,2)</f>
        <v>135260.16</v>
      </c>
      <c r="K167" s="149">
        <f t="shared" si="634"/>
        <v>0</v>
      </c>
      <c r="L167" s="150">
        <f t="shared" si="635"/>
        <v>0</v>
      </c>
      <c r="M167" s="149">
        <f t="shared" si="636"/>
        <v>0</v>
      </c>
      <c r="N167" s="149">
        <f t="shared" si="637"/>
        <v>135260.16</v>
      </c>
      <c r="O167" s="151" t="str">
        <f t="shared" si="607"/>
        <v xml:space="preserve"> </v>
      </c>
      <c r="P167" s="151">
        <f t="shared" si="608"/>
        <v>100</v>
      </c>
    </row>
    <row r="168" ht="40.200000000000003" customHeight="1">
      <c r="A168" s="141" t="s">
        <v>335</v>
      </c>
      <c r="B168" s="141" t="s">
        <v>319</v>
      </c>
      <c r="C168" s="142" t="s">
        <v>320</v>
      </c>
      <c r="D168" s="143">
        <v>5588.4799999999996</v>
      </c>
      <c r="E168" s="144"/>
      <c r="F168" s="153"/>
      <c r="G168" s="144">
        <f t="shared" si="595"/>
        <v>0</v>
      </c>
      <c r="H168" s="146">
        <f t="shared" si="596"/>
        <v>5588.4799999999996</v>
      </c>
      <c r="I168" s="147">
        <v>15.51</v>
      </c>
      <c r="J168" s="148">
        <f t="shared" si="638"/>
        <v>86677.320000000007</v>
      </c>
      <c r="K168" s="149">
        <f t="shared" si="634"/>
        <v>0</v>
      </c>
      <c r="L168" s="150">
        <f t="shared" si="635"/>
        <v>0</v>
      </c>
      <c r="M168" s="149">
        <f t="shared" si="636"/>
        <v>0</v>
      </c>
      <c r="N168" s="149">
        <f t="shared" si="637"/>
        <v>86677.320000000007</v>
      </c>
      <c r="O168" s="151" t="str">
        <f t="shared" si="607"/>
        <v xml:space="preserve"> </v>
      </c>
      <c r="P168" s="151">
        <f t="shared" si="608"/>
        <v>100</v>
      </c>
    </row>
    <row r="169" ht="28.949999999999999" customHeight="1">
      <c r="A169" s="141" t="s">
        <v>336</v>
      </c>
      <c r="B169" s="141" t="s">
        <v>337</v>
      </c>
      <c r="C169" s="142" t="s">
        <v>41</v>
      </c>
      <c r="D169" s="143">
        <v>22200</v>
      </c>
      <c r="E169" s="144"/>
      <c r="F169" s="153"/>
      <c r="G169" s="144">
        <f t="shared" si="595"/>
        <v>0</v>
      </c>
      <c r="H169" s="146">
        <f t="shared" si="596"/>
        <v>22200</v>
      </c>
      <c r="I169" s="147">
        <v>1.29</v>
      </c>
      <c r="J169" s="148">
        <f t="shared" si="638"/>
        <v>28638</v>
      </c>
      <c r="K169" s="149">
        <f t="shared" si="634"/>
        <v>0</v>
      </c>
      <c r="L169" s="150">
        <f t="shared" si="635"/>
        <v>0</v>
      </c>
      <c r="M169" s="149">
        <f t="shared" si="636"/>
        <v>0</v>
      </c>
      <c r="N169" s="149">
        <f t="shared" si="637"/>
        <v>28638</v>
      </c>
      <c r="O169" s="151" t="str">
        <f t="shared" si="607"/>
        <v xml:space="preserve"> </v>
      </c>
      <c r="P169" s="151">
        <f t="shared" si="608"/>
        <v>100</v>
      </c>
    </row>
    <row r="170" ht="36.600000000000001" customHeight="1">
      <c r="A170" s="141" t="s">
        <v>338</v>
      </c>
      <c r="B170" s="141" t="s">
        <v>339</v>
      </c>
      <c r="C170" s="142" t="s">
        <v>320</v>
      </c>
      <c r="D170" s="143">
        <v>11829.639999999999</v>
      </c>
      <c r="E170" s="144"/>
      <c r="F170" s="153"/>
      <c r="G170" s="144">
        <f t="shared" si="595"/>
        <v>0</v>
      </c>
      <c r="H170" s="146">
        <f t="shared" si="596"/>
        <v>11829.639999999999</v>
      </c>
      <c r="I170" s="147">
        <v>12.140000000000001</v>
      </c>
      <c r="J170" s="148">
        <f t="shared" si="638"/>
        <v>143611.82999999999</v>
      </c>
      <c r="K170" s="149">
        <f t="shared" si="634"/>
        <v>0</v>
      </c>
      <c r="L170" s="150">
        <f t="shared" si="635"/>
        <v>0</v>
      </c>
      <c r="M170" s="149">
        <f t="shared" si="636"/>
        <v>0</v>
      </c>
      <c r="N170" s="149">
        <f t="shared" si="637"/>
        <v>143611.82999999999</v>
      </c>
      <c r="O170" s="151" t="str">
        <f t="shared" si="607"/>
        <v xml:space="preserve"> </v>
      </c>
      <c r="P170" s="151">
        <f t="shared" si="608"/>
        <v>100</v>
      </c>
    </row>
    <row r="171" ht="66">
      <c r="A171" s="141" t="s">
        <v>340</v>
      </c>
      <c r="B171" s="141" t="s">
        <v>341</v>
      </c>
      <c r="C171" s="142" t="s">
        <v>143</v>
      </c>
      <c r="D171" s="143">
        <v>906.5</v>
      </c>
      <c r="E171" s="144"/>
      <c r="F171" s="153"/>
      <c r="G171" s="144">
        <f t="shared" si="595"/>
        <v>0</v>
      </c>
      <c r="H171" s="146">
        <f t="shared" si="596"/>
        <v>906.5</v>
      </c>
      <c r="I171" s="147">
        <v>670.23000000000002</v>
      </c>
      <c r="J171" s="148">
        <f t="shared" si="638"/>
        <v>607563.5</v>
      </c>
      <c r="K171" s="149">
        <f t="shared" si="634"/>
        <v>0</v>
      </c>
      <c r="L171" s="150">
        <f t="shared" si="635"/>
        <v>0</v>
      </c>
      <c r="M171" s="149">
        <f t="shared" si="636"/>
        <v>0</v>
      </c>
      <c r="N171" s="149">
        <f t="shared" si="637"/>
        <v>607563.5</v>
      </c>
      <c r="O171" s="151" t="str">
        <f t="shared" si="607"/>
        <v xml:space="preserve"> </v>
      </c>
      <c r="P171" s="151">
        <f t="shared" si="608"/>
        <v>100</v>
      </c>
    </row>
    <row r="172" ht="37.200000000000003" customHeight="1">
      <c r="A172" s="141" t="s">
        <v>342</v>
      </c>
      <c r="B172" s="141" t="s">
        <v>343</v>
      </c>
      <c r="C172" s="142" t="s">
        <v>320</v>
      </c>
      <c r="D172" s="143">
        <v>1240.98</v>
      </c>
      <c r="E172" s="144"/>
      <c r="F172" s="153"/>
      <c r="G172" s="144">
        <f t="shared" si="595"/>
        <v>0</v>
      </c>
      <c r="H172" s="146">
        <f t="shared" si="596"/>
        <v>1240.98</v>
      </c>
      <c r="I172" s="147">
        <v>11.130000000000001</v>
      </c>
      <c r="J172" s="148">
        <f t="shared" si="638"/>
        <v>13812.110000000001</v>
      </c>
      <c r="K172" s="149">
        <f t="shared" si="634"/>
        <v>0</v>
      </c>
      <c r="L172" s="150">
        <f t="shared" si="635"/>
        <v>0</v>
      </c>
      <c r="M172" s="149">
        <f t="shared" si="636"/>
        <v>0</v>
      </c>
      <c r="N172" s="149">
        <f t="shared" si="637"/>
        <v>13812.110000000001</v>
      </c>
      <c r="O172" s="151" t="str">
        <f t="shared" si="607"/>
        <v xml:space="preserve"> </v>
      </c>
      <c r="P172" s="151">
        <f t="shared" si="608"/>
        <v>100</v>
      </c>
    </row>
    <row r="173" ht="13.199999999999999">
      <c r="A173" s="125" t="s">
        <v>344</v>
      </c>
      <c r="B173" s="125" t="s">
        <v>345</v>
      </c>
      <c r="C173" s="126"/>
      <c r="D173" s="134"/>
      <c r="E173" s="135"/>
      <c r="F173" s="136"/>
      <c r="G173" s="135">
        <f t="shared" si="595"/>
        <v>0</v>
      </c>
      <c r="H173" s="137"/>
      <c r="I173" s="152"/>
      <c r="J173" s="139">
        <f>J174</f>
        <v>81641.919999999998</v>
      </c>
      <c r="K173" s="139">
        <f>K174</f>
        <v>0</v>
      </c>
      <c r="L173" s="139">
        <f>L174</f>
        <v>0</v>
      </c>
      <c r="M173" s="139">
        <f>M174</f>
        <v>0</v>
      </c>
      <c r="N173" s="139">
        <f>N174</f>
        <v>81641.919999999998</v>
      </c>
      <c r="O173" s="133" t="str">
        <f t="shared" si="607"/>
        <v xml:space="preserve"> </v>
      </c>
      <c r="P173" s="133">
        <f t="shared" si="608"/>
        <v>100</v>
      </c>
    </row>
    <row r="174" ht="42" customHeight="1">
      <c r="A174" s="141" t="s">
        <v>346</v>
      </c>
      <c r="B174" s="141" t="s">
        <v>347</v>
      </c>
      <c r="C174" s="142" t="s">
        <v>59</v>
      </c>
      <c r="D174" s="143">
        <v>2333.96</v>
      </c>
      <c r="E174" s="144"/>
      <c r="F174" s="153"/>
      <c r="G174" s="144">
        <f t="shared" si="595"/>
        <v>0</v>
      </c>
      <c r="H174" s="146">
        <f t="shared" si="596"/>
        <v>2333.96</v>
      </c>
      <c r="I174" s="147">
        <v>34.979999999999997</v>
      </c>
      <c r="J174" s="148">
        <f>ROUND(D174*I174,2)</f>
        <v>81641.919999999998</v>
      </c>
      <c r="K174" s="149">
        <f>ROUND(E174*I174,2)</f>
        <v>0</v>
      </c>
      <c r="L174" s="150">
        <f>ROUND(F174*I174,2)</f>
        <v>0</v>
      </c>
      <c r="M174" s="149">
        <f>K174+L174</f>
        <v>0</v>
      </c>
      <c r="N174" s="149">
        <f>J174-M174</f>
        <v>81641.919999999998</v>
      </c>
      <c r="O174" s="151" t="str">
        <f t="shared" si="607"/>
        <v xml:space="preserve"> </v>
      </c>
      <c r="P174" s="151">
        <f t="shared" si="608"/>
        <v>100</v>
      </c>
    </row>
    <row r="175" ht="13.199999999999999">
      <c r="A175" s="125" t="s">
        <v>348</v>
      </c>
      <c r="B175" s="125" t="s">
        <v>349</v>
      </c>
      <c r="C175" s="126"/>
      <c r="D175" s="134"/>
      <c r="E175" s="135"/>
      <c r="F175" s="136"/>
      <c r="G175" s="135">
        <f t="shared" ref="G175:G238" si="639">E175+F175</f>
        <v>0</v>
      </c>
      <c r="H175" s="137"/>
      <c r="I175" s="152"/>
      <c r="J175" s="139">
        <f>SUM(J176:J180)</f>
        <v>787756.79000000004</v>
      </c>
      <c r="K175" s="139">
        <f>SUM(K176:K180)</f>
        <v>0</v>
      </c>
      <c r="L175" s="139">
        <f>SUM(L176:L180)</f>
        <v>0</v>
      </c>
      <c r="M175" s="139">
        <f>SUM(M176:M180)</f>
        <v>0</v>
      </c>
      <c r="N175" s="139">
        <f>SUM(N176:N180)</f>
        <v>787756.79000000004</v>
      </c>
      <c r="O175" s="133" t="str">
        <f t="shared" si="607"/>
        <v xml:space="preserve"> </v>
      </c>
      <c r="P175" s="133">
        <f t="shared" si="608"/>
        <v>100</v>
      </c>
    </row>
    <row r="176" ht="28.949999999999999" customHeight="1">
      <c r="A176" s="141" t="s">
        <v>350</v>
      </c>
      <c r="B176" s="141" t="s">
        <v>351</v>
      </c>
      <c r="C176" s="142" t="s">
        <v>59</v>
      </c>
      <c r="D176" s="143">
        <v>5137.0799999999999</v>
      </c>
      <c r="E176" s="144"/>
      <c r="F176" s="153"/>
      <c r="G176" s="144">
        <f t="shared" si="639"/>
        <v>0</v>
      </c>
      <c r="H176" s="146">
        <f t="shared" ref="H175:H238" si="640">D176-G176</f>
        <v>5137.0799999999999</v>
      </c>
      <c r="I176" s="147">
        <v>44.43</v>
      </c>
      <c r="J176" s="148">
        <f t="shared" ref="J176:J180" si="641">ROUND(D176*I176,2)</f>
        <v>228240.45999999999</v>
      </c>
      <c r="K176" s="149">
        <f t="shared" ref="K176:K180" si="642">ROUND(E176*I176,2)</f>
        <v>0</v>
      </c>
      <c r="L176" s="150">
        <f t="shared" ref="L176:L180" si="643">ROUND(F176*I176,2)</f>
        <v>0</v>
      </c>
      <c r="M176" s="149">
        <f t="shared" ref="M176:M180" si="644">K176+L176</f>
        <v>0</v>
      </c>
      <c r="N176" s="149">
        <f t="shared" ref="N176:N180" si="645">J176-M176</f>
        <v>228240.45999999999</v>
      </c>
      <c r="O176" s="151" t="str">
        <f t="shared" si="607"/>
        <v xml:space="preserve"> </v>
      </c>
      <c r="P176" s="151">
        <f t="shared" si="608"/>
        <v>100</v>
      </c>
    </row>
    <row r="177" ht="39.600000000000001">
      <c r="A177" s="141" t="s">
        <v>352</v>
      </c>
      <c r="B177" s="141" t="s">
        <v>353</v>
      </c>
      <c r="C177" s="142" t="s">
        <v>59</v>
      </c>
      <c r="D177" s="143">
        <v>5137.0799999999999</v>
      </c>
      <c r="E177" s="144"/>
      <c r="F177" s="153"/>
      <c r="G177" s="144">
        <f t="shared" si="639"/>
        <v>0</v>
      </c>
      <c r="H177" s="146">
        <f t="shared" si="640"/>
        <v>5137.0799999999999</v>
      </c>
      <c r="I177" s="147">
        <v>87.969999999999999</v>
      </c>
      <c r="J177" s="148">
        <f t="shared" si="641"/>
        <v>451908.92999999999</v>
      </c>
      <c r="K177" s="149">
        <f t="shared" si="642"/>
        <v>0</v>
      </c>
      <c r="L177" s="150">
        <f t="shared" si="643"/>
        <v>0</v>
      </c>
      <c r="M177" s="149">
        <f t="shared" si="644"/>
        <v>0</v>
      </c>
      <c r="N177" s="149">
        <f t="shared" si="645"/>
        <v>451908.92999999999</v>
      </c>
      <c r="O177" s="151" t="str">
        <f t="shared" si="607"/>
        <v xml:space="preserve"> </v>
      </c>
      <c r="P177" s="151">
        <f t="shared" si="608"/>
        <v>100</v>
      </c>
    </row>
    <row r="178" ht="50.399999999999999" customHeight="1">
      <c r="A178" s="141" t="s">
        <v>354</v>
      </c>
      <c r="B178" s="141" t="s">
        <v>355</v>
      </c>
      <c r="C178" s="142" t="s">
        <v>59</v>
      </c>
      <c r="D178" s="143">
        <v>222</v>
      </c>
      <c r="E178" s="144"/>
      <c r="F178" s="153"/>
      <c r="G178" s="144">
        <f t="shared" si="639"/>
        <v>0</v>
      </c>
      <c r="H178" s="146">
        <f t="shared" si="640"/>
        <v>222</v>
      </c>
      <c r="I178" s="147">
        <v>84.239999999999995</v>
      </c>
      <c r="J178" s="148">
        <f t="shared" si="641"/>
        <v>18701.279999999999</v>
      </c>
      <c r="K178" s="149">
        <f t="shared" si="642"/>
        <v>0</v>
      </c>
      <c r="L178" s="150">
        <f t="shared" si="643"/>
        <v>0</v>
      </c>
      <c r="M178" s="149">
        <f t="shared" si="644"/>
        <v>0</v>
      </c>
      <c r="N178" s="149">
        <f t="shared" si="645"/>
        <v>18701.279999999999</v>
      </c>
      <c r="O178" s="151" t="str">
        <f t="shared" si="607"/>
        <v xml:space="preserve"> </v>
      </c>
      <c r="P178" s="151">
        <f t="shared" si="608"/>
        <v>100</v>
      </c>
    </row>
    <row r="179" ht="13.199999999999999">
      <c r="A179" s="141" t="s">
        <v>356</v>
      </c>
      <c r="B179" s="141" t="s">
        <v>357</v>
      </c>
      <c r="C179" s="142" t="s">
        <v>83</v>
      </c>
      <c r="D179" s="143">
        <v>856.91999999999996</v>
      </c>
      <c r="E179" s="144"/>
      <c r="F179" s="153"/>
      <c r="G179" s="144">
        <f t="shared" si="639"/>
        <v>0</v>
      </c>
      <c r="H179" s="146">
        <f t="shared" si="640"/>
        <v>856.91999999999996</v>
      </c>
      <c r="I179" s="147">
        <v>89.299999999999997</v>
      </c>
      <c r="J179" s="148">
        <f t="shared" si="641"/>
        <v>76522.960000000006</v>
      </c>
      <c r="K179" s="149">
        <f t="shared" si="642"/>
        <v>0</v>
      </c>
      <c r="L179" s="150">
        <f t="shared" si="643"/>
        <v>0</v>
      </c>
      <c r="M179" s="149">
        <f t="shared" si="644"/>
        <v>0</v>
      </c>
      <c r="N179" s="149">
        <f t="shared" si="645"/>
        <v>76522.960000000006</v>
      </c>
      <c r="O179" s="151" t="str">
        <f t="shared" si="607"/>
        <v xml:space="preserve"> </v>
      </c>
      <c r="P179" s="151">
        <f t="shared" si="608"/>
        <v>100</v>
      </c>
    </row>
    <row r="180" ht="51.600000000000001" customHeight="1">
      <c r="A180" s="141" t="s">
        <v>358</v>
      </c>
      <c r="B180" s="141" t="s">
        <v>359</v>
      </c>
      <c r="C180" s="142" t="s">
        <v>83</v>
      </c>
      <c r="D180" s="143">
        <v>444</v>
      </c>
      <c r="E180" s="144"/>
      <c r="F180" s="153"/>
      <c r="G180" s="144">
        <f t="shared" si="639"/>
        <v>0</v>
      </c>
      <c r="H180" s="146">
        <f t="shared" si="640"/>
        <v>444</v>
      </c>
      <c r="I180" s="147">
        <v>27.890000000000001</v>
      </c>
      <c r="J180" s="148">
        <f t="shared" si="641"/>
        <v>12383.16</v>
      </c>
      <c r="K180" s="149">
        <f t="shared" si="642"/>
        <v>0</v>
      </c>
      <c r="L180" s="150">
        <f t="shared" si="643"/>
        <v>0</v>
      </c>
      <c r="M180" s="149">
        <f t="shared" si="644"/>
        <v>0</v>
      </c>
      <c r="N180" s="149">
        <f t="shared" si="645"/>
        <v>12383.16</v>
      </c>
      <c r="O180" s="151" t="str">
        <f t="shared" ref="O180:O243" si="646">IF((M180/J180)=0," ",(M180/J180)*100)</f>
        <v xml:space="preserve"> </v>
      </c>
      <c r="P180" s="151">
        <f t="shared" ref="P180:P243" si="647">IF((N180/J180)=0," ",(N180/J180)*100)</f>
        <v>100</v>
      </c>
    </row>
    <row r="181" ht="13.199999999999999">
      <c r="A181" s="125" t="s">
        <v>360</v>
      </c>
      <c r="B181" s="125" t="s">
        <v>361</v>
      </c>
      <c r="C181" s="126"/>
      <c r="D181" s="134"/>
      <c r="E181" s="135"/>
      <c r="F181" s="136"/>
      <c r="G181" s="135"/>
      <c r="H181" s="137"/>
      <c r="I181" s="152"/>
      <c r="J181" s="139">
        <f>SUM(J182:J189)</f>
        <v>407705.85000000009</v>
      </c>
      <c r="K181" s="139">
        <f>SUM(K182:K189)</f>
        <v>0</v>
      </c>
      <c r="L181" s="139">
        <f>SUM(L182:L189)</f>
        <v>0</v>
      </c>
      <c r="M181" s="139">
        <f>SUM(M182:M189)</f>
        <v>0</v>
      </c>
      <c r="N181" s="139">
        <f>SUM(N182:N189)</f>
        <v>407705.85000000009</v>
      </c>
      <c r="O181" s="133" t="str">
        <f t="shared" si="646"/>
        <v xml:space="preserve"> </v>
      </c>
      <c r="P181" s="133">
        <f t="shared" si="647"/>
        <v>100</v>
      </c>
    </row>
    <row r="182" ht="60" customHeight="1">
      <c r="A182" s="141" t="s">
        <v>362</v>
      </c>
      <c r="B182" s="141" t="s">
        <v>363</v>
      </c>
      <c r="C182" s="142" t="s">
        <v>59</v>
      </c>
      <c r="D182" s="143">
        <v>9001.3600000000006</v>
      </c>
      <c r="E182" s="144"/>
      <c r="F182" s="153"/>
      <c r="G182" s="144">
        <f t="shared" si="639"/>
        <v>0</v>
      </c>
      <c r="H182" s="146">
        <f t="shared" si="640"/>
        <v>9001.3600000000006</v>
      </c>
      <c r="I182" s="147">
        <v>2.6699999999999999</v>
      </c>
      <c r="J182" s="148">
        <f t="shared" ref="J182:J189" si="648">ROUND(D182*I182,2)</f>
        <v>24033.630000000001</v>
      </c>
      <c r="K182" s="149">
        <f t="shared" ref="K182:K189" si="649">ROUND(E182*I182,2)</f>
        <v>0</v>
      </c>
      <c r="L182" s="150">
        <f t="shared" ref="L182:L189" si="650">ROUND(F182*I182,2)</f>
        <v>0</v>
      </c>
      <c r="M182" s="149">
        <f t="shared" ref="M182:M189" si="651">K182+L182</f>
        <v>0</v>
      </c>
      <c r="N182" s="149">
        <f t="shared" ref="N182:N189" si="652">J182-M182</f>
        <v>24033.630000000001</v>
      </c>
      <c r="O182" s="151" t="str">
        <f t="shared" si="646"/>
        <v xml:space="preserve"> </v>
      </c>
      <c r="P182" s="151">
        <f t="shared" si="647"/>
        <v>100</v>
      </c>
    </row>
    <row r="183" ht="65.400000000000006" customHeight="1">
      <c r="A183" s="141" t="s">
        <v>364</v>
      </c>
      <c r="B183" s="141" t="s">
        <v>365</v>
      </c>
      <c r="C183" s="142" t="s">
        <v>59</v>
      </c>
      <c r="D183" s="143">
        <v>274.54000000000002</v>
      </c>
      <c r="E183" s="144"/>
      <c r="F183" s="153"/>
      <c r="G183" s="144">
        <f t="shared" si="639"/>
        <v>0</v>
      </c>
      <c r="H183" s="146">
        <f t="shared" si="640"/>
        <v>274.54000000000002</v>
      </c>
      <c r="I183" s="147">
        <v>69.599999999999994</v>
      </c>
      <c r="J183" s="148">
        <f t="shared" si="648"/>
        <v>19107.98</v>
      </c>
      <c r="K183" s="149">
        <f t="shared" si="649"/>
        <v>0</v>
      </c>
      <c r="L183" s="150">
        <f t="shared" si="650"/>
        <v>0</v>
      </c>
      <c r="M183" s="149">
        <f t="shared" si="651"/>
        <v>0</v>
      </c>
      <c r="N183" s="149">
        <f t="shared" si="652"/>
        <v>19107.98</v>
      </c>
      <c r="O183" s="151" t="str">
        <f t="shared" si="646"/>
        <v xml:space="preserve"> </v>
      </c>
      <c r="P183" s="151">
        <f t="shared" si="647"/>
        <v>100</v>
      </c>
    </row>
    <row r="184" ht="50.399999999999999" customHeight="1">
      <c r="A184" s="141" t="s">
        <v>366</v>
      </c>
      <c r="B184" s="141" t="s">
        <v>367</v>
      </c>
      <c r="C184" s="142" t="s">
        <v>143</v>
      </c>
      <c r="D184" s="143">
        <v>100.64</v>
      </c>
      <c r="E184" s="144"/>
      <c r="F184" s="153"/>
      <c r="G184" s="144">
        <f t="shared" si="639"/>
        <v>0</v>
      </c>
      <c r="H184" s="146">
        <f t="shared" si="640"/>
        <v>100.64</v>
      </c>
      <c r="I184" s="147">
        <v>834.96000000000004</v>
      </c>
      <c r="J184" s="148">
        <f t="shared" si="648"/>
        <v>84030.369999999995</v>
      </c>
      <c r="K184" s="149">
        <f t="shared" si="649"/>
        <v>0</v>
      </c>
      <c r="L184" s="150">
        <f t="shared" si="650"/>
        <v>0</v>
      </c>
      <c r="M184" s="149">
        <f t="shared" si="651"/>
        <v>0</v>
      </c>
      <c r="N184" s="149">
        <f t="shared" si="652"/>
        <v>84030.369999999995</v>
      </c>
      <c r="O184" s="151" t="str">
        <f t="shared" si="646"/>
        <v xml:space="preserve"> </v>
      </c>
      <c r="P184" s="151">
        <f t="shared" si="647"/>
        <v>100</v>
      </c>
    </row>
    <row r="185" ht="28.949999999999999" customHeight="1">
      <c r="A185" s="141" t="s">
        <v>368</v>
      </c>
      <c r="B185" s="141" t="s">
        <v>369</v>
      </c>
      <c r="C185" s="142" t="s">
        <v>59</v>
      </c>
      <c r="D185" s="143">
        <v>87.319999999999993</v>
      </c>
      <c r="E185" s="144"/>
      <c r="F185" s="153"/>
      <c r="G185" s="144">
        <f t="shared" si="639"/>
        <v>0</v>
      </c>
      <c r="H185" s="146">
        <f t="shared" si="640"/>
        <v>87.319999999999993</v>
      </c>
      <c r="I185" s="147">
        <v>193.31</v>
      </c>
      <c r="J185" s="148">
        <f t="shared" si="648"/>
        <v>16879.830000000002</v>
      </c>
      <c r="K185" s="149">
        <f t="shared" si="649"/>
        <v>0</v>
      </c>
      <c r="L185" s="150">
        <f t="shared" si="650"/>
        <v>0</v>
      </c>
      <c r="M185" s="149">
        <f t="shared" si="651"/>
        <v>0</v>
      </c>
      <c r="N185" s="149">
        <f t="shared" si="652"/>
        <v>16879.830000000002</v>
      </c>
      <c r="O185" s="151" t="str">
        <f t="shared" si="646"/>
        <v xml:space="preserve"> </v>
      </c>
      <c r="P185" s="151">
        <f t="shared" si="647"/>
        <v>100</v>
      </c>
    </row>
    <row r="186" ht="59.399999999999999" customHeight="1">
      <c r="A186" s="141" t="s">
        <v>370</v>
      </c>
      <c r="B186" s="141" t="s">
        <v>371</v>
      </c>
      <c r="C186" s="142" t="s">
        <v>59</v>
      </c>
      <c r="D186" s="143">
        <v>3512.04</v>
      </c>
      <c r="E186" s="144"/>
      <c r="F186" s="153"/>
      <c r="G186" s="144">
        <f t="shared" si="639"/>
        <v>0</v>
      </c>
      <c r="H186" s="146">
        <f t="shared" si="640"/>
        <v>3512.04</v>
      </c>
      <c r="I186" s="147">
        <v>62.82</v>
      </c>
      <c r="J186" s="148">
        <f t="shared" si="648"/>
        <v>220626.35000000001</v>
      </c>
      <c r="K186" s="149">
        <f t="shared" si="649"/>
        <v>0</v>
      </c>
      <c r="L186" s="150">
        <f t="shared" si="650"/>
        <v>0</v>
      </c>
      <c r="M186" s="149">
        <f t="shared" si="651"/>
        <v>0</v>
      </c>
      <c r="N186" s="149">
        <f t="shared" si="652"/>
        <v>220626.35000000001</v>
      </c>
      <c r="O186" s="151" t="str">
        <f t="shared" si="646"/>
        <v xml:space="preserve"> </v>
      </c>
      <c r="P186" s="151">
        <f t="shared" si="647"/>
        <v>100</v>
      </c>
    </row>
    <row r="187" ht="47.399999999999999" customHeight="1">
      <c r="A187" s="141" t="s">
        <v>372</v>
      </c>
      <c r="B187" s="141" t="s">
        <v>373</v>
      </c>
      <c r="C187" s="142" t="s">
        <v>143</v>
      </c>
      <c r="D187" s="143">
        <v>26.640000000000001</v>
      </c>
      <c r="E187" s="144"/>
      <c r="F187" s="153"/>
      <c r="G187" s="144">
        <f t="shared" si="639"/>
        <v>0</v>
      </c>
      <c r="H187" s="146">
        <f t="shared" si="640"/>
        <v>26.640000000000001</v>
      </c>
      <c r="I187" s="147">
        <v>959.91999999999996</v>
      </c>
      <c r="J187" s="148">
        <f t="shared" si="648"/>
        <v>25572.27</v>
      </c>
      <c r="K187" s="149">
        <f t="shared" si="649"/>
        <v>0</v>
      </c>
      <c r="L187" s="150">
        <f t="shared" si="650"/>
        <v>0</v>
      </c>
      <c r="M187" s="149">
        <f t="shared" si="651"/>
        <v>0</v>
      </c>
      <c r="N187" s="149">
        <f t="shared" si="652"/>
        <v>25572.27</v>
      </c>
      <c r="O187" s="151" t="str">
        <f t="shared" si="646"/>
        <v xml:space="preserve"> </v>
      </c>
      <c r="P187" s="151">
        <f t="shared" si="647"/>
        <v>100</v>
      </c>
    </row>
    <row r="188" ht="28.949999999999999" customHeight="1">
      <c r="A188" s="141" t="s">
        <v>374</v>
      </c>
      <c r="B188" s="141" t="s">
        <v>375</v>
      </c>
      <c r="C188" s="142" t="s">
        <v>83</v>
      </c>
      <c r="D188" s="143">
        <v>333</v>
      </c>
      <c r="E188" s="144"/>
      <c r="F188" s="153"/>
      <c r="G188" s="144">
        <f t="shared" si="639"/>
        <v>0</v>
      </c>
      <c r="H188" s="146">
        <f t="shared" si="640"/>
        <v>333</v>
      </c>
      <c r="I188" s="147">
        <v>18.440000000000001</v>
      </c>
      <c r="J188" s="148">
        <f t="shared" si="648"/>
        <v>6140.5200000000004</v>
      </c>
      <c r="K188" s="149">
        <f t="shared" si="649"/>
        <v>0</v>
      </c>
      <c r="L188" s="150">
        <f t="shared" si="650"/>
        <v>0</v>
      </c>
      <c r="M188" s="149">
        <f t="shared" si="651"/>
        <v>0</v>
      </c>
      <c r="N188" s="149">
        <f t="shared" si="652"/>
        <v>6140.5200000000004</v>
      </c>
      <c r="O188" s="151" t="str">
        <f t="shared" si="646"/>
        <v xml:space="preserve"> </v>
      </c>
      <c r="P188" s="151">
        <f t="shared" si="647"/>
        <v>100</v>
      </c>
    </row>
    <row r="189" ht="28.949999999999999" customHeight="1">
      <c r="A189" s="141" t="s">
        <v>376</v>
      </c>
      <c r="B189" s="141" t="s">
        <v>377</v>
      </c>
      <c r="C189" s="142" t="s">
        <v>83</v>
      </c>
      <c r="D189" s="143">
        <v>340.39999999999998</v>
      </c>
      <c r="E189" s="144"/>
      <c r="F189" s="153"/>
      <c r="G189" s="144">
        <f t="shared" si="639"/>
        <v>0</v>
      </c>
      <c r="H189" s="146">
        <f t="shared" si="640"/>
        <v>340.39999999999998</v>
      </c>
      <c r="I189" s="147">
        <v>33.240000000000002</v>
      </c>
      <c r="J189" s="148">
        <f t="shared" si="648"/>
        <v>11314.9</v>
      </c>
      <c r="K189" s="149">
        <f t="shared" si="649"/>
        <v>0</v>
      </c>
      <c r="L189" s="150">
        <f t="shared" si="650"/>
        <v>0</v>
      </c>
      <c r="M189" s="149">
        <f t="shared" si="651"/>
        <v>0</v>
      </c>
      <c r="N189" s="149">
        <f t="shared" si="652"/>
        <v>11314.9</v>
      </c>
      <c r="O189" s="151" t="str">
        <f t="shared" si="646"/>
        <v xml:space="preserve"> </v>
      </c>
      <c r="P189" s="151">
        <f t="shared" si="647"/>
        <v>100</v>
      </c>
    </row>
    <row r="190" ht="13.199999999999999">
      <c r="A190" s="125" t="s">
        <v>378</v>
      </c>
      <c r="B190" s="125" t="s">
        <v>379</v>
      </c>
      <c r="C190" s="126"/>
      <c r="D190" s="134"/>
      <c r="E190" s="135"/>
      <c r="F190" s="136"/>
      <c r="G190" s="135"/>
      <c r="H190" s="137"/>
      <c r="I190" s="152"/>
      <c r="J190" s="139">
        <f>SUM(J191:J195)</f>
        <v>581204.70000000007</v>
      </c>
      <c r="K190" s="139">
        <f>SUM(K191:K195)</f>
        <v>0</v>
      </c>
      <c r="L190" s="139">
        <f>SUM(L191:L195)</f>
        <v>0</v>
      </c>
      <c r="M190" s="139">
        <f>SUM(M191:M195)</f>
        <v>0</v>
      </c>
      <c r="N190" s="139">
        <f>SUM(N191:N195)</f>
        <v>581204.70000000007</v>
      </c>
      <c r="O190" s="133" t="str">
        <f t="shared" si="646"/>
        <v xml:space="preserve"> </v>
      </c>
      <c r="P190" s="133">
        <f t="shared" si="647"/>
        <v>100</v>
      </c>
    </row>
    <row r="191" ht="28.949999999999999" customHeight="1">
      <c r="A191" s="141" t="s">
        <v>380</v>
      </c>
      <c r="B191" s="141" t="s">
        <v>381</v>
      </c>
      <c r="C191" s="142" t="s">
        <v>41</v>
      </c>
      <c r="D191" s="143">
        <v>222</v>
      </c>
      <c r="E191" s="144"/>
      <c r="F191" s="153"/>
      <c r="G191" s="144">
        <f t="shared" si="639"/>
        <v>0</v>
      </c>
      <c r="H191" s="146">
        <f t="shared" si="640"/>
        <v>222</v>
      </c>
      <c r="I191" s="147">
        <v>822.38</v>
      </c>
      <c r="J191" s="148">
        <f t="shared" ref="J191:J195" si="653">ROUND(D191*I191,2)</f>
        <v>182568.35999999999</v>
      </c>
      <c r="K191" s="149">
        <f t="shared" ref="K191:K195" si="654">ROUND(E191*I191,2)</f>
        <v>0</v>
      </c>
      <c r="L191" s="150">
        <f t="shared" ref="L191:L195" si="655">ROUND(F191*I191,2)</f>
        <v>0</v>
      </c>
      <c r="M191" s="149">
        <f t="shared" ref="M191:M195" si="656">K191+L191</f>
        <v>0</v>
      </c>
      <c r="N191" s="149">
        <f t="shared" ref="N191:N195" si="657">J191-M191</f>
        <v>182568.35999999999</v>
      </c>
      <c r="O191" s="151" t="str">
        <f t="shared" si="646"/>
        <v xml:space="preserve"> </v>
      </c>
      <c r="P191" s="151">
        <f t="shared" si="647"/>
        <v>100</v>
      </c>
    </row>
    <row r="192" ht="28.949999999999999" customHeight="1">
      <c r="A192" s="141" t="s">
        <v>382</v>
      </c>
      <c r="B192" s="141" t="s">
        <v>383</v>
      </c>
      <c r="C192" s="142" t="s">
        <v>41</v>
      </c>
      <c r="D192" s="143">
        <v>148</v>
      </c>
      <c r="E192" s="144"/>
      <c r="F192" s="153"/>
      <c r="G192" s="144">
        <f t="shared" si="639"/>
        <v>0</v>
      </c>
      <c r="H192" s="146">
        <f t="shared" si="640"/>
        <v>148</v>
      </c>
      <c r="I192" s="147">
        <v>1307.25</v>
      </c>
      <c r="J192" s="148">
        <f t="shared" si="653"/>
        <v>193473</v>
      </c>
      <c r="K192" s="149">
        <f t="shared" si="654"/>
        <v>0</v>
      </c>
      <c r="L192" s="150">
        <f t="shared" si="655"/>
        <v>0</v>
      </c>
      <c r="M192" s="149">
        <f t="shared" si="656"/>
        <v>0</v>
      </c>
      <c r="N192" s="149">
        <f t="shared" si="657"/>
        <v>193473</v>
      </c>
      <c r="O192" s="151" t="str">
        <f t="shared" si="646"/>
        <v xml:space="preserve"> </v>
      </c>
      <c r="P192" s="151">
        <f t="shared" si="647"/>
        <v>100</v>
      </c>
    </row>
    <row r="193" ht="28.949999999999999" customHeight="1">
      <c r="A193" s="141" t="s">
        <v>384</v>
      </c>
      <c r="B193" s="141" t="s">
        <v>385</v>
      </c>
      <c r="C193" s="142" t="s">
        <v>41</v>
      </c>
      <c r="D193" s="143">
        <v>740</v>
      </c>
      <c r="E193" s="144"/>
      <c r="F193" s="153"/>
      <c r="G193" s="144">
        <f t="shared" si="639"/>
        <v>0</v>
      </c>
      <c r="H193" s="146">
        <f t="shared" si="640"/>
        <v>740</v>
      </c>
      <c r="I193" s="147">
        <v>53.369999999999997</v>
      </c>
      <c r="J193" s="148">
        <f t="shared" si="653"/>
        <v>39493.800000000003</v>
      </c>
      <c r="K193" s="149">
        <f t="shared" si="654"/>
        <v>0</v>
      </c>
      <c r="L193" s="150">
        <f t="shared" si="655"/>
        <v>0</v>
      </c>
      <c r="M193" s="149">
        <f t="shared" si="656"/>
        <v>0</v>
      </c>
      <c r="N193" s="149">
        <f t="shared" si="657"/>
        <v>39493.800000000003</v>
      </c>
      <c r="O193" s="151" t="str">
        <f t="shared" si="646"/>
        <v xml:space="preserve"> </v>
      </c>
      <c r="P193" s="151">
        <f t="shared" si="647"/>
        <v>100</v>
      </c>
    </row>
    <row r="194" ht="49.200000000000003" customHeight="1">
      <c r="A194" s="141" t="s">
        <v>386</v>
      </c>
      <c r="B194" s="141" t="s">
        <v>387</v>
      </c>
      <c r="C194" s="142" t="s">
        <v>59</v>
      </c>
      <c r="D194" s="143">
        <v>371.48000000000002</v>
      </c>
      <c r="E194" s="144"/>
      <c r="F194" s="153"/>
      <c r="G194" s="144">
        <f t="shared" si="639"/>
        <v>0</v>
      </c>
      <c r="H194" s="146">
        <f t="shared" si="640"/>
        <v>371.48000000000002</v>
      </c>
      <c r="I194" s="147">
        <v>411.54000000000002</v>
      </c>
      <c r="J194" s="148">
        <f t="shared" si="653"/>
        <v>152878.88</v>
      </c>
      <c r="K194" s="149">
        <f t="shared" si="654"/>
        <v>0</v>
      </c>
      <c r="L194" s="150">
        <f t="shared" si="655"/>
        <v>0</v>
      </c>
      <c r="M194" s="149">
        <f t="shared" si="656"/>
        <v>0</v>
      </c>
      <c r="N194" s="149">
        <f t="shared" si="657"/>
        <v>152878.88</v>
      </c>
      <c r="O194" s="151" t="str">
        <f t="shared" si="646"/>
        <v xml:space="preserve"> </v>
      </c>
      <c r="P194" s="151">
        <f t="shared" si="647"/>
        <v>100</v>
      </c>
    </row>
    <row r="195" ht="48.600000000000001" customHeight="1">
      <c r="A195" s="141" t="s">
        <v>388</v>
      </c>
      <c r="B195" s="141" t="s">
        <v>389</v>
      </c>
      <c r="C195" s="142" t="s">
        <v>59</v>
      </c>
      <c r="D195" s="143">
        <v>31.079999999999998</v>
      </c>
      <c r="E195" s="144"/>
      <c r="F195" s="153"/>
      <c r="G195" s="144">
        <f t="shared" si="639"/>
        <v>0</v>
      </c>
      <c r="H195" s="146">
        <f t="shared" si="640"/>
        <v>31.079999999999998</v>
      </c>
      <c r="I195" s="147">
        <v>411.54000000000002</v>
      </c>
      <c r="J195" s="148">
        <f t="shared" si="653"/>
        <v>12790.66</v>
      </c>
      <c r="K195" s="149">
        <f t="shared" si="654"/>
        <v>0</v>
      </c>
      <c r="L195" s="150">
        <f t="shared" si="655"/>
        <v>0</v>
      </c>
      <c r="M195" s="149">
        <f t="shared" si="656"/>
        <v>0</v>
      </c>
      <c r="N195" s="149">
        <f t="shared" si="657"/>
        <v>12790.66</v>
      </c>
      <c r="O195" s="151" t="str">
        <f t="shared" si="646"/>
        <v xml:space="preserve"> </v>
      </c>
      <c r="P195" s="151">
        <f t="shared" si="647"/>
        <v>100</v>
      </c>
    </row>
    <row r="196" ht="13.199999999999999">
      <c r="A196" s="125" t="s">
        <v>390</v>
      </c>
      <c r="B196" s="125" t="s">
        <v>391</v>
      </c>
      <c r="C196" s="126"/>
      <c r="D196" s="134"/>
      <c r="E196" s="135"/>
      <c r="F196" s="136"/>
      <c r="G196" s="135">
        <f t="shared" si="639"/>
        <v>0</v>
      </c>
      <c r="H196" s="137"/>
      <c r="I196" s="152"/>
      <c r="J196" s="139">
        <f>SUM(J197:J200)</f>
        <v>619224.01000000001</v>
      </c>
      <c r="K196" s="139">
        <f>SUM(K197:K200)</f>
        <v>0</v>
      </c>
      <c r="L196" s="139">
        <f>SUM(L197:L200)</f>
        <v>0</v>
      </c>
      <c r="M196" s="139">
        <f>SUM(M197:M200)</f>
        <v>0</v>
      </c>
      <c r="N196" s="139">
        <f>SUM(N197:N200)</f>
        <v>619224.01000000001</v>
      </c>
      <c r="O196" s="133" t="str">
        <f t="shared" si="646"/>
        <v xml:space="preserve"> </v>
      </c>
      <c r="P196" s="133">
        <f t="shared" si="647"/>
        <v>100</v>
      </c>
    </row>
    <row r="197" ht="39.600000000000001">
      <c r="A197" s="141" t="s">
        <v>392</v>
      </c>
      <c r="B197" s="141" t="s">
        <v>393</v>
      </c>
      <c r="C197" s="142" t="s">
        <v>59</v>
      </c>
      <c r="D197" s="143">
        <v>2575.1999999999998</v>
      </c>
      <c r="E197" s="144"/>
      <c r="F197" s="153"/>
      <c r="G197" s="144">
        <f t="shared" si="639"/>
        <v>0</v>
      </c>
      <c r="H197" s="146">
        <f t="shared" si="640"/>
        <v>2575.1999999999998</v>
      </c>
      <c r="I197" s="147">
        <v>65.620000000000005</v>
      </c>
      <c r="J197" s="148">
        <f t="shared" ref="J197:J200" si="658">ROUND(D197*I197,2)</f>
        <v>168984.62</v>
      </c>
      <c r="K197" s="149">
        <f t="shared" ref="K197:K200" si="659">ROUND(E197*I197,2)</f>
        <v>0</v>
      </c>
      <c r="L197" s="150">
        <f t="shared" ref="L197:L200" si="660">ROUND(F197*I197,2)</f>
        <v>0</v>
      </c>
      <c r="M197" s="149">
        <f t="shared" ref="M197:M200" si="661">K197+L197</f>
        <v>0</v>
      </c>
      <c r="N197" s="149">
        <f t="shared" ref="N197:N200" si="662">J197-M197</f>
        <v>168984.62</v>
      </c>
      <c r="O197" s="151" t="str">
        <f t="shared" si="646"/>
        <v xml:space="preserve"> </v>
      </c>
      <c r="P197" s="151">
        <f t="shared" si="647"/>
        <v>100</v>
      </c>
    </row>
    <row r="198" ht="26.399999999999999">
      <c r="A198" s="141" t="s">
        <v>394</v>
      </c>
      <c r="B198" s="141" t="s">
        <v>395</v>
      </c>
      <c r="C198" s="142" t="s">
        <v>59</v>
      </c>
      <c r="D198" s="143">
        <v>18002.720000000001</v>
      </c>
      <c r="E198" s="144"/>
      <c r="F198" s="153"/>
      <c r="G198" s="144">
        <f t="shared" si="639"/>
        <v>0</v>
      </c>
      <c r="H198" s="146">
        <f t="shared" si="640"/>
        <v>18002.720000000001</v>
      </c>
      <c r="I198" s="147">
        <v>4.1799999999999997</v>
      </c>
      <c r="J198" s="148">
        <f t="shared" si="658"/>
        <v>75251.369999999995</v>
      </c>
      <c r="K198" s="149">
        <f t="shared" si="659"/>
        <v>0</v>
      </c>
      <c r="L198" s="150">
        <f t="shared" si="660"/>
        <v>0</v>
      </c>
      <c r="M198" s="149">
        <f t="shared" si="661"/>
        <v>0</v>
      </c>
      <c r="N198" s="149">
        <f t="shared" si="662"/>
        <v>75251.369999999995</v>
      </c>
      <c r="O198" s="151" t="str">
        <f t="shared" si="646"/>
        <v xml:space="preserve"> </v>
      </c>
      <c r="P198" s="151">
        <f t="shared" si="647"/>
        <v>100</v>
      </c>
    </row>
    <row r="199" ht="28.949999999999999" customHeight="1">
      <c r="A199" s="141" t="s">
        <v>396</v>
      </c>
      <c r="B199" s="141" t="s">
        <v>397</v>
      </c>
      <c r="C199" s="142" t="s">
        <v>59</v>
      </c>
      <c r="D199" s="143">
        <v>18002.720000000001</v>
      </c>
      <c r="E199" s="144"/>
      <c r="F199" s="153"/>
      <c r="G199" s="144">
        <f t="shared" si="639"/>
        <v>0</v>
      </c>
      <c r="H199" s="146">
        <f t="shared" si="640"/>
        <v>18002.720000000001</v>
      </c>
      <c r="I199" s="147">
        <v>12.15</v>
      </c>
      <c r="J199" s="148">
        <f t="shared" si="658"/>
        <v>218733.04999999999</v>
      </c>
      <c r="K199" s="149">
        <f t="shared" si="659"/>
        <v>0</v>
      </c>
      <c r="L199" s="150">
        <f t="shared" si="660"/>
        <v>0</v>
      </c>
      <c r="M199" s="149">
        <f t="shared" si="661"/>
        <v>0</v>
      </c>
      <c r="N199" s="149">
        <f t="shared" si="662"/>
        <v>218733.04999999999</v>
      </c>
      <c r="O199" s="151" t="str">
        <f t="shared" si="646"/>
        <v xml:space="preserve"> </v>
      </c>
      <c r="P199" s="151">
        <f t="shared" si="647"/>
        <v>100</v>
      </c>
    </row>
    <row r="200" ht="28.949999999999999" customHeight="1">
      <c r="A200" s="141" t="s">
        <v>398</v>
      </c>
      <c r="B200" s="141" t="s">
        <v>399</v>
      </c>
      <c r="C200" s="142" t="s">
        <v>59</v>
      </c>
      <c r="D200" s="143">
        <v>7704.8800000000001</v>
      </c>
      <c r="E200" s="144"/>
      <c r="F200" s="153"/>
      <c r="G200" s="144">
        <f t="shared" si="639"/>
        <v>0</v>
      </c>
      <c r="H200" s="146">
        <f t="shared" si="640"/>
        <v>7704.8800000000001</v>
      </c>
      <c r="I200" s="147">
        <v>20.280000000000001</v>
      </c>
      <c r="J200" s="148">
        <f t="shared" si="658"/>
        <v>156254.97</v>
      </c>
      <c r="K200" s="149">
        <f t="shared" si="659"/>
        <v>0</v>
      </c>
      <c r="L200" s="150">
        <f t="shared" si="660"/>
        <v>0</v>
      </c>
      <c r="M200" s="149">
        <f t="shared" si="661"/>
        <v>0</v>
      </c>
      <c r="N200" s="149">
        <f t="shared" si="662"/>
        <v>156254.97</v>
      </c>
      <c r="O200" s="151" t="str">
        <f t="shared" si="646"/>
        <v xml:space="preserve"> </v>
      </c>
      <c r="P200" s="151">
        <f t="shared" si="647"/>
        <v>100</v>
      </c>
    </row>
    <row r="201" ht="13.199999999999999">
      <c r="A201" s="125" t="s">
        <v>400</v>
      </c>
      <c r="B201" s="125" t="s">
        <v>401</v>
      </c>
      <c r="C201" s="126"/>
      <c r="D201" s="134"/>
      <c r="E201" s="135"/>
      <c r="F201" s="136"/>
      <c r="G201" s="135">
        <f t="shared" si="639"/>
        <v>0</v>
      </c>
      <c r="H201" s="137"/>
      <c r="I201" s="152"/>
      <c r="J201" s="139">
        <f>SUM(J202:J233)</f>
        <v>498560.09000000003</v>
      </c>
      <c r="K201" s="139">
        <f>SUM(K202:K233)</f>
        <v>0</v>
      </c>
      <c r="L201" s="139">
        <f>SUM(L202:L233)</f>
        <v>0</v>
      </c>
      <c r="M201" s="139">
        <f>SUM(M202:M233)</f>
        <v>0</v>
      </c>
      <c r="N201" s="139">
        <f>SUM(N202:N233)</f>
        <v>498560.09000000003</v>
      </c>
      <c r="O201" s="133" t="str">
        <f t="shared" si="646"/>
        <v xml:space="preserve"> </v>
      </c>
      <c r="P201" s="133">
        <f t="shared" si="647"/>
        <v>100</v>
      </c>
    </row>
    <row r="202" ht="39.600000000000001">
      <c r="A202" s="141" t="s">
        <v>402</v>
      </c>
      <c r="B202" s="141" t="s">
        <v>403</v>
      </c>
      <c r="C202" s="142" t="s">
        <v>41</v>
      </c>
      <c r="D202" s="143">
        <v>370</v>
      </c>
      <c r="E202" s="144"/>
      <c r="F202" s="153"/>
      <c r="G202" s="144">
        <f t="shared" si="639"/>
        <v>0</v>
      </c>
      <c r="H202" s="146">
        <f t="shared" si="640"/>
        <v>370</v>
      </c>
      <c r="I202" s="147">
        <v>12.26</v>
      </c>
      <c r="J202" s="148">
        <f t="shared" ref="J202:J233" si="663">ROUND(D202*I202,2)</f>
        <v>4536.1999999999998</v>
      </c>
      <c r="K202" s="149">
        <f t="shared" ref="K202:K233" si="664">ROUND(E202*I202,2)</f>
        <v>0</v>
      </c>
      <c r="L202" s="150">
        <f t="shared" ref="L202:L233" si="665">ROUND(F202*I202,2)</f>
        <v>0</v>
      </c>
      <c r="M202" s="149">
        <f t="shared" ref="M202:M233" si="666">K202+L202</f>
        <v>0</v>
      </c>
      <c r="N202" s="149">
        <f t="shared" ref="N202:N233" si="667">J202-M202</f>
        <v>4536.1999999999998</v>
      </c>
      <c r="O202" s="151" t="str">
        <f t="shared" si="646"/>
        <v xml:space="preserve"> </v>
      </c>
      <c r="P202" s="151">
        <f t="shared" si="647"/>
        <v>100</v>
      </c>
    </row>
    <row r="203" ht="39.600000000000001">
      <c r="A203" s="141" t="s">
        <v>404</v>
      </c>
      <c r="B203" s="141" t="s">
        <v>405</v>
      </c>
      <c r="C203" s="142" t="s">
        <v>41</v>
      </c>
      <c r="D203" s="143">
        <v>1406</v>
      </c>
      <c r="E203" s="144"/>
      <c r="F203" s="153"/>
      <c r="G203" s="144">
        <f t="shared" si="639"/>
        <v>0</v>
      </c>
      <c r="H203" s="146">
        <f t="shared" si="640"/>
        <v>1406</v>
      </c>
      <c r="I203" s="147">
        <v>19.559999999999999</v>
      </c>
      <c r="J203" s="148">
        <f t="shared" si="663"/>
        <v>27501.360000000001</v>
      </c>
      <c r="K203" s="149">
        <f t="shared" si="664"/>
        <v>0</v>
      </c>
      <c r="L203" s="150">
        <f t="shared" si="665"/>
        <v>0</v>
      </c>
      <c r="M203" s="149">
        <f t="shared" si="666"/>
        <v>0</v>
      </c>
      <c r="N203" s="149">
        <f t="shared" si="667"/>
        <v>27501.360000000001</v>
      </c>
      <c r="O203" s="151" t="str">
        <f t="shared" si="646"/>
        <v xml:space="preserve"> </v>
      </c>
      <c r="P203" s="151">
        <f t="shared" si="647"/>
        <v>100</v>
      </c>
    </row>
    <row r="204" ht="39.600000000000001">
      <c r="A204" s="141" t="s">
        <v>406</v>
      </c>
      <c r="B204" s="141" t="s">
        <v>407</v>
      </c>
      <c r="C204" s="142" t="s">
        <v>41</v>
      </c>
      <c r="D204" s="143">
        <v>74</v>
      </c>
      <c r="E204" s="144"/>
      <c r="F204" s="153"/>
      <c r="G204" s="144">
        <f t="shared" si="639"/>
        <v>0</v>
      </c>
      <c r="H204" s="146">
        <f t="shared" si="640"/>
        <v>74</v>
      </c>
      <c r="I204" s="147">
        <v>34.390000000000001</v>
      </c>
      <c r="J204" s="148">
        <f t="shared" si="663"/>
        <v>2544.8600000000001</v>
      </c>
      <c r="K204" s="149">
        <f t="shared" si="664"/>
        <v>0</v>
      </c>
      <c r="L204" s="150">
        <f t="shared" si="665"/>
        <v>0</v>
      </c>
      <c r="M204" s="149">
        <f t="shared" si="666"/>
        <v>0</v>
      </c>
      <c r="N204" s="149">
        <f t="shared" si="667"/>
        <v>2544.8600000000001</v>
      </c>
      <c r="O204" s="151" t="str">
        <f t="shared" si="646"/>
        <v xml:space="preserve"> </v>
      </c>
      <c r="P204" s="151">
        <f t="shared" si="647"/>
        <v>100</v>
      </c>
    </row>
    <row r="205" ht="28.949999999999999" customHeight="1">
      <c r="A205" s="141" t="s">
        <v>408</v>
      </c>
      <c r="B205" s="141" t="s">
        <v>409</v>
      </c>
      <c r="C205" s="142" t="s">
        <v>41</v>
      </c>
      <c r="D205" s="143">
        <v>74</v>
      </c>
      <c r="E205" s="144"/>
      <c r="F205" s="153"/>
      <c r="G205" s="144">
        <f t="shared" si="639"/>
        <v>0</v>
      </c>
      <c r="H205" s="146">
        <f t="shared" si="640"/>
        <v>74</v>
      </c>
      <c r="I205" s="147">
        <v>21.91</v>
      </c>
      <c r="J205" s="148">
        <f t="shared" si="663"/>
        <v>1621.3399999999999</v>
      </c>
      <c r="K205" s="149">
        <f t="shared" si="664"/>
        <v>0</v>
      </c>
      <c r="L205" s="150">
        <f t="shared" si="665"/>
        <v>0</v>
      </c>
      <c r="M205" s="149">
        <f t="shared" si="666"/>
        <v>0</v>
      </c>
      <c r="N205" s="149">
        <f t="shared" si="667"/>
        <v>1621.3399999999999</v>
      </c>
      <c r="O205" s="151" t="str">
        <f t="shared" si="646"/>
        <v xml:space="preserve"> </v>
      </c>
      <c r="P205" s="151">
        <f t="shared" si="647"/>
        <v>100</v>
      </c>
    </row>
    <row r="206" ht="28.949999999999999" customHeight="1">
      <c r="A206" s="141" t="s">
        <v>410</v>
      </c>
      <c r="B206" s="141" t="s">
        <v>411</v>
      </c>
      <c r="C206" s="142" t="s">
        <v>41</v>
      </c>
      <c r="D206" s="143">
        <v>296</v>
      </c>
      <c r="E206" s="144"/>
      <c r="F206" s="153"/>
      <c r="G206" s="144">
        <f t="shared" si="639"/>
        <v>0</v>
      </c>
      <c r="H206" s="146">
        <f t="shared" si="640"/>
        <v>296</v>
      </c>
      <c r="I206" s="147">
        <v>49.590000000000003</v>
      </c>
      <c r="J206" s="148">
        <f t="shared" si="663"/>
        <v>14678.639999999999</v>
      </c>
      <c r="K206" s="149">
        <f t="shared" si="664"/>
        <v>0</v>
      </c>
      <c r="L206" s="150">
        <f t="shared" si="665"/>
        <v>0</v>
      </c>
      <c r="M206" s="149">
        <f t="shared" si="666"/>
        <v>0</v>
      </c>
      <c r="N206" s="149">
        <f t="shared" si="667"/>
        <v>14678.639999999999</v>
      </c>
      <c r="O206" s="151" t="str">
        <f t="shared" si="646"/>
        <v xml:space="preserve"> </v>
      </c>
      <c r="P206" s="151">
        <f t="shared" si="647"/>
        <v>100</v>
      </c>
    </row>
    <row r="207" ht="28.949999999999999" customHeight="1">
      <c r="A207" s="141" t="s">
        <v>412</v>
      </c>
      <c r="B207" s="141" t="s">
        <v>413</v>
      </c>
      <c r="C207" s="142" t="s">
        <v>41</v>
      </c>
      <c r="D207" s="143">
        <v>74</v>
      </c>
      <c r="E207" s="144"/>
      <c r="F207" s="153"/>
      <c r="G207" s="144">
        <f t="shared" si="639"/>
        <v>0</v>
      </c>
      <c r="H207" s="146">
        <f t="shared" si="640"/>
        <v>74</v>
      </c>
      <c r="I207" s="147">
        <v>50.18</v>
      </c>
      <c r="J207" s="148">
        <f t="shared" si="663"/>
        <v>3713.3200000000002</v>
      </c>
      <c r="K207" s="149">
        <f t="shared" si="664"/>
        <v>0</v>
      </c>
      <c r="L207" s="150">
        <f t="shared" si="665"/>
        <v>0</v>
      </c>
      <c r="M207" s="149">
        <f t="shared" si="666"/>
        <v>0</v>
      </c>
      <c r="N207" s="149">
        <f t="shared" si="667"/>
        <v>3713.3200000000002</v>
      </c>
      <c r="O207" s="151" t="str">
        <f t="shared" si="646"/>
        <v xml:space="preserve"> </v>
      </c>
      <c r="P207" s="151">
        <f t="shared" si="647"/>
        <v>100</v>
      </c>
    </row>
    <row r="208" ht="39.600000000000001">
      <c r="A208" s="141" t="s">
        <v>414</v>
      </c>
      <c r="B208" s="141" t="s">
        <v>415</v>
      </c>
      <c r="C208" s="142" t="s">
        <v>41</v>
      </c>
      <c r="D208" s="143">
        <v>74</v>
      </c>
      <c r="E208" s="144"/>
      <c r="F208" s="153"/>
      <c r="G208" s="144">
        <f t="shared" si="639"/>
        <v>0</v>
      </c>
      <c r="H208" s="146">
        <f t="shared" si="640"/>
        <v>74</v>
      </c>
      <c r="I208" s="147">
        <v>19.68</v>
      </c>
      <c r="J208" s="148">
        <f t="shared" si="663"/>
        <v>1456.3199999999999</v>
      </c>
      <c r="K208" s="149">
        <f t="shared" si="664"/>
        <v>0</v>
      </c>
      <c r="L208" s="150">
        <f t="shared" si="665"/>
        <v>0</v>
      </c>
      <c r="M208" s="149">
        <f t="shared" si="666"/>
        <v>0</v>
      </c>
      <c r="N208" s="149">
        <f t="shared" si="667"/>
        <v>1456.3199999999999</v>
      </c>
      <c r="O208" s="151" t="str">
        <f t="shared" si="646"/>
        <v xml:space="preserve"> </v>
      </c>
      <c r="P208" s="151">
        <f t="shared" si="647"/>
        <v>100</v>
      </c>
    </row>
    <row r="209" ht="28.949999999999999" customHeight="1">
      <c r="A209" s="141" t="s">
        <v>416</v>
      </c>
      <c r="B209" s="141" t="s">
        <v>417</v>
      </c>
      <c r="C209" s="142" t="s">
        <v>41</v>
      </c>
      <c r="D209" s="143">
        <v>74</v>
      </c>
      <c r="E209" s="144"/>
      <c r="F209" s="153"/>
      <c r="G209" s="144">
        <f t="shared" si="639"/>
        <v>0</v>
      </c>
      <c r="H209" s="146">
        <f t="shared" si="640"/>
        <v>74</v>
      </c>
      <c r="I209" s="147">
        <v>7.3799999999999999</v>
      </c>
      <c r="J209" s="148">
        <f t="shared" si="663"/>
        <v>546.12</v>
      </c>
      <c r="K209" s="149">
        <f t="shared" si="664"/>
        <v>0</v>
      </c>
      <c r="L209" s="150">
        <f t="shared" si="665"/>
        <v>0</v>
      </c>
      <c r="M209" s="149">
        <f t="shared" si="666"/>
        <v>0</v>
      </c>
      <c r="N209" s="149">
        <f t="shared" si="667"/>
        <v>546.12</v>
      </c>
      <c r="O209" s="151" t="str">
        <f t="shared" si="646"/>
        <v xml:space="preserve"> </v>
      </c>
      <c r="P209" s="151">
        <f t="shared" si="647"/>
        <v>100</v>
      </c>
    </row>
    <row r="210" ht="28.949999999999999" customHeight="1">
      <c r="A210" s="141" t="s">
        <v>418</v>
      </c>
      <c r="B210" s="141" t="s">
        <v>419</v>
      </c>
      <c r="C210" s="142" t="s">
        <v>420</v>
      </c>
      <c r="D210" s="143">
        <v>222</v>
      </c>
      <c r="E210" s="144"/>
      <c r="F210" s="153"/>
      <c r="G210" s="144">
        <f t="shared" si="639"/>
        <v>0</v>
      </c>
      <c r="H210" s="146">
        <f t="shared" si="640"/>
        <v>222</v>
      </c>
      <c r="I210" s="147">
        <v>12.52</v>
      </c>
      <c r="J210" s="148">
        <f t="shared" si="663"/>
        <v>2779.4400000000001</v>
      </c>
      <c r="K210" s="149">
        <f t="shared" si="664"/>
        <v>0</v>
      </c>
      <c r="L210" s="150">
        <f t="shared" si="665"/>
        <v>0</v>
      </c>
      <c r="M210" s="149">
        <f t="shared" si="666"/>
        <v>0</v>
      </c>
      <c r="N210" s="149">
        <f t="shared" si="667"/>
        <v>2779.4400000000001</v>
      </c>
      <c r="O210" s="151" t="str">
        <f t="shared" si="646"/>
        <v xml:space="preserve"> </v>
      </c>
      <c r="P210" s="151">
        <f t="shared" si="647"/>
        <v>100</v>
      </c>
    </row>
    <row r="211" ht="44.399999999999999" customHeight="1">
      <c r="A211" s="141" t="s">
        <v>421</v>
      </c>
      <c r="B211" s="141" t="s">
        <v>422</v>
      </c>
      <c r="C211" s="142" t="s">
        <v>83</v>
      </c>
      <c r="D211" s="143">
        <v>4764.1199999999999</v>
      </c>
      <c r="E211" s="144"/>
      <c r="F211" s="153"/>
      <c r="G211" s="144">
        <f t="shared" si="639"/>
        <v>0</v>
      </c>
      <c r="H211" s="146">
        <f t="shared" si="640"/>
        <v>4764.1199999999999</v>
      </c>
      <c r="I211" s="147">
        <v>10.529999999999999</v>
      </c>
      <c r="J211" s="148">
        <f t="shared" si="663"/>
        <v>50166.18</v>
      </c>
      <c r="K211" s="149">
        <f t="shared" si="664"/>
        <v>0</v>
      </c>
      <c r="L211" s="150">
        <f t="shared" si="665"/>
        <v>0</v>
      </c>
      <c r="M211" s="149">
        <f t="shared" si="666"/>
        <v>0</v>
      </c>
      <c r="N211" s="149">
        <f t="shared" si="667"/>
        <v>50166.18</v>
      </c>
      <c r="O211" s="151" t="str">
        <f t="shared" si="646"/>
        <v xml:space="preserve"> </v>
      </c>
      <c r="P211" s="151">
        <f t="shared" si="647"/>
        <v>100</v>
      </c>
    </row>
    <row r="212" ht="28.949999999999999" customHeight="1">
      <c r="A212" s="141" t="s">
        <v>423</v>
      </c>
      <c r="B212" s="141" t="s">
        <v>424</v>
      </c>
      <c r="C212" s="142" t="s">
        <v>41</v>
      </c>
      <c r="D212" s="143">
        <v>1480</v>
      </c>
      <c r="E212" s="144"/>
      <c r="F212" s="153"/>
      <c r="G212" s="144">
        <f t="shared" si="639"/>
        <v>0</v>
      </c>
      <c r="H212" s="146">
        <f t="shared" si="640"/>
        <v>1480</v>
      </c>
      <c r="I212" s="147">
        <v>7.3200000000000003</v>
      </c>
      <c r="J212" s="148">
        <f t="shared" si="663"/>
        <v>10833.6</v>
      </c>
      <c r="K212" s="149">
        <f t="shared" si="664"/>
        <v>0</v>
      </c>
      <c r="L212" s="150">
        <f t="shared" si="665"/>
        <v>0</v>
      </c>
      <c r="M212" s="149">
        <f t="shared" si="666"/>
        <v>0</v>
      </c>
      <c r="N212" s="149">
        <f t="shared" si="667"/>
        <v>10833.6</v>
      </c>
      <c r="O212" s="151" t="str">
        <f t="shared" si="646"/>
        <v xml:space="preserve"> </v>
      </c>
      <c r="P212" s="151">
        <f t="shared" si="647"/>
        <v>100</v>
      </c>
    </row>
    <row r="213" ht="28.949999999999999" customHeight="1">
      <c r="A213" s="141" t="s">
        <v>425</v>
      </c>
      <c r="B213" s="141" t="s">
        <v>426</v>
      </c>
      <c r="C213" s="142" t="s">
        <v>83</v>
      </c>
      <c r="D213" s="143">
        <v>1110</v>
      </c>
      <c r="E213" s="144"/>
      <c r="F213" s="153"/>
      <c r="G213" s="144">
        <f t="shared" si="639"/>
        <v>0</v>
      </c>
      <c r="H213" s="146">
        <f t="shared" si="640"/>
        <v>1110</v>
      </c>
      <c r="I213" s="147">
        <v>24.260000000000002</v>
      </c>
      <c r="J213" s="148">
        <f t="shared" si="663"/>
        <v>26928.599999999999</v>
      </c>
      <c r="K213" s="149">
        <f t="shared" si="664"/>
        <v>0</v>
      </c>
      <c r="L213" s="150">
        <f t="shared" si="665"/>
        <v>0</v>
      </c>
      <c r="M213" s="149">
        <f t="shared" si="666"/>
        <v>0</v>
      </c>
      <c r="N213" s="149">
        <f t="shared" si="667"/>
        <v>26928.599999999999</v>
      </c>
      <c r="O213" s="151" t="str">
        <f t="shared" si="646"/>
        <v xml:space="preserve"> </v>
      </c>
      <c r="P213" s="151">
        <f t="shared" si="647"/>
        <v>100</v>
      </c>
    </row>
    <row r="214" ht="36" customHeight="1">
      <c r="A214" s="141" t="s">
        <v>427</v>
      </c>
      <c r="B214" s="141" t="s">
        <v>428</v>
      </c>
      <c r="C214" s="142" t="s">
        <v>41</v>
      </c>
      <c r="D214" s="143">
        <v>74</v>
      </c>
      <c r="E214" s="144"/>
      <c r="F214" s="153"/>
      <c r="G214" s="144">
        <f t="shared" si="639"/>
        <v>0</v>
      </c>
      <c r="H214" s="146">
        <f t="shared" si="640"/>
        <v>74</v>
      </c>
      <c r="I214" s="147">
        <v>596.17999999999995</v>
      </c>
      <c r="J214" s="148">
        <f t="shared" si="663"/>
        <v>44117.32</v>
      </c>
      <c r="K214" s="149">
        <f t="shared" si="664"/>
        <v>0</v>
      </c>
      <c r="L214" s="150">
        <f t="shared" si="665"/>
        <v>0</v>
      </c>
      <c r="M214" s="149">
        <f t="shared" si="666"/>
        <v>0</v>
      </c>
      <c r="N214" s="149">
        <f t="shared" si="667"/>
        <v>44117.32</v>
      </c>
      <c r="O214" s="151" t="str">
        <f t="shared" si="646"/>
        <v xml:space="preserve"> </v>
      </c>
      <c r="P214" s="151">
        <f t="shared" si="647"/>
        <v>100</v>
      </c>
    </row>
    <row r="215" ht="48.600000000000001" customHeight="1">
      <c r="A215" s="141" t="s">
        <v>429</v>
      </c>
      <c r="B215" s="141" t="s">
        <v>430</v>
      </c>
      <c r="C215" s="142" t="s">
        <v>83</v>
      </c>
      <c r="D215" s="143">
        <v>2880.8200000000002</v>
      </c>
      <c r="E215" s="144"/>
      <c r="F215" s="153"/>
      <c r="G215" s="144">
        <f t="shared" si="639"/>
        <v>0</v>
      </c>
      <c r="H215" s="146">
        <f t="shared" si="640"/>
        <v>2880.8200000000002</v>
      </c>
      <c r="I215" s="147">
        <v>6.8399999999999999</v>
      </c>
      <c r="J215" s="148">
        <f t="shared" si="663"/>
        <v>19704.810000000001</v>
      </c>
      <c r="K215" s="149">
        <f t="shared" si="664"/>
        <v>0</v>
      </c>
      <c r="L215" s="150">
        <f t="shared" si="665"/>
        <v>0</v>
      </c>
      <c r="M215" s="149">
        <f t="shared" si="666"/>
        <v>0</v>
      </c>
      <c r="N215" s="149">
        <f t="shared" si="667"/>
        <v>19704.810000000001</v>
      </c>
      <c r="O215" s="151" t="str">
        <f t="shared" si="646"/>
        <v xml:space="preserve"> </v>
      </c>
      <c r="P215" s="151">
        <f t="shared" si="647"/>
        <v>100</v>
      </c>
    </row>
    <row r="216" ht="49.950000000000003" customHeight="1">
      <c r="A216" s="141" t="s">
        <v>431</v>
      </c>
      <c r="B216" s="141" t="s">
        <v>432</v>
      </c>
      <c r="C216" s="142" t="s">
        <v>83</v>
      </c>
      <c r="D216" s="143">
        <v>11073.360000000001</v>
      </c>
      <c r="E216" s="144"/>
      <c r="F216" s="153"/>
      <c r="G216" s="144">
        <f t="shared" si="639"/>
        <v>0</v>
      </c>
      <c r="H216" s="146">
        <f t="shared" si="640"/>
        <v>11073.360000000001</v>
      </c>
      <c r="I216" s="147">
        <v>4.4500000000000002</v>
      </c>
      <c r="J216" s="148">
        <f t="shared" si="663"/>
        <v>49276.449999999997</v>
      </c>
      <c r="K216" s="149">
        <f t="shared" si="664"/>
        <v>0</v>
      </c>
      <c r="L216" s="150">
        <f t="shared" si="665"/>
        <v>0</v>
      </c>
      <c r="M216" s="149">
        <f t="shared" si="666"/>
        <v>0</v>
      </c>
      <c r="N216" s="149">
        <f t="shared" si="667"/>
        <v>49276.449999999997</v>
      </c>
      <c r="O216" s="151" t="str">
        <f t="shared" si="646"/>
        <v xml:space="preserve"> </v>
      </c>
      <c r="P216" s="151">
        <f t="shared" si="647"/>
        <v>100</v>
      </c>
    </row>
    <row r="217" ht="47.399999999999999" customHeight="1">
      <c r="A217" s="141" t="s">
        <v>433</v>
      </c>
      <c r="B217" s="141" t="s">
        <v>434</v>
      </c>
      <c r="C217" s="142" t="s">
        <v>83</v>
      </c>
      <c r="D217" s="143">
        <v>7234.2399999999998</v>
      </c>
      <c r="E217" s="144"/>
      <c r="F217" s="153"/>
      <c r="G217" s="144">
        <f t="shared" si="639"/>
        <v>0</v>
      </c>
      <c r="H217" s="146">
        <f t="shared" si="640"/>
        <v>7234.2399999999998</v>
      </c>
      <c r="I217" s="147">
        <v>3.0899999999999999</v>
      </c>
      <c r="J217" s="148">
        <f t="shared" si="663"/>
        <v>22353.799999999999</v>
      </c>
      <c r="K217" s="149">
        <f t="shared" si="664"/>
        <v>0</v>
      </c>
      <c r="L217" s="150">
        <f t="shared" si="665"/>
        <v>0</v>
      </c>
      <c r="M217" s="149">
        <f t="shared" si="666"/>
        <v>0</v>
      </c>
      <c r="N217" s="149">
        <f t="shared" si="667"/>
        <v>22353.799999999999</v>
      </c>
      <c r="O217" s="151" t="str">
        <f t="shared" si="646"/>
        <v xml:space="preserve"> </v>
      </c>
      <c r="P217" s="151">
        <f t="shared" si="647"/>
        <v>100</v>
      </c>
    </row>
    <row r="218" ht="51.600000000000001" customHeight="1">
      <c r="A218" s="141" t="s">
        <v>435</v>
      </c>
      <c r="B218" s="141" t="s">
        <v>436</v>
      </c>
      <c r="C218" s="142" t="s">
        <v>83</v>
      </c>
      <c r="D218" s="143">
        <v>2439.04</v>
      </c>
      <c r="E218" s="144"/>
      <c r="F218" s="153"/>
      <c r="G218" s="144">
        <f t="shared" si="639"/>
        <v>0</v>
      </c>
      <c r="H218" s="146">
        <f t="shared" si="640"/>
        <v>2439.04</v>
      </c>
      <c r="I218" s="147">
        <v>9.5099999999999998</v>
      </c>
      <c r="J218" s="148">
        <f t="shared" si="663"/>
        <v>23195.27</v>
      </c>
      <c r="K218" s="149">
        <f t="shared" si="664"/>
        <v>0</v>
      </c>
      <c r="L218" s="150">
        <f t="shared" si="665"/>
        <v>0</v>
      </c>
      <c r="M218" s="149">
        <f t="shared" si="666"/>
        <v>0</v>
      </c>
      <c r="N218" s="149">
        <f t="shared" si="667"/>
        <v>23195.27</v>
      </c>
      <c r="O218" s="151" t="str">
        <f t="shared" si="646"/>
        <v xml:space="preserve"> </v>
      </c>
      <c r="P218" s="151">
        <f t="shared" si="647"/>
        <v>100</v>
      </c>
    </row>
    <row r="219" ht="49.200000000000003" customHeight="1">
      <c r="A219" s="141" t="s">
        <v>437</v>
      </c>
      <c r="B219" s="141" t="s">
        <v>438</v>
      </c>
      <c r="C219" s="142" t="s">
        <v>41</v>
      </c>
      <c r="D219" s="143">
        <v>74</v>
      </c>
      <c r="E219" s="144"/>
      <c r="F219" s="153"/>
      <c r="G219" s="144">
        <f t="shared" si="639"/>
        <v>0</v>
      </c>
      <c r="H219" s="146">
        <f t="shared" si="640"/>
        <v>74</v>
      </c>
      <c r="I219" s="147">
        <v>132.41</v>
      </c>
      <c r="J219" s="148">
        <f t="shared" si="663"/>
        <v>9798.3400000000001</v>
      </c>
      <c r="K219" s="149">
        <f t="shared" si="664"/>
        <v>0</v>
      </c>
      <c r="L219" s="150">
        <f t="shared" si="665"/>
        <v>0</v>
      </c>
      <c r="M219" s="149">
        <f t="shared" si="666"/>
        <v>0</v>
      </c>
      <c r="N219" s="149">
        <f t="shared" si="667"/>
        <v>9798.3400000000001</v>
      </c>
      <c r="O219" s="151" t="str">
        <f t="shared" si="646"/>
        <v xml:space="preserve"> </v>
      </c>
      <c r="P219" s="151">
        <f t="shared" si="647"/>
        <v>100</v>
      </c>
    </row>
    <row r="220" ht="28.949999999999999" customHeight="1">
      <c r="A220" s="141" t="s">
        <v>439</v>
      </c>
      <c r="B220" s="141" t="s">
        <v>440</v>
      </c>
      <c r="C220" s="142" t="s">
        <v>41</v>
      </c>
      <c r="D220" s="143">
        <v>222</v>
      </c>
      <c r="E220" s="144"/>
      <c r="F220" s="153"/>
      <c r="G220" s="144">
        <f t="shared" si="639"/>
        <v>0</v>
      </c>
      <c r="H220" s="146">
        <f t="shared" si="640"/>
        <v>222</v>
      </c>
      <c r="I220" s="147">
        <v>5.7400000000000002</v>
      </c>
      <c r="J220" s="148">
        <f t="shared" si="663"/>
        <v>1274.28</v>
      </c>
      <c r="K220" s="149">
        <f t="shared" si="664"/>
        <v>0</v>
      </c>
      <c r="L220" s="150">
        <f t="shared" si="665"/>
        <v>0</v>
      </c>
      <c r="M220" s="149">
        <f t="shared" si="666"/>
        <v>0</v>
      </c>
      <c r="N220" s="149">
        <f t="shared" si="667"/>
        <v>1274.28</v>
      </c>
      <c r="O220" s="151" t="str">
        <f t="shared" si="646"/>
        <v xml:space="preserve"> </v>
      </c>
      <c r="P220" s="151">
        <f t="shared" si="647"/>
        <v>100</v>
      </c>
    </row>
    <row r="221" ht="28.949999999999999" customHeight="1">
      <c r="A221" s="141" t="s">
        <v>441</v>
      </c>
      <c r="B221" s="141" t="s">
        <v>442</v>
      </c>
      <c r="C221" s="142" t="s">
        <v>41</v>
      </c>
      <c r="D221" s="143">
        <v>444</v>
      </c>
      <c r="E221" s="144"/>
      <c r="F221" s="153"/>
      <c r="G221" s="144">
        <f t="shared" si="639"/>
        <v>0</v>
      </c>
      <c r="H221" s="146">
        <f t="shared" si="640"/>
        <v>444</v>
      </c>
      <c r="I221" s="147">
        <v>6.5</v>
      </c>
      <c r="J221" s="148">
        <f t="shared" si="663"/>
        <v>2886</v>
      </c>
      <c r="K221" s="149">
        <f t="shared" si="664"/>
        <v>0</v>
      </c>
      <c r="L221" s="150">
        <f t="shared" si="665"/>
        <v>0</v>
      </c>
      <c r="M221" s="149">
        <f t="shared" si="666"/>
        <v>0</v>
      </c>
      <c r="N221" s="149">
        <f t="shared" si="667"/>
        <v>2886</v>
      </c>
      <c r="O221" s="151" t="str">
        <f t="shared" si="646"/>
        <v xml:space="preserve"> </v>
      </c>
      <c r="P221" s="151">
        <f t="shared" si="647"/>
        <v>100</v>
      </c>
    </row>
    <row r="222" ht="28.949999999999999" customHeight="1">
      <c r="A222" s="141" t="s">
        <v>443</v>
      </c>
      <c r="B222" s="141" t="s">
        <v>444</v>
      </c>
      <c r="C222" s="142" t="s">
        <v>83</v>
      </c>
      <c r="D222" s="143">
        <v>1184</v>
      </c>
      <c r="E222" s="144"/>
      <c r="F222" s="153"/>
      <c r="G222" s="144">
        <f t="shared" si="639"/>
        <v>0</v>
      </c>
      <c r="H222" s="146">
        <f t="shared" si="640"/>
        <v>1184</v>
      </c>
      <c r="I222" s="147">
        <v>40.109999999999999</v>
      </c>
      <c r="J222" s="148">
        <f t="shared" si="663"/>
        <v>47490.239999999998</v>
      </c>
      <c r="K222" s="149">
        <f t="shared" si="664"/>
        <v>0</v>
      </c>
      <c r="L222" s="150">
        <f t="shared" si="665"/>
        <v>0</v>
      </c>
      <c r="M222" s="149">
        <f t="shared" si="666"/>
        <v>0</v>
      </c>
      <c r="N222" s="149">
        <f t="shared" si="667"/>
        <v>47490.239999999998</v>
      </c>
      <c r="O222" s="151" t="str">
        <f t="shared" si="646"/>
        <v xml:space="preserve"> </v>
      </c>
      <c r="P222" s="151">
        <f t="shared" si="647"/>
        <v>100</v>
      </c>
    </row>
    <row r="223" ht="33.600000000000001" customHeight="1">
      <c r="A223" s="141" t="s">
        <v>445</v>
      </c>
      <c r="B223" s="141" t="s">
        <v>446</v>
      </c>
      <c r="C223" s="142" t="s">
        <v>41</v>
      </c>
      <c r="D223" s="143">
        <v>148</v>
      </c>
      <c r="E223" s="144"/>
      <c r="F223" s="153"/>
      <c r="G223" s="144">
        <f t="shared" si="639"/>
        <v>0</v>
      </c>
      <c r="H223" s="146">
        <f t="shared" si="640"/>
        <v>148</v>
      </c>
      <c r="I223" s="147">
        <v>46.990000000000002</v>
      </c>
      <c r="J223" s="148">
        <f t="shared" si="663"/>
        <v>6954.5200000000004</v>
      </c>
      <c r="K223" s="149">
        <f t="shared" si="664"/>
        <v>0</v>
      </c>
      <c r="L223" s="150">
        <f t="shared" si="665"/>
        <v>0</v>
      </c>
      <c r="M223" s="149">
        <f t="shared" si="666"/>
        <v>0</v>
      </c>
      <c r="N223" s="149">
        <f t="shared" si="667"/>
        <v>6954.5200000000004</v>
      </c>
      <c r="O223" s="151" t="str">
        <f t="shared" si="646"/>
        <v xml:space="preserve"> </v>
      </c>
      <c r="P223" s="151">
        <f t="shared" si="647"/>
        <v>100</v>
      </c>
    </row>
    <row r="224" ht="36" customHeight="1">
      <c r="A224" s="141" t="s">
        <v>447</v>
      </c>
      <c r="B224" s="141" t="s">
        <v>448</v>
      </c>
      <c r="C224" s="142" t="s">
        <v>41</v>
      </c>
      <c r="D224" s="143">
        <v>222</v>
      </c>
      <c r="E224" s="144"/>
      <c r="F224" s="153"/>
      <c r="G224" s="144">
        <f t="shared" si="639"/>
        <v>0</v>
      </c>
      <c r="H224" s="146">
        <f t="shared" si="640"/>
        <v>222</v>
      </c>
      <c r="I224" s="147">
        <v>30.960000000000001</v>
      </c>
      <c r="J224" s="148">
        <f t="shared" si="663"/>
        <v>6873.1199999999999</v>
      </c>
      <c r="K224" s="149">
        <f t="shared" si="664"/>
        <v>0</v>
      </c>
      <c r="L224" s="150">
        <f t="shared" si="665"/>
        <v>0</v>
      </c>
      <c r="M224" s="149">
        <f t="shared" si="666"/>
        <v>0</v>
      </c>
      <c r="N224" s="149">
        <f t="shared" si="667"/>
        <v>6873.1199999999999</v>
      </c>
      <c r="O224" s="151" t="str">
        <f t="shared" si="646"/>
        <v xml:space="preserve"> </v>
      </c>
      <c r="P224" s="151">
        <f t="shared" si="647"/>
        <v>100</v>
      </c>
    </row>
    <row r="225" ht="39.600000000000001">
      <c r="A225" s="141" t="s">
        <v>449</v>
      </c>
      <c r="B225" s="141" t="s">
        <v>450</v>
      </c>
      <c r="C225" s="142" t="s">
        <v>41</v>
      </c>
      <c r="D225" s="143">
        <v>74</v>
      </c>
      <c r="E225" s="144"/>
      <c r="F225" s="153"/>
      <c r="G225" s="144">
        <f t="shared" si="639"/>
        <v>0</v>
      </c>
      <c r="H225" s="146">
        <f t="shared" si="640"/>
        <v>74</v>
      </c>
      <c r="I225" s="147">
        <v>482.31999999999999</v>
      </c>
      <c r="J225" s="148">
        <f t="shared" si="663"/>
        <v>35691.68</v>
      </c>
      <c r="K225" s="149">
        <f t="shared" si="664"/>
        <v>0</v>
      </c>
      <c r="L225" s="150">
        <f t="shared" si="665"/>
        <v>0</v>
      </c>
      <c r="M225" s="149">
        <f t="shared" si="666"/>
        <v>0</v>
      </c>
      <c r="N225" s="149">
        <f t="shared" si="667"/>
        <v>35691.68</v>
      </c>
      <c r="O225" s="151" t="str">
        <f t="shared" si="646"/>
        <v xml:space="preserve"> </v>
      </c>
      <c r="P225" s="151">
        <f t="shared" si="647"/>
        <v>100</v>
      </c>
    </row>
    <row r="226" ht="45" customHeight="1">
      <c r="A226" s="141" t="s">
        <v>451</v>
      </c>
      <c r="B226" s="141" t="s">
        <v>452</v>
      </c>
      <c r="C226" s="142" t="s">
        <v>41</v>
      </c>
      <c r="D226" s="143">
        <v>888</v>
      </c>
      <c r="E226" s="144"/>
      <c r="F226" s="153"/>
      <c r="G226" s="144">
        <f t="shared" si="639"/>
        <v>0</v>
      </c>
      <c r="H226" s="146">
        <f t="shared" si="640"/>
        <v>888</v>
      </c>
      <c r="I226" s="147">
        <v>36.729999999999997</v>
      </c>
      <c r="J226" s="148">
        <f t="shared" si="663"/>
        <v>32616.240000000002</v>
      </c>
      <c r="K226" s="149">
        <f t="shared" si="664"/>
        <v>0</v>
      </c>
      <c r="L226" s="150">
        <f t="shared" si="665"/>
        <v>0</v>
      </c>
      <c r="M226" s="149">
        <f t="shared" si="666"/>
        <v>0</v>
      </c>
      <c r="N226" s="149">
        <f t="shared" si="667"/>
        <v>32616.240000000002</v>
      </c>
      <c r="O226" s="151" t="str">
        <f t="shared" si="646"/>
        <v xml:space="preserve"> </v>
      </c>
      <c r="P226" s="151">
        <f t="shared" si="647"/>
        <v>100</v>
      </c>
    </row>
    <row r="227" ht="28.949999999999999" customHeight="1">
      <c r="A227" s="141" t="s">
        <v>453</v>
      </c>
      <c r="B227" s="141" t="s">
        <v>454</v>
      </c>
      <c r="C227" s="142" t="s">
        <v>41</v>
      </c>
      <c r="D227" s="143">
        <v>296</v>
      </c>
      <c r="E227" s="144"/>
      <c r="F227" s="153"/>
      <c r="G227" s="144">
        <f t="shared" si="639"/>
        <v>0</v>
      </c>
      <c r="H227" s="146">
        <f t="shared" si="640"/>
        <v>296</v>
      </c>
      <c r="I227" s="147">
        <v>32.420000000000002</v>
      </c>
      <c r="J227" s="148">
        <f t="shared" si="663"/>
        <v>9596.3199999999997</v>
      </c>
      <c r="K227" s="149">
        <f t="shared" si="664"/>
        <v>0</v>
      </c>
      <c r="L227" s="150">
        <f t="shared" si="665"/>
        <v>0</v>
      </c>
      <c r="M227" s="149">
        <f t="shared" si="666"/>
        <v>0</v>
      </c>
      <c r="N227" s="149">
        <f t="shared" si="667"/>
        <v>9596.3199999999997</v>
      </c>
      <c r="O227" s="151" t="str">
        <f t="shared" si="646"/>
        <v xml:space="preserve"> </v>
      </c>
      <c r="P227" s="151">
        <f t="shared" si="647"/>
        <v>100</v>
      </c>
    </row>
    <row r="228" ht="28.949999999999999" customHeight="1">
      <c r="A228" s="141" t="s">
        <v>455</v>
      </c>
      <c r="B228" s="141" t="s">
        <v>456</v>
      </c>
      <c r="C228" s="142" t="s">
        <v>41</v>
      </c>
      <c r="D228" s="143">
        <v>74</v>
      </c>
      <c r="E228" s="144"/>
      <c r="F228" s="153"/>
      <c r="G228" s="144">
        <f t="shared" si="639"/>
        <v>0</v>
      </c>
      <c r="H228" s="146">
        <f t="shared" si="640"/>
        <v>74</v>
      </c>
      <c r="I228" s="147">
        <v>15.01</v>
      </c>
      <c r="J228" s="148">
        <f t="shared" si="663"/>
        <v>1110.74</v>
      </c>
      <c r="K228" s="149">
        <f t="shared" si="664"/>
        <v>0</v>
      </c>
      <c r="L228" s="150">
        <f t="shared" si="665"/>
        <v>0</v>
      </c>
      <c r="M228" s="149">
        <f t="shared" si="666"/>
        <v>0</v>
      </c>
      <c r="N228" s="149">
        <f t="shared" si="667"/>
        <v>1110.74</v>
      </c>
      <c r="O228" s="151" t="str">
        <f t="shared" si="646"/>
        <v xml:space="preserve"> </v>
      </c>
      <c r="P228" s="151">
        <f t="shared" si="647"/>
        <v>100</v>
      </c>
    </row>
    <row r="229" ht="28.949999999999999" customHeight="1">
      <c r="A229" s="141" t="s">
        <v>457</v>
      </c>
      <c r="B229" s="141" t="s">
        <v>458</v>
      </c>
      <c r="C229" s="142" t="s">
        <v>41</v>
      </c>
      <c r="D229" s="143">
        <v>74</v>
      </c>
      <c r="E229" s="144"/>
      <c r="F229" s="153"/>
      <c r="G229" s="144">
        <f t="shared" si="639"/>
        <v>0</v>
      </c>
      <c r="H229" s="146">
        <f t="shared" si="640"/>
        <v>74</v>
      </c>
      <c r="I229" s="147">
        <v>95.370000000000005</v>
      </c>
      <c r="J229" s="148">
        <f t="shared" si="663"/>
        <v>7057.3800000000001</v>
      </c>
      <c r="K229" s="149">
        <f t="shared" si="664"/>
        <v>0</v>
      </c>
      <c r="L229" s="150">
        <f t="shared" si="665"/>
        <v>0</v>
      </c>
      <c r="M229" s="149">
        <f t="shared" si="666"/>
        <v>0</v>
      </c>
      <c r="N229" s="149">
        <f t="shared" si="667"/>
        <v>7057.3800000000001</v>
      </c>
      <c r="O229" s="151" t="str">
        <f t="shared" si="646"/>
        <v xml:space="preserve"> </v>
      </c>
      <c r="P229" s="151">
        <f t="shared" si="647"/>
        <v>100</v>
      </c>
    </row>
    <row r="230" ht="28.949999999999999" customHeight="1">
      <c r="A230" s="141" t="s">
        <v>459</v>
      </c>
      <c r="B230" s="141" t="s">
        <v>460</v>
      </c>
      <c r="C230" s="142" t="s">
        <v>41</v>
      </c>
      <c r="D230" s="143">
        <v>74</v>
      </c>
      <c r="E230" s="144"/>
      <c r="F230" s="153"/>
      <c r="G230" s="144">
        <f t="shared" si="639"/>
        <v>0</v>
      </c>
      <c r="H230" s="146">
        <f t="shared" si="640"/>
        <v>74</v>
      </c>
      <c r="I230" s="147">
        <v>12.859999999999999</v>
      </c>
      <c r="J230" s="148">
        <f t="shared" si="663"/>
        <v>951.63999999999999</v>
      </c>
      <c r="K230" s="149">
        <f t="shared" si="664"/>
        <v>0</v>
      </c>
      <c r="L230" s="150">
        <f t="shared" si="665"/>
        <v>0</v>
      </c>
      <c r="M230" s="149">
        <f t="shared" si="666"/>
        <v>0</v>
      </c>
      <c r="N230" s="149">
        <f t="shared" si="667"/>
        <v>951.63999999999999</v>
      </c>
      <c r="O230" s="151" t="str">
        <f t="shared" si="646"/>
        <v xml:space="preserve"> </v>
      </c>
      <c r="P230" s="151">
        <f t="shared" si="647"/>
        <v>100</v>
      </c>
    </row>
    <row r="231" ht="28.949999999999999" customHeight="1">
      <c r="A231" s="141" t="s">
        <v>461</v>
      </c>
      <c r="B231" s="141" t="s">
        <v>462</v>
      </c>
      <c r="C231" s="142" t="s">
        <v>41</v>
      </c>
      <c r="D231" s="143">
        <v>74</v>
      </c>
      <c r="E231" s="144"/>
      <c r="F231" s="153"/>
      <c r="G231" s="144">
        <f t="shared" si="639"/>
        <v>0</v>
      </c>
      <c r="H231" s="146">
        <f t="shared" si="640"/>
        <v>74</v>
      </c>
      <c r="I231" s="147">
        <v>16.690000000000001</v>
      </c>
      <c r="J231" s="148">
        <f t="shared" si="663"/>
        <v>1235.0599999999999</v>
      </c>
      <c r="K231" s="149">
        <f t="shared" si="664"/>
        <v>0</v>
      </c>
      <c r="L231" s="150">
        <f t="shared" si="665"/>
        <v>0</v>
      </c>
      <c r="M231" s="149">
        <f t="shared" si="666"/>
        <v>0</v>
      </c>
      <c r="N231" s="149">
        <f t="shared" si="667"/>
        <v>1235.0599999999999</v>
      </c>
      <c r="O231" s="151" t="str">
        <f t="shared" si="646"/>
        <v xml:space="preserve"> </v>
      </c>
      <c r="P231" s="151">
        <f t="shared" si="647"/>
        <v>100</v>
      </c>
    </row>
    <row r="232" ht="28.949999999999999" customHeight="1">
      <c r="A232" s="141" t="s">
        <v>463</v>
      </c>
      <c r="B232" s="141" t="s">
        <v>464</v>
      </c>
      <c r="C232" s="142" t="s">
        <v>41</v>
      </c>
      <c r="D232" s="143">
        <v>74</v>
      </c>
      <c r="E232" s="144"/>
      <c r="F232" s="153"/>
      <c r="G232" s="144">
        <f t="shared" si="639"/>
        <v>0</v>
      </c>
      <c r="H232" s="146">
        <f t="shared" si="640"/>
        <v>74</v>
      </c>
      <c r="I232" s="147">
        <v>315.56999999999999</v>
      </c>
      <c r="J232" s="148">
        <f t="shared" si="663"/>
        <v>23352.18</v>
      </c>
      <c r="K232" s="149">
        <f t="shared" si="664"/>
        <v>0</v>
      </c>
      <c r="L232" s="150">
        <f t="shared" si="665"/>
        <v>0</v>
      </c>
      <c r="M232" s="149">
        <f t="shared" si="666"/>
        <v>0</v>
      </c>
      <c r="N232" s="149">
        <f t="shared" si="667"/>
        <v>23352.18</v>
      </c>
      <c r="O232" s="151" t="str">
        <f t="shared" si="646"/>
        <v xml:space="preserve"> </v>
      </c>
      <c r="P232" s="151">
        <f t="shared" si="647"/>
        <v>100</v>
      </c>
    </row>
    <row r="233" ht="28.949999999999999" customHeight="1">
      <c r="A233" s="141" t="s">
        <v>465</v>
      </c>
      <c r="B233" s="141" t="s">
        <v>466</v>
      </c>
      <c r="C233" s="142" t="s">
        <v>41</v>
      </c>
      <c r="D233" s="143">
        <v>444</v>
      </c>
      <c r="E233" s="144"/>
      <c r="F233" s="153"/>
      <c r="G233" s="144">
        <f t="shared" si="639"/>
        <v>0</v>
      </c>
      <c r="H233" s="146">
        <f t="shared" si="640"/>
        <v>444</v>
      </c>
      <c r="I233" s="147">
        <v>12.880000000000001</v>
      </c>
      <c r="J233" s="148">
        <f t="shared" si="663"/>
        <v>5718.7200000000003</v>
      </c>
      <c r="K233" s="149">
        <f t="shared" si="664"/>
        <v>0</v>
      </c>
      <c r="L233" s="150">
        <f t="shared" si="665"/>
        <v>0</v>
      </c>
      <c r="M233" s="149">
        <f t="shared" si="666"/>
        <v>0</v>
      </c>
      <c r="N233" s="149">
        <f t="shared" si="667"/>
        <v>5718.7200000000003</v>
      </c>
      <c r="O233" s="151" t="str">
        <f t="shared" si="646"/>
        <v xml:space="preserve"> </v>
      </c>
      <c r="P233" s="151">
        <f t="shared" si="647"/>
        <v>100</v>
      </c>
    </row>
    <row r="234" ht="13.199999999999999">
      <c r="A234" s="125" t="s">
        <v>467</v>
      </c>
      <c r="B234" s="125" t="s">
        <v>468</v>
      </c>
      <c r="C234" s="126"/>
      <c r="D234" s="134"/>
      <c r="E234" s="135"/>
      <c r="F234" s="136"/>
      <c r="G234" s="135"/>
      <c r="H234" s="137"/>
      <c r="I234" s="152"/>
      <c r="J234" s="139">
        <f>SUM(J235:J251)</f>
        <v>527613.38000000012</v>
      </c>
      <c r="K234" s="139">
        <f>SUM(K235:K251)</f>
        <v>0</v>
      </c>
      <c r="L234" s="139">
        <f>SUM(L235:L251)</f>
        <v>0</v>
      </c>
      <c r="M234" s="139">
        <f>SUM(M235:M251)</f>
        <v>0</v>
      </c>
      <c r="N234" s="139">
        <f>SUM(N235:N251)</f>
        <v>527613.38000000012</v>
      </c>
      <c r="O234" s="133" t="str">
        <f t="shared" si="646"/>
        <v xml:space="preserve"> </v>
      </c>
      <c r="P234" s="133">
        <f t="shared" si="647"/>
        <v>100</v>
      </c>
    </row>
    <row r="235" ht="28.949999999999999" customHeight="1">
      <c r="A235" s="141" t="s">
        <v>469</v>
      </c>
      <c r="B235" s="141" t="s">
        <v>470</v>
      </c>
      <c r="C235" s="142" t="s">
        <v>41</v>
      </c>
      <c r="D235" s="143">
        <v>296</v>
      </c>
      <c r="E235" s="144"/>
      <c r="F235" s="153"/>
      <c r="G235" s="144">
        <f t="shared" si="639"/>
        <v>0</v>
      </c>
      <c r="H235" s="146">
        <f t="shared" si="640"/>
        <v>296</v>
      </c>
      <c r="I235" s="147">
        <v>529.94000000000005</v>
      </c>
      <c r="J235" s="148">
        <f t="shared" ref="J235:J251" si="668">ROUND(D235*I235,2)</f>
        <v>156862.23999999999</v>
      </c>
      <c r="K235" s="149">
        <f t="shared" ref="K235:K251" si="669">ROUND(E235*I235,2)</f>
        <v>0</v>
      </c>
      <c r="L235" s="150">
        <f t="shared" ref="L235:L251" si="670">ROUND(F235*I235,2)</f>
        <v>0</v>
      </c>
      <c r="M235" s="149">
        <f t="shared" ref="M235:M251" si="671">K235+L235</f>
        <v>0</v>
      </c>
      <c r="N235" s="149">
        <f t="shared" ref="N235:N251" si="672">J235-M235</f>
        <v>156862.23999999999</v>
      </c>
      <c r="O235" s="151" t="str">
        <f t="shared" si="646"/>
        <v xml:space="preserve"> </v>
      </c>
      <c r="P235" s="151">
        <f t="shared" si="647"/>
        <v>100</v>
      </c>
    </row>
    <row r="236" ht="28.949999999999999" customHeight="1">
      <c r="A236" s="141" t="s">
        <v>471</v>
      </c>
      <c r="B236" s="141" t="s">
        <v>472</v>
      </c>
      <c r="C236" s="142" t="s">
        <v>41</v>
      </c>
      <c r="D236" s="143">
        <v>74</v>
      </c>
      <c r="E236" s="144"/>
      <c r="F236" s="153"/>
      <c r="G236" s="144">
        <f t="shared" si="639"/>
        <v>0</v>
      </c>
      <c r="H236" s="146">
        <f t="shared" si="640"/>
        <v>74</v>
      </c>
      <c r="I236" s="147">
        <v>514.19000000000005</v>
      </c>
      <c r="J236" s="148">
        <f t="shared" si="668"/>
        <v>38050.059999999998</v>
      </c>
      <c r="K236" s="149">
        <f t="shared" si="669"/>
        <v>0</v>
      </c>
      <c r="L236" s="150">
        <f t="shared" si="670"/>
        <v>0</v>
      </c>
      <c r="M236" s="149">
        <f t="shared" si="671"/>
        <v>0</v>
      </c>
      <c r="N236" s="149">
        <f t="shared" si="672"/>
        <v>38050.059999999998</v>
      </c>
      <c r="O236" s="151" t="str">
        <f t="shared" si="646"/>
        <v xml:space="preserve"> </v>
      </c>
      <c r="P236" s="151">
        <f t="shared" si="647"/>
        <v>100</v>
      </c>
    </row>
    <row r="237" ht="28.949999999999999" customHeight="1">
      <c r="A237" s="141" t="s">
        <v>473</v>
      </c>
      <c r="B237" s="141" t="s">
        <v>474</v>
      </c>
      <c r="C237" s="142" t="s">
        <v>41</v>
      </c>
      <c r="D237" s="143">
        <v>74</v>
      </c>
      <c r="E237" s="144"/>
      <c r="F237" s="153"/>
      <c r="G237" s="144">
        <f t="shared" si="639"/>
        <v>0</v>
      </c>
      <c r="H237" s="146">
        <f t="shared" si="640"/>
        <v>74</v>
      </c>
      <c r="I237" s="147">
        <v>863.34000000000003</v>
      </c>
      <c r="J237" s="148">
        <f t="shared" si="668"/>
        <v>63887.160000000003</v>
      </c>
      <c r="K237" s="149">
        <f t="shared" si="669"/>
        <v>0</v>
      </c>
      <c r="L237" s="150">
        <f t="shared" si="670"/>
        <v>0</v>
      </c>
      <c r="M237" s="149">
        <f t="shared" si="671"/>
        <v>0</v>
      </c>
      <c r="N237" s="149">
        <f t="shared" si="672"/>
        <v>63887.160000000003</v>
      </c>
      <c r="O237" s="151" t="str">
        <f t="shared" si="646"/>
        <v xml:space="preserve"> </v>
      </c>
      <c r="P237" s="151">
        <f t="shared" si="647"/>
        <v>100</v>
      </c>
    </row>
    <row r="238" ht="57" customHeight="1">
      <c r="A238" s="141" t="s">
        <v>475</v>
      </c>
      <c r="B238" s="141" t="s">
        <v>476</v>
      </c>
      <c r="C238" s="142" t="s">
        <v>41</v>
      </c>
      <c r="D238" s="143">
        <v>74</v>
      </c>
      <c r="E238" s="144"/>
      <c r="F238" s="153"/>
      <c r="G238" s="144">
        <f t="shared" si="639"/>
        <v>0</v>
      </c>
      <c r="H238" s="146">
        <f t="shared" si="640"/>
        <v>74</v>
      </c>
      <c r="I238" s="147">
        <v>2174.6599999999999</v>
      </c>
      <c r="J238" s="148">
        <f t="shared" si="668"/>
        <v>160924.84</v>
      </c>
      <c r="K238" s="149">
        <f t="shared" si="669"/>
        <v>0</v>
      </c>
      <c r="L238" s="150">
        <f t="shared" si="670"/>
        <v>0</v>
      </c>
      <c r="M238" s="149">
        <f t="shared" si="671"/>
        <v>0</v>
      </c>
      <c r="N238" s="149">
        <f t="shared" si="672"/>
        <v>160924.84</v>
      </c>
      <c r="O238" s="151" t="str">
        <f t="shared" si="646"/>
        <v xml:space="preserve"> </v>
      </c>
      <c r="P238" s="151">
        <f t="shared" si="647"/>
        <v>100</v>
      </c>
    </row>
    <row r="239" ht="52.950000000000003" customHeight="1">
      <c r="A239" s="141" t="s">
        <v>477</v>
      </c>
      <c r="B239" s="141" t="s">
        <v>478</v>
      </c>
      <c r="C239" s="142" t="s">
        <v>41</v>
      </c>
      <c r="D239" s="143">
        <v>74</v>
      </c>
      <c r="E239" s="144"/>
      <c r="F239" s="153"/>
      <c r="G239" s="144">
        <f t="shared" ref="G239:G302" si="673">E239+F239</f>
        <v>0</v>
      </c>
      <c r="H239" s="146">
        <f t="shared" ref="H239:H302" si="674">D239-G239</f>
        <v>74</v>
      </c>
      <c r="I239" s="147">
        <v>20.18</v>
      </c>
      <c r="J239" s="148">
        <f t="shared" si="668"/>
        <v>1493.3199999999999</v>
      </c>
      <c r="K239" s="149">
        <f t="shared" si="669"/>
        <v>0</v>
      </c>
      <c r="L239" s="150">
        <f t="shared" si="670"/>
        <v>0</v>
      </c>
      <c r="M239" s="149">
        <f t="shared" si="671"/>
        <v>0</v>
      </c>
      <c r="N239" s="149">
        <f t="shared" si="672"/>
        <v>1493.3199999999999</v>
      </c>
      <c r="O239" s="151" t="str">
        <f t="shared" si="646"/>
        <v xml:space="preserve"> </v>
      </c>
      <c r="P239" s="151">
        <f t="shared" si="647"/>
        <v>100</v>
      </c>
    </row>
    <row r="240" ht="60" customHeight="1">
      <c r="A240" s="141" t="s">
        <v>479</v>
      </c>
      <c r="B240" s="141" t="s">
        <v>480</v>
      </c>
      <c r="C240" s="142" t="s">
        <v>41</v>
      </c>
      <c r="D240" s="143">
        <v>74</v>
      </c>
      <c r="E240" s="144"/>
      <c r="F240" s="153"/>
      <c r="G240" s="144">
        <f t="shared" si="673"/>
        <v>0</v>
      </c>
      <c r="H240" s="146">
        <f t="shared" si="674"/>
        <v>74</v>
      </c>
      <c r="I240" s="147">
        <v>11.6</v>
      </c>
      <c r="J240" s="148">
        <f t="shared" si="668"/>
        <v>858.39999999999998</v>
      </c>
      <c r="K240" s="149">
        <f t="shared" si="669"/>
        <v>0</v>
      </c>
      <c r="L240" s="150">
        <f t="shared" si="670"/>
        <v>0</v>
      </c>
      <c r="M240" s="149">
        <f t="shared" si="671"/>
        <v>0</v>
      </c>
      <c r="N240" s="149">
        <f t="shared" si="672"/>
        <v>858.39999999999998</v>
      </c>
      <c r="O240" s="151" t="str">
        <f t="shared" si="646"/>
        <v xml:space="preserve"> </v>
      </c>
      <c r="P240" s="151">
        <f t="shared" si="647"/>
        <v>100</v>
      </c>
    </row>
    <row r="241" ht="51.600000000000001" customHeight="1">
      <c r="A241" s="141" t="s">
        <v>481</v>
      </c>
      <c r="B241" s="141" t="s">
        <v>482</v>
      </c>
      <c r="C241" s="142" t="s">
        <v>41</v>
      </c>
      <c r="D241" s="143">
        <v>148</v>
      </c>
      <c r="E241" s="144"/>
      <c r="F241" s="153"/>
      <c r="G241" s="144">
        <f t="shared" si="673"/>
        <v>0</v>
      </c>
      <c r="H241" s="146">
        <f t="shared" si="674"/>
        <v>148</v>
      </c>
      <c r="I241" s="147">
        <v>39.530000000000001</v>
      </c>
      <c r="J241" s="148">
        <f t="shared" si="668"/>
        <v>5850.4399999999996</v>
      </c>
      <c r="K241" s="149">
        <f t="shared" si="669"/>
        <v>0</v>
      </c>
      <c r="L241" s="150">
        <f t="shared" si="670"/>
        <v>0</v>
      </c>
      <c r="M241" s="149">
        <f t="shared" si="671"/>
        <v>0</v>
      </c>
      <c r="N241" s="149">
        <f t="shared" si="672"/>
        <v>5850.4399999999996</v>
      </c>
      <c r="O241" s="151" t="str">
        <f t="shared" si="646"/>
        <v xml:space="preserve"> </v>
      </c>
      <c r="P241" s="151">
        <f t="shared" si="647"/>
        <v>100</v>
      </c>
    </row>
    <row r="242" ht="28.949999999999999" customHeight="1">
      <c r="A242" s="141" t="s">
        <v>483</v>
      </c>
      <c r="B242" s="141" t="s">
        <v>484</v>
      </c>
      <c r="C242" s="142" t="s">
        <v>41</v>
      </c>
      <c r="D242" s="143">
        <v>740</v>
      </c>
      <c r="E242" s="144"/>
      <c r="F242" s="153"/>
      <c r="G242" s="144">
        <f t="shared" si="673"/>
        <v>0</v>
      </c>
      <c r="H242" s="146">
        <f t="shared" si="674"/>
        <v>740</v>
      </c>
      <c r="I242" s="147">
        <v>12.76</v>
      </c>
      <c r="J242" s="148">
        <f t="shared" si="668"/>
        <v>9442.3999999999996</v>
      </c>
      <c r="K242" s="149">
        <f t="shared" si="669"/>
        <v>0</v>
      </c>
      <c r="L242" s="150">
        <f t="shared" si="670"/>
        <v>0</v>
      </c>
      <c r="M242" s="149">
        <f t="shared" si="671"/>
        <v>0</v>
      </c>
      <c r="N242" s="149">
        <f t="shared" si="672"/>
        <v>9442.3999999999996</v>
      </c>
      <c r="O242" s="151" t="str">
        <f t="shared" si="646"/>
        <v xml:space="preserve"> </v>
      </c>
      <c r="P242" s="151">
        <f t="shared" si="647"/>
        <v>100</v>
      </c>
    </row>
    <row r="243" ht="28.949999999999999" customHeight="1">
      <c r="A243" s="141" t="s">
        <v>485</v>
      </c>
      <c r="B243" s="141" t="s">
        <v>486</v>
      </c>
      <c r="C243" s="142" t="s">
        <v>41</v>
      </c>
      <c r="D243" s="143">
        <v>74</v>
      </c>
      <c r="E243" s="144"/>
      <c r="F243" s="153"/>
      <c r="G243" s="144">
        <f t="shared" si="673"/>
        <v>0</v>
      </c>
      <c r="H243" s="146">
        <f t="shared" si="674"/>
        <v>74</v>
      </c>
      <c r="I243" s="147">
        <v>29.809999999999999</v>
      </c>
      <c r="J243" s="148">
        <f t="shared" si="668"/>
        <v>2205.9400000000001</v>
      </c>
      <c r="K243" s="149">
        <f t="shared" si="669"/>
        <v>0</v>
      </c>
      <c r="L243" s="150">
        <f t="shared" si="670"/>
        <v>0</v>
      </c>
      <c r="M243" s="149">
        <f t="shared" si="671"/>
        <v>0</v>
      </c>
      <c r="N243" s="149">
        <f t="shared" si="672"/>
        <v>2205.9400000000001</v>
      </c>
      <c r="O243" s="151" t="str">
        <f t="shared" si="646"/>
        <v xml:space="preserve"> </v>
      </c>
      <c r="P243" s="151">
        <f t="shared" si="647"/>
        <v>100</v>
      </c>
    </row>
    <row r="244" ht="25.949999999999999" customHeight="1">
      <c r="A244" s="141" t="s">
        <v>487</v>
      </c>
      <c r="B244" s="141" t="s">
        <v>488</v>
      </c>
      <c r="C244" s="142" t="s">
        <v>41</v>
      </c>
      <c r="D244" s="143">
        <v>296</v>
      </c>
      <c r="E244" s="144"/>
      <c r="F244" s="153"/>
      <c r="G244" s="144">
        <f t="shared" si="673"/>
        <v>0</v>
      </c>
      <c r="H244" s="146">
        <f t="shared" si="674"/>
        <v>296</v>
      </c>
      <c r="I244" s="147">
        <v>13.44</v>
      </c>
      <c r="J244" s="148">
        <f t="shared" si="668"/>
        <v>3978.2399999999998</v>
      </c>
      <c r="K244" s="149">
        <f t="shared" si="669"/>
        <v>0</v>
      </c>
      <c r="L244" s="150">
        <f t="shared" si="670"/>
        <v>0</v>
      </c>
      <c r="M244" s="149">
        <f t="shared" si="671"/>
        <v>0</v>
      </c>
      <c r="N244" s="149">
        <f t="shared" si="672"/>
        <v>3978.2399999999998</v>
      </c>
      <c r="O244" s="151" t="str">
        <f t="shared" ref="O244:O307" si="675">IF((M244/J244)=0," ",(M244/J244)*100)</f>
        <v xml:space="preserve"> </v>
      </c>
      <c r="P244" s="151">
        <f t="shared" ref="P244:P307" si="676">IF((N244/J244)=0," ",(N244/J244)*100)</f>
        <v>100</v>
      </c>
    </row>
    <row r="245" ht="49.200000000000003" customHeight="1">
      <c r="A245" s="141" t="s">
        <v>489</v>
      </c>
      <c r="B245" s="141" t="s">
        <v>490</v>
      </c>
      <c r="C245" s="142" t="s">
        <v>41</v>
      </c>
      <c r="D245" s="143">
        <v>148</v>
      </c>
      <c r="E245" s="144"/>
      <c r="F245" s="153"/>
      <c r="G245" s="144">
        <f t="shared" si="673"/>
        <v>0</v>
      </c>
      <c r="H245" s="146">
        <f t="shared" si="674"/>
        <v>148</v>
      </c>
      <c r="I245" s="147">
        <v>25.899999999999999</v>
      </c>
      <c r="J245" s="148">
        <f t="shared" si="668"/>
        <v>3833.1999999999998</v>
      </c>
      <c r="K245" s="149">
        <f t="shared" si="669"/>
        <v>0</v>
      </c>
      <c r="L245" s="150">
        <f t="shared" si="670"/>
        <v>0</v>
      </c>
      <c r="M245" s="149">
        <f t="shared" si="671"/>
        <v>0</v>
      </c>
      <c r="N245" s="149">
        <f t="shared" si="672"/>
        <v>3833.1999999999998</v>
      </c>
      <c r="O245" s="151" t="str">
        <f t="shared" si="675"/>
        <v xml:space="preserve"> </v>
      </c>
      <c r="P245" s="151">
        <f t="shared" si="676"/>
        <v>100</v>
      </c>
    </row>
    <row r="246" ht="49.200000000000003" customHeight="1">
      <c r="A246" s="141" t="s">
        <v>491</v>
      </c>
      <c r="B246" s="141" t="s">
        <v>492</v>
      </c>
      <c r="C246" s="142" t="s">
        <v>41</v>
      </c>
      <c r="D246" s="143">
        <v>1184</v>
      </c>
      <c r="E246" s="144"/>
      <c r="F246" s="153"/>
      <c r="G246" s="144">
        <f t="shared" si="673"/>
        <v>0</v>
      </c>
      <c r="H246" s="146">
        <f t="shared" si="674"/>
        <v>1184</v>
      </c>
      <c r="I246" s="147">
        <v>9.6799999999999997</v>
      </c>
      <c r="J246" s="148">
        <f t="shared" si="668"/>
        <v>11461.120000000001</v>
      </c>
      <c r="K246" s="149">
        <f t="shared" si="669"/>
        <v>0</v>
      </c>
      <c r="L246" s="150">
        <f t="shared" si="670"/>
        <v>0</v>
      </c>
      <c r="M246" s="149">
        <f t="shared" si="671"/>
        <v>0</v>
      </c>
      <c r="N246" s="149">
        <f t="shared" si="672"/>
        <v>11461.120000000001</v>
      </c>
      <c r="O246" s="151" t="str">
        <f t="shared" si="675"/>
        <v xml:space="preserve"> </v>
      </c>
      <c r="P246" s="151">
        <f t="shared" si="676"/>
        <v>100</v>
      </c>
    </row>
    <row r="247" ht="48.600000000000001" customHeight="1">
      <c r="A247" s="141" t="s">
        <v>493</v>
      </c>
      <c r="B247" s="141" t="s">
        <v>494</v>
      </c>
      <c r="C247" s="142" t="s">
        <v>41</v>
      </c>
      <c r="D247" s="143">
        <v>148</v>
      </c>
      <c r="E247" s="144"/>
      <c r="F247" s="153"/>
      <c r="G247" s="144">
        <f t="shared" si="673"/>
        <v>0</v>
      </c>
      <c r="H247" s="146">
        <f t="shared" si="674"/>
        <v>148</v>
      </c>
      <c r="I247" s="147">
        <v>21.309999999999999</v>
      </c>
      <c r="J247" s="148">
        <f t="shared" si="668"/>
        <v>3153.8800000000001</v>
      </c>
      <c r="K247" s="149">
        <f t="shared" si="669"/>
        <v>0</v>
      </c>
      <c r="L247" s="150">
        <f t="shared" si="670"/>
        <v>0</v>
      </c>
      <c r="M247" s="149">
        <f t="shared" si="671"/>
        <v>0</v>
      </c>
      <c r="N247" s="149">
        <f t="shared" si="672"/>
        <v>3153.8800000000001</v>
      </c>
      <c r="O247" s="151" t="str">
        <f t="shared" si="675"/>
        <v xml:space="preserve"> </v>
      </c>
      <c r="P247" s="151">
        <f t="shared" si="676"/>
        <v>100</v>
      </c>
    </row>
    <row r="248" ht="34.950000000000003" customHeight="1">
      <c r="A248" s="141" t="s">
        <v>495</v>
      </c>
      <c r="B248" s="141" t="s">
        <v>496</v>
      </c>
      <c r="C248" s="142" t="s">
        <v>41</v>
      </c>
      <c r="D248" s="143">
        <v>74</v>
      </c>
      <c r="E248" s="144"/>
      <c r="F248" s="153"/>
      <c r="G248" s="144">
        <f t="shared" si="673"/>
        <v>0</v>
      </c>
      <c r="H248" s="146">
        <f t="shared" si="674"/>
        <v>74</v>
      </c>
      <c r="I248" s="147">
        <v>14.789999999999999</v>
      </c>
      <c r="J248" s="148">
        <f t="shared" si="668"/>
        <v>1094.46</v>
      </c>
      <c r="K248" s="149">
        <f t="shared" si="669"/>
        <v>0</v>
      </c>
      <c r="L248" s="150">
        <f t="shared" si="670"/>
        <v>0</v>
      </c>
      <c r="M248" s="149">
        <f t="shared" si="671"/>
        <v>0</v>
      </c>
      <c r="N248" s="149">
        <f t="shared" si="672"/>
        <v>1094.46</v>
      </c>
      <c r="O248" s="151" t="str">
        <f t="shared" si="675"/>
        <v xml:space="preserve"> </v>
      </c>
      <c r="P248" s="151">
        <f t="shared" si="676"/>
        <v>100</v>
      </c>
    </row>
    <row r="249" ht="49.950000000000003" customHeight="1">
      <c r="A249" s="141" t="s">
        <v>497</v>
      </c>
      <c r="B249" s="141" t="s">
        <v>498</v>
      </c>
      <c r="C249" s="142" t="s">
        <v>83</v>
      </c>
      <c r="D249" s="143">
        <v>819.17999999999995</v>
      </c>
      <c r="E249" s="144"/>
      <c r="F249" s="153"/>
      <c r="G249" s="144">
        <f t="shared" si="673"/>
        <v>0</v>
      </c>
      <c r="H249" s="146">
        <f t="shared" si="674"/>
        <v>819.17999999999995</v>
      </c>
      <c r="I249" s="147">
        <v>39.049999999999997</v>
      </c>
      <c r="J249" s="148">
        <f t="shared" si="668"/>
        <v>31988.98</v>
      </c>
      <c r="K249" s="149">
        <f t="shared" si="669"/>
        <v>0</v>
      </c>
      <c r="L249" s="150">
        <f t="shared" si="670"/>
        <v>0</v>
      </c>
      <c r="M249" s="149">
        <f t="shared" si="671"/>
        <v>0</v>
      </c>
      <c r="N249" s="149">
        <f t="shared" si="672"/>
        <v>31988.98</v>
      </c>
      <c r="O249" s="151" t="str">
        <f t="shared" si="675"/>
        <v xml:space="preserve"> </v>
      </c>
      <c r="P249" s="151">
        <f t="shared" si="676"/>
        <v>100</v>
      </c>
    </row>
    <row r="250" ht="55.200000000000003" customHeight="1">
      <c r="A250" s="141" t="s">
        <v>499</v>
      </c>
      <c r="B250" s="141" t="s">
        <v>500</v>
      </c>
      <c r="C250" s="142" t="s">
        <v>83</v>
      </c>
      <c r="D250" s="143">
        <v>2266.6199999999999</v>
      </c>
      <c r="E250" s="144"/>
      <c r="F250" s="153"/>
      <c r="G250" s="144">
        <f t="shared" si="673"/>
        <v>0</v>
      </c>
      <c r="H250" s="146">
        <f t="shared" si="674"/>
        <v>2266.6199999999999</v>
      </c>
      <c r="I250" s="147">
        <v>12.9</v>
      </c>
      <c r="J250" s="148">
        <f t="shared" si="668"/>
        <v>29239.400000000001</v>
      </c>
      <c r="K250" s="149">
        <f t="shared" si="669"/>
        <v>0</v>
      </c>
      <c r="L250" s="150">
        <f t="shared" si="670"/>
        <v>0</v>
      </c>
      <c r="M250" s="149">
        <f t="shared" si="671"/>
        <v>0</v>
      </c>
      <c r="N250" s="149">
        <f t="shared" si="672"/>
        <v>29239.400000000001</v>
      </c>
      <c r="O250" s="151" t="str">
        <f t="shared" si="675"/>
        <v xml:space="preserve"> </v>
      </c>
      <c r="P250" s="151">
        <f t="shared" si="676"/>
        <v>100</v>
      </c>
    </row>
    <row r="251" ht="60.600000000000001" customHeight="1">
      <c r="A251" s="141" t="s">
        <v>501</v>
      </c>
      <c r="B251" s="141" t="s">
        <v>502</v>
      </c>
      <c r="C251" s="142" t="s">
        <v>41</v>
      </c>
      <c r="D251" s="143">
        <v>74</v>
      </c>
      <c r="E251" s="144"/>
      <c r="F251" s="153"/>
      <c r="G251" s="144">
        <f t="shared" si="673"/>
        <v>0</v>
      </c>
      <c r="H251" s="146">
        <f t="shared" si="674"/>
        <v>74</v>
      </c>
      <c r="I251" s="147">
        <v>44.450000000000003</v>
      </c>
      <c r="J251" s="148">
        <f t="shared" si="668"/>
        <v>3289.3000000000002</v>
      </c>
      <c r="K251" s="149">
        <f t="shared" si="669"/>
        <v>0</v>
      </c>
      <c r="L251" s="150">
        <f t="shared" si="670"/>
        <v>0</v>
      </c>
      <c r="M251" s="149">
        <f t="shared" si="671"/>
        <v>0</v>
      </c>
      <c r="N251" s="149">
        <f t="shared" si="672"/>
        <v>3289.3000000000002</v>
      </c>
      <c r="O251" s="151" t="str">
        <f t="shared" si="675"/>
        <v xml:space="preserve"> </v>
      </c>
      <c r="P251" s="151">
        <f t="shared" si="676"/>
        <v>100</v>
      </c>
    </row>
    <row r="252" ht="13.199999999999999">
      <c r="A252" s="125" t="s">
        <v>503</v>
      </c>
      <c r="B252" s="125" t="s">
        <v>504</v>
      </c>
      <c r="C252" s="126"/>
      <c r="D252" s="134"/>
      <c r="E252" s="135"/>
      <c r="F252" s="136"/>
      <c r="G252" s="135"/>
      <c r="H252" s="137"/>
      <c r="I252" s="152"/>
      <c r="J252" s="139">
        <f>SUM(J253:J273)</f>
        <v>197189.03999999998</v>
      </c>
      <c r="K252" s="139">
        <f>SUM(K253:K273)</f>
        <v>0</v>
      </c>
      <c r="L252" s="139">
        <f>SUM(L253:L273)</f>
        <v>0</v>
      </c>
      <c r="M252" s="139">
        <f>SUM(M253:M273)</f>
        <v>0</v>
      </c>
      <c r="N252" s="139">
        <f>SUM(N253:N273)</f>
        <v>197189.03999999998</v>
      </c>
      <c r="O252" s="133" t="str">
        <f t="shared" si="675"/>
        <v xml:space="preserve"> </v>
      </c>
      <c r="P252" s="133">
        <f t="shared" si="676"/>
        <v>100</v>
      </c>
    </row>
    <row r="253" ht="44.399999999999999" customHeight="1">
      <c r="A253" s="141" t="s">
        <v>505</v>
      </c>
      <c r="B253" s="141" t="s">
        <v>506</v>
      </c>
      <c r="C253" s="142" t="s">
        <v>41</v>
      </c>
      <c r="D253" s="143">
        <v>74</v>
      </c>
      <c r="E253" s="144"/>
      <c r="F253" s="153"/>
      <c r="G253" s="144">
        <f t="shared" si="673"/>
        <v>0</v>
      </c>
      <c r="H253" s="146">
        <f t="shared" si="674"/>
        <v>74</v>
      </c>
      <c r="I253" s="147">
        <v>112.16</v>
      </c>
      <c r="J253" s="148">
        <f t="shared" ref="J253:J273" si="677">ROUND(D253*I253,2)</f>
        <v>8299.8400000000001</v>
      </c>
      <c r="K253" s="149">
        <f t="shared" ref="K253:K273" si="678">ROUND(E253*I253,2)</f>
        <v>0</v>
      </c>
      <c r="L253" s="150">
        <f t="shared" ref="L253:L273" si="679">ROUND(F253*I253,2)</f>
        <v>0</v>
      </c>
      <c r="M253" s="149">
        <f t="shared" ref="M253:M273" si="680">K253+L253</f>
        <v>0</v>
      </c>
      <c r="N253" s="149">
        <f t="shared" ref="N253:N273" si="681">J253-M253</f>
        <v>8299.8400000000001</v>
      </c>
      <c r="O253" s="151" t="str">
        <f t="shared" si="675"/>
        <v xml:space="preserve"> </v>
      </c>
      <c r="P253" s="151">
        <f t="shared" si="676"/>
        <v>100</v>
      </c>
    </row>
    <row r="254" ht="39.600000000000001">
      <c r="A254" s="141" t="s">
        <v>507</v>
      </c>
      <c r="B254" s="141" t="s">
        <v>508</v>
      </c>
      <c r="C254" s="142" t="s">
        <v>41</v>
      </c>
      <c r="D254" s="143">
        <v>148</v>
      </c>
      <c r="E254" s="144"/>
      <c r="F254" s="153"/>
      <c r="G254" s="144">
        <f t="shared" si="673"/>
        <v>0</v>
      </c>
      <c r="H254" s="146">
        <f t="shared" si="674"/>
        <v>148</v>
      </c>
      <c r="I254" s="147">
        <v>118.17</v>
      </c>
      <c r="J254" s="148">
        <f t="shared" si="677"/>
        <v>17489.16</v>
      </c>
      <c r="K254" s="149">
        <f t="shared" si="678"/>
        <v>0</v>
      </c>
      <c r="L254" s="150">
        <f t="shared" si="679"/>
        <v>0</v>
      </c>
      <c r="M254" s="149">
        <f t="shared" si="680"/>
        <v>0</v>
      </c>
      <c r="N254" s="149">
        <f t="shared" si="681"/>
        <v>17489.16</v>
      </c>
      <c r="O254" s="151" t="str">
        <f t="shared" si="675"/>
        <v xml:space="preserve"> </v>
      </c>
      <c r="P254" s="151">
        <f t="shared" si="676"/>
        <v>100</v>
      </c>
    </row>
    <row r="255" ht="39.600000000000001">
      <c r="A255" s="141" t="s">
        <v>509</v>
      </c>
      <c r="B255" s="141" t="s">
        <v>510</v>
      </c>
      <c r="C255" s="142" t="s">
        <v>41</v>
      </c>
      <c r="D255" s="143">
        <v>296</v>
      </c>
      <c r="E255" s="144"/>
      <c r="F255" s="153"/>
      <c r="G255" s="144">
        <f t="shared" si="673"/>
        <v>0</v>
      </c>
      <c r="H255" s="146">
        <f t="shared" si="674"/>
        <v>296</v>
      </c>
      <c r="I255" s="147">
        <v>7.1600000000000001</v>
      </c>
      <c r="J255" s="148">
        <f t="shared" si="677"/>
        <v>2119.3600000000001</v>
      </c>
      <c r="K255" s="149">
        <f t="shared" si="678"/>
        <v>0</v>
      </c>
      <c r="L255" s="150">
        <f t="shared" si="679"/>
        <v>0</v>
      </c>
      <c r="M255" s="149">
        <f t="shared" si="680"/>
        <v>0</v>
      </c>
      <c r="N255" s="149">
        <f t="shared" si="681"/>
        <v>2119.3600000000001</v>
      </c>
      <c r="O255" s="151" t="str">
        <f t="shared" si="675"/>
        <v xml:space="preserve"> </v>
      </c>
      <c r="P255" s="151">
        <f t="shared" si="676"/>
        <v>100</v>
      </c>
    </row>
    <row r="256" ht="39.600000000000001">
      <c r="A256" s="141" t="s">
        <v>511</v>
      </c>
      <c r="B256" s="141" t="s">
        <v>512</v>
      </c>
      <c r="C256" s="142" t="s">
        <v>41</v>
      </c>
      <c r="D256" s="143">
        <v>74</v>
      </c>
      <c r="E256" s="144"/>
      <c r="F256" s="153"/>
      <c r="G256" s="144">
        <f t="shared" si="673"/>
        <v>0</v>
      </c>
      <c r="H256" s="146">
        <f t="shared" si="674"/>
        <v>74</v>
      </c>
      <c r="I256" s="147">
        <v>7.7699999999999996</v>
      </c>
      <c r="J256" s="148">
        <f t="shared" si="677"/>
        <v>574.98000000000002</v>
      </c>
      <c r="K256" s="149">
        <f t="shared" si="678"/>
        <v>0</v>
      </c>
      <c r="L256" s="150">
        <f t="shared" si="679"/>
        <v>0</v>
      </c>
      <c r="M256" s="149">
        <f t="shared" si="680"/>
        <v>0</v>
      </c>
      <c r="N256" s="149">
        <f t="shared" si="681"/>
        <v>574.98000000000002</v>
      </c>
      <c r="O256" s="151" t="str">
        <f t="shared" si="675"/>
        <v xml:space="preserve"> </v>
      </c>
      <c r="P256" s="151">
        <f t="shared" si="676"/>
        <v>100</v>
      </c>
    </row>
    <row r="257" ht="39.600000000000001">
      <c r="A257" s="141" t="s">
        <v>513</v>
      </c>
      <c r="B257" s="141" t="s">
        <v>514</v>
      </c>
      <c r="C257" s="142" t="s">
        <v>41</v>
      </c>
      <c r="D257" s="143">
        <v>74</v>
      </c>
      <c r="E257" s="144"/>
      <c r="F257" s="153"/>
      <c r="G257" s="144">
        <f t="shared" si="673"/>
        <v>0</v>
      </c>
      <c r="H257" s="146">
        <f t="shared" si="674"/>
        <v>74</v>
      </c>
      <c r="I257" s="147">
        <v>387.06999999999999</v>
      </c>
      <c r="J257" s="148">
        <f t="shared" si="677"/>
        <v>28643.18</v>
      </c>
      <c r="K257" s="149">
        <f t="shared" si="678"/>
        <v>0</v>
      </c>
      <c r="L257" s="150">
        <f t="shared" si="679"/>
        <v>0</v>
      </c>
      <c r="M257" s="149">
        <f t="shared" si="680"/>
        <v>0</v>
      </c>
      <c r="N257" s="149">
        <f t="shared" si="681"/>
        <v>28643.18</v>
      </c>
      <c r="O257" s="151" t="str">
        <f t="shared" si="675"/>
        <v xml:space="preserve"> </v>
      </c>
      <c r="P257" s="151">
        <f t="shared" si="676"/>
        <v>100</v>
      </c>
    </row>
    <row r="258" ht="34.950000000000003" customHeight="1">
      <c r="A258" s="141" t="s">
        <v>515</v>
      </c>
      <c r="B258" s="141" t="s">
        <v>516</v>
      </c>
      <c r="C258" s="142" t="s">
        <v>41</v>
      </c>
      <c r="D258" s="143">
        <v>222</v>
      </c>
      <c r="E258" s="144"/>
      <c r="F258" s="153"/>
      <c r="G258" s="144">
        <f t="shared" si="673"/>
        <v>0</v>
      </c>
      <c r="H258" s="146">
        <f t="shared" si="674"/>
        <v>222</v>
      </c>
      <c r="I258" s="147">
        <v>21.23</v>
      </c>
      <c r="J258" s="148">
        <f t="shared" si="677"/>
        <v>4713.0600000000004</v>
      </c>
      <c r="K258" s="149">
        <f t="shared" si="678"/>
        <v>0</v>
      </c>
      <c r="L258" s="150">
        <f t="shared" si="679"/>
        <v>0</v>
      </c>
      <c r="M258" s="149">
        <f t="shared" si="680"/>
        <v>0</v>
      </c>
      <c r="N258" s="149">
        <f t="shared" si="681"/>
        <v>4713.0600000000004</v>
      </c>
      <c r="O258" s="151" t="str">
        <f t="shared" si="675"/>
        <v xml:space="preserve"> </v>
      </c>
      <c r="P258" s="151">
        <f t="shared" si="676"/>
        <v>100</v>
      </c>
    </row>
    <row r="259" ht="28.199999999999999" customHeight="1">
      <c r="A259" s="141" t="s">
        <v>517</v>
      </c>
      <c r="B259" s="141" t="s">
        <v>518</v>
      </c>
      <c r="C259" s="142" t="s">
        <v>41</v>
      </c>
      <c r="D259" s="143">
        <v>74</v>
      </c>
      <c r="E259" s="144"/>
      <c r="F259" s="153"/>
      <c r="G259" s="144">
        <f t="shared" si="673"/>
        <v>0</v>
      </c>
      <c r="H259" s="146">
        <f t="shared" si="674"/>
        <v>74</v>
      </c>
      <c r="I259" s="147">
        <v>747.35000000000002</v>
      </c>
      <c r="J259" s="148">
        <f t="shared" si="677"/>
        <v>55303.900000000001</v>
      </c>
      <c r="K259" s="149">
        <f t="shared" si="678"/>
        <v>0</v>
      </c>
      <c r="L259" s="150">
        <f t="shared" si="679"/>
        <v>0</v>
      </c>
      <c r="M259" s="149">
        <f t="shared" si="680"/>
        <v>0</v>
      </c>
      <c r="N259" s="149">
        <f t="shared" si="681"/>
        <v>55303.900000000001</v>
      </c>
      <c r="O259" s="151" t="str">
        <f t="shared" si="675"/>
        <v xml:space="preserve"> </v>
      </c>
      <c r="P259" s="151">
        <f t="shared" si="676"/>
        <v>100</v>
      </c>
      <c r="R259" s="1" t="s">
        <v>519</v>
      </c>
    </row>
    <row r="260" ht="25.949999999999999" customHeight="1">
      <c r="A260" s="141" t="s">
        <v>520</v>
      </c>
      <c r="B260" s="141" t="s">
        <v>521</v>
      </c>
      <c r="C260" s="142" t="s">
        <v>41</v>
      </c>
      <c r="D260" s="143">
        <v>74</v>
      </c>
      <c r="E260" s="144"/>
      <c r="F260" s="153"/>
      <c r="G260" s="144">
        <f t="shared" si="673"/>
        <v>0</v>
      </c>
      <c r="H260" s="146">
        <f t="shared" si="674"/>
        <v>74</v>
      </c>
      <c r="I260" s="147">
        <v>44.469999999999999</v>
      </c>
      <c r="J260" s="148">
        <f t="shared" si="677"/>
        <v>3290.7800000000002</v>
      </c>
      <c r="K260" s="149">
        <f t="shared" si="678"/>
        <v>0</v>
      </c>
      <c r="L260" s="150">
        <f t="shared" si="679"/>
        <v>0</v>
      </c>
      <c r="M260" s="149">
        <f t="shared" si="680"/>
        <v>0</v>
      </c>
      <c r="N260" s="149">
        <f t="shared" si="681"/>
        <v>3290.7800000000002</v>
      </c>
      <c r="O260" s="151" t="str">
        <f t="shared" si="675"/>
        <v xml:space="preserve"> </v>
      </c>
      <c r="P260" s="151">
        <f t="shared" si="676"/>
        <v>100</v>
      </c>
    </row>
    <row r="261" ht="45.600000000000001" customHeight="1">
      <c r="A261" s="141" t="s">
        <v>522</v>
      </c>
      <c r="B261" s="141" t="s">
        <v>523</v>
      </c>
      <c r="C261" s="142" t="s">
        <v>41</v>
      </c>
      <c r="D261" s="143">
        <v>148</v>
      </c>
      <c r="E261" s="144"/>
      <c r="F261" s="153"/>
      <c r="G261" s="144">
        <f t="shared" si="673"/>
        <v>0</v>
      </c>
      <c r="H261" s="146">
        <f t="shared" si="674"/>
        <v>148</v>
      </c>
      <c r="I261" s="147">
        <v>10.99</v>
      </c>
      <c r="J261" s="148">
        <f t="shared" si="677"/>
        <v>1626.52</v>
      </c>
      <c r="K261" s="149">
        <f t="shared" si="678"/>
        <v>0</v>
      </c>
      <c r="L261" s="150">
        <f t="shared" si="679"/>
        <v>0</v>
      </c>
      <c r="M261" s="149">
        <f t="shared" si="680"/>
        <v>0</v>
      </c>
      <c r="N261" s="149">
        <f t="shared" si="681"/>
        <v>1626.52</v>
      </c>
      <c r="O261" s="151" t="str">
        <f t="shared" si="675"/>
        <v xml:space="preserve"> </v>
      </c>
      <c r="P261" s="151">
        <f t="shared" si="676"/>
        <v>100</v>
      </c>
    </row>
    <row r="262" ht="37.200000000000003" customHeight="1">
      <c r="A262" s="141" t="s">
        <v>524</v>
      </c>
      <c r="B262" s="141" t="s">
        <v>525</v>
      </c>
      <c r="C262" s="142" t="s">
        <v>41</v>
      </c>
      <c r="D262" s="143">
        <v>148</v>
      </c>
      <c r="E262" s="144"/>
      <c r="F262" s="153"/>
      <c r="G262" s="144">
        <f t="shared" si="673"/>
        <v>0</v>
      </c>
      <c r="H262" s="146">
        <f t="shared" si="674"/>
        <v>148</v>
      </c>
      <c r="I262" s="147">
        <v>8.1500000000000004</v>
      </c>
      <c r="J262" s="148">
        <f t="shared" si="677"/>
        <v>1206.2</v>
      </c>
      <c r="K262" s="149">
        <f t="shared" si="678"/>
        <v>0</v>
      </c>
      <c r="L262" s="150">
        <f t="shared" si="679"/>
        <v>0</v>
      </c>
      <c r="M262" s="149">
        <f t="shared" si="680"/>
        <v>0</v>
      </c>
      <c r="N262" s="149">
        <f t="shared" si="681"/>
        <v>1206.2</v>
      </c>
      <c r="O262" s="151" t="str">
        <f t="shared" si="675"/>
        <v xml:space="preserve"> </v>
      </c>
      <c r="P262" s="151">
        <f t="shared" si="676"/>
        <v>100</v>
      </c>
    </row>
    <row r="263" ht="52.200000000000003" customHeight="1">
      <c r="A263" s="141" t="s">
        <v>526</v>
      </c>
      <c r="B263" s="141" t="s">
        <v>527</v>
      </c>
      <c r="C263" s="142" t="s">
        <v>41</v>
      </c>
      <c r="D263" s="143">
        <v>148</v>
      </c>
      <c r="E263" s="144"/>
      <c r="F263" s="153"/>
      <c r="G263" s="144">
        <f t="shared" si="673"/>
        <v>0</v>
      </c>
      <c r="H263" s="146">
        <f t="shared" si="674"/>
        <v>148</v>
      </c>
      <c r="I263" s="147">
        <v>14.66</v>
      </c>
      <c r="J263" s="148">
        <f t="shared" si="677"/>
        <v>2169.6799999999998</v>
      </c>
      <c r="K263" s="149">
        <f t="shared" si="678"/>
        <v>0</v>
      </c>
      <c r="L263" s="150">
        <f t="shared" si="679"/>
        <v>0</v>
      </c>
      <c r="M263" s="149">
        <f t="shared" si="680"/>
        <v>0</v>
      </c>
      <c r="N263" s="149">
        <f t="shared" si="681"/>
        <v>2169.6799999999998</v>
      </c>
      <c r="O263" s="151" t="str">
        <f t="shared" si="675"/>
        <v xml:space="preserve"> </v>
      </c>
      <c r="P263" s="151">
        <f t="shared" si="676"/>
        <v>100</v>
      </c>
    </row>
    <row r="264" ht="52.200000000000003" customHeight="1">
      <c r="A264" s="141" t="s">
        <v>528</v>
      </c>
      <c r="B264" s="141" t="s">
        <v>529</v>
      </c>
      <c r="C264" s="142" t="s">
        <v>41</v>
      </c>
      <c r="D264" s="143">
        <v>74</v>
      </c>
      <c r="E264" s="144"/>
      <c r="F264" s="153"/>
      <c r="G264" s="144">
        <f t="shared" si="673"/>
        <v>0</v>
      </c>
      <c r="H264" s="146">
        <f t="shared" si="674"/>
        <v>74</v>
      </c>
      <c r="I264" s="147">
        <v>16.800000000000001</v>
      </c>
      <c r="J264" s="148">
        <f t="shared" si="677"/>
        <v>1243.2</v>
      </c>
      <c r="K264" s="149">
        <f t="shared" si="678"/>
        <v>0</v>
      </c>
      <c r="L264" s="150">
        <f t="shared" si="679"/>
        <v>0</v>
      </c>
      <c r="M264" s="149">
        <f t="shared" si="680"/>
        <v>0</v>
      </c>
      <c r="N264" s="149">
        <f t="shared" si="681"/>
        <v>1243.2</v>
      </c>
      <c r="O264" s="151" t="str">
        <f t="shared" si="675"/>
        <v xml:space="preserve"> </v>
      </c>
      <c r="P264" s="151">
        <f t="shared" si="676"/>
        <v>100</v>
      </c>
    </row>
    <row r="265" ht="30" customHeight="1">
      <c r="A265" s="141" t="s">
        <v>530</v>
      </c>
      <c r="B265" s="141" t="s">
        <v>531</v>
      </c>
      <c r="C265" s="142" t="s">
        <v>41</v>
      </c>
      <c r="D265" s="143">
        <v>370</v>
      </c>
      <c r="E265" s="144"/>
      <c r="F265" s="153"/>
      <c r="G265" s="144">
        <f t="shared" si="673"/>
        <v>0</v>
      </c>
      <c r="H265" s="146">
        <f t="shared" si="674"/>
        <v>370</v>
      </c>
      <c r="I265" s="147">
        <v>17.260000000000002</v>
      </c>
      <c r="J265" s="148">
        <f t="shared" si="677"/>
        <v>6386.1999999999998</v>
      </c>
      <c r="K265" s="149">
        <f t="shared" si="678"/>
        <v>0</v>
      </c>
      <c r="L265" s="150">
        <f t="shared" si="679"/>
        <v>0</v>
      </c>
      <c r="M265" s="149">
        <f t="shared" si="680"/>
        <v>0</v>
      </c>
      <c r="N265" s="149">
        <f t="shared" si="681"/>
        <v>6386.1999999999998</v>
      </c>
      <c r="O265" s="151" t="str">
        <f t="shared" si="675"/>
        <v xml:space="preserve"> </v>
      </c>
      <c r="P265" s="151">
        <f t="shared" si="676"/>
        <v>100</v>
      </c>
    </row>
    <row r="266" ht="46.950000000000003" customHeight="1">
      <c r="A266" s="141" t="s">
        <v>532</v>
      </c>
      <c r="B266" s="141" t="s">
        <v>533</v>
      </c>
      <c r="C266" s="142" t="s">
        <v>41</v>
      </c>
      <c r="D266" s="143">
        <v>1184</v>
      </c>
      <c r="E266" s="144"/>
      <c r="F266" s="153"/>
      <c r="G266" s="144">
        <f t="shared" si="673"/>
        <v>0</v>
      </c>
      <c r="H266" s="146">
        <f t="shared" si="674"/>
        <v>1184</v>
      </c>
      <c r="I266" s="147">
        <v>7.9100000000000001</v>
      </c>
      <c r="J266" s="148">
        <f t="shared" si="677"/>
        <v>9365.4400000000005</v>
      </c>
      <c r="K266" s="149">
        <f t="shared" si="678"/>
        <v>0</v>
      </c>
      <c r="L266" s="150">
        <f t="shared" si="679"/>
        <v>0</v>
      </c>
      <c r="M266" s="149">
        <f t="shared" si="680"/>
        <v>0</v>
      </c>
      <c r="N266" s="149">
        <f t="shared" si="681"/>
        <v>9365.4400000000005</v>
      </c>
      <c r="O266" s="151" t="str">
        <f t="shared" si="675"/>
        <v xml:space="preserve"> </v>
      </c>
      <c r="P266" s="151">
        <f t="shared" si="676"/>
        <v>100</v>
      </c>
    </row>
    <row r="267" ht="58.200000000000003" customHeight="1">
      <c r="A267" s="141" t="s">
        <v>534</v>
      </c>
      <c r="B267" s="141" t="s">
        <v>535</v>
      </c>
      <c r="C267" s="142" t="s">
        <v>41</v>
      </c>
      <c r="D267" s="143">
        <v>370</v>
      </c>
      <c r="E267" s="144"/>
      <c r="F267" s="153"/>
      <c r="G267" s="144">
        <f t="shared" si="673"/>
        <v>0</v>
      </c>
      <c r="H267" s="146">
        <f t="shared" si="674"/>
        <v>370</v>
      </c>
      <c r="I267" s="147">
        <v>9.4100000000000001</v>
      </c>
      <c r="J267" s="148">
        <f t="shared" si="677"/>
        <v>3481.6999999999998</v>
      </c>
      <c r="K267" s="149">
        <f t="shared" si="678"/>
        <v>0</v>
      </c>
      <c r="L267" s="150">
        <f t="shared" si="679"/>
        <v>0</v>
      </c>
      <c r="M267" s="149">
        <f t="shared" si="680"/>
        <v>0</v>
      </c>
      <c r="N267" s="149">
        <f t="shared" si="681"/>
        <v>3481.6999999999998</v>
      </c>
      <c r="O267" s="151" t="str">
        <f t="shared" si="675"/>
        <v xml:space="preserve"> </v>
      </c>
      <c r="P267" s="151">
        <f t="shared" si="676"/>
        <v>100</v>
      </c>
    </row>
    <row r="268" ht="55.200000000000003" customHeight="1">
      <c r="A268" s="141" t="s">
        <v>536</v>
      </c>
      <c r="B268" s="141" t="s">
        <v>537</v>
      </c>
      <c r="C268" s="142" t="s">
        <v>41</v>
      </c>
      <c r="D268" s="143">
        <v>74</v>
      </c>
      <c r="E268" s="144"/>
      <c r="F268" s="153"/>
      <c r="G268" s="144">
        <f t="shared" si="673"/>
        <v>0</v>
      </c>
      <c r="H268" s="146">
        <f t="shared" si="674"/>
        <v>74</v>
      </c>
      <c r="I268" s="147">
        <v>10.17</v>
      </c>
      <c r="J268" s="148">
        <f t="shared" si="677"/>
        <v>752.58000000000004</v>
      </c>
      <c r="K268" s="149">
        <f t="shared" si="678"/>
        <v>0</v>
      </c>
      <c r="L268" s="150">
        <f t="shared" si="679"/>
        <v>0</v>
      </c>
      <c r="M268" s="149">
        <f t="shared" si="680"/>
        <v>0</v>
      </c>
      <c r="N268" s="149">
        <f t="shared" si="681"/>
        <v>752.58000000000004</v>
      </c>
      <c r="O268" s="151" t="str">
        <f t="shared" si="675"/>
        <v xml:space="preserve"> </v>
      </c>
      <c r="P268" s="151">
        <f t="shared" si="676"/>
        <v>100</v>
      </c>
    </row>
    <row r="269" ht="51" customHeight="1">
      <c r="A269" s="141" t="s">
        <v>538</v>
      </c>
      <c r="B269" s="141" t="s">
        <v>539</v>
      </c>
      <c r="C269" s="142" t="s">
        <v>41</v>
      </c>
      <c r="D269" s="143">
        <v>148</v>
      </c>
      <c r="E269" s="144"/>
      <c r="F269" s="153"/>
      <c r="G269" s="144">
        <f t="shared" si="673"/>
        <v>0</v>
      </c>
      <c r="H269" s="146">
        <f t="shared" si="674"/>
        <v>148</v>
      </c>
      <c r="I269" s="147">
        <v>6.3099999999999996</v>
      </c>
      <c r="J269" s="148">
        <f t="shared" si="677"/>
        <v>933.88</v>
      </c>
      <c r="K269" s="149">
        <f t="shared" si="678"/>
        <v>0</v>
      </c>
      <c r="L269" s="150">
        <f t="shared" si="679"/>
        <v>0</v>
      </c>
      <c r="M269" s="149">
        <f t="shared" si="680"/>
        <v>0</v>
      </c>
      <c r="N269" s="149">
        <f t="shared" si="681"/>
        <v>933.88</v>
      </c>
      <c r="O269" s="151" t="str">
        <f t="shared" si="675"/>
        <v xml:space="preserve"> </v>
      </c>
      <c r="P269" s="151">
        <f t="shared" si="676"/>
        <v>100</v>
      </c>
    </row>
    <row r="270" ht="51" customHeight="1">
      <c r="A270" s="141" t="s">
        <v>540</v>
      </c>
      <c r="B270" s="141" t="s">
        <v>541</v>
      </c>
      <c r="C270" s="142" t="s">
        <v>41</v>
      </c>
      <c r="D270" s="143">
        <v>148</v>
      </c>
      <c r="E270" s="144"/>
      <c r="F270" s="153"/>
      <c r="G270" s="144">
        <f t="shared" si="673"/>
        <v>0</v>
      </c>
      <c r="H270" s="146">
        <f t="shared" si="674"/>
        <v>148</v>
      </c>
      <c r="I270" s="147">
        <v>7.0999999999999996</v>
      </c>
      <c r="J270" s="148">
        <f t="shared" si="677"/>
        <v>1050.8</v>
      </c>
      <c r="K270" s="149">
        <f t="shared" si="678"/>
        <v>0</v>
      </c>
      <c r="L270" s="150">
        <f t="shared" si="679"/>
        <v>0</v>
      </c>
      <c r="M270" s="149">
        <f t="shared" si="680"/>
        <v>0</v>
      </c>
      <c r="N270" s="149">
        <f t="shared" si="681"/>
        <v>1050.8</v>
      </c>
      <c r="O270" s="151" t="str">
        <f t="shared" si="675"/>
        <v xml:space="preserve"> </v>
      </c>
      <c r="P270" s="151">
        <f t="shared" si="676"/>
        <v>100</v>
      </c>
    </row>
    <row r="271" ht="52.200000000000003" customHeight="1">
      <c r="A271" s="141" t="s">
        <v>542</v>
      </c>
      <c r="B271" s="141" t="s">
        <v>543</v>
      </c>
      <c r="C271" s="142" t="s">
        <v>41</v>
      </c>
      <c r="D271" s="143">
        <v>74</v>
      </c>
      <c r="E271" s="144"/>
      <c r="F271" s="153"/>
      <c r="G271" s="144">
        <f t="shared" si="673"/>
        <v>0</v>
      </c>
      <c r="H271" s="146">
        <f t="shared" si="674"/>
        <v>74</v>
      </c>
      <c r="I271" s="147">
        <v>173.16999999999999</v>
      </c>
      <c r="J271" s="148">
        <f t="shared" si="677"/>
        <v>12814.58</v>
      </c>
      <c r="K271" s="149">
        <f t="shared" si="678"/>
        <v>0</v>
      </c>
      <c r="L271" s="150">
        <f t="shared" si="679"/>
        <v>0</v>
      </c>
      <c r="M271" s="149">
        <f t="shared" si="680"/>
        <v>0</v>
      </c>
      <c r="N271" s="149">
        <f t="shared" si="681"/>
        <v>12814.58</v>
      </c>
      <c r="O271" s="151" t="str">
        <f t="shared" si="675"/>
        <v xml:space="preserve"> </v>
      </c>
      <c r="P271" s="151">
        <f t="shared" si="676"/>
        <v>100</v>
      </c>
    </row>
    <row r="272" ht="43.950000000000003" customHeight="1">
      <c r="A272" s="141" t="s">
        <v>544</v>
      </c>
      <c r="B272" s="141" t="s">
        <v>545</v>
      </c>
      <c r="C272" s="142" t="s">
        <v>83</v>
      </c>
      <c r="D272" s="143">
        <v>985.67999999999995</v>
      </c>
      <c r="E272" s="144"/>
      <c r="F272" s="153"/>
      <c r="G272" s="144">
        <f t="shared" si="673"/>
        <v>0</v>
      </c>
      <c r="H272" s="146">
        <f t="shared" si="674"/>
        <v>985.67999999999995</v>
      </c>
      <c r="I272" s="147">
        <v>13.09</v>
      </c>
      <c r="J272" s="148">
        <f t="shared" si="677"/>
        <v>12902.549999999999</v>
      </c>
      <c r="K272" s="149">
        <f t="shared" si="678"/>
        <v>0</v>
      </c>
      <c r="L272" s="150">
        <f t="shared" si="679"/>
        <v>0</v>
      </c>
      <c r="M272" s="149">
        <f t="shared" si="680"/>
        <v>0</v>
      </c>
      <c r="N272" s="149">
        <f t="shared" si="681"/>
        <v>12902.549999999999</v>
      </c>
      <c r="O272" s="151" t="str">
        <f t="shared" si="675"/>
        <v xml:space="preserve"> </v>
      </c>
      <c r="P272" s="151">
        <f t="shared" si="676"/>
        <v>100</v>
      </c>
    </row>
    <row r="273" ht="44.399999999999999" customHeight="1">
      <c r="A273" s="141" t="s">
        <v>546</v>
      </c>
      <c r="B273" s="141" t="s">
        <v>547</v>
      </c>
      <c r="C273" s="142" t="s">
        <v>83</v>
      </c>
      <c r="D273" s="143">
        <v>2005.4000000000001</v>
      </c>
      <c r="E273" s="144"/>
      <c r="F273" s="153"/>
      <c r="G273" s="144">
        <f t="shared" si="673"/>
        <v>0</v>
      </c>
      <c r="H273" s="146">
        <f t="shared" si="674"/>
        <v>2005.4000000000001</v>
      </c>
      <c r="I273" s="147">
        <v>11.380000000000001</v>
      </c>
      <c r="J273" s="148">
        <f t="shared" si="677"/>
        <v>22821.450000000001</v>
      </c>
      <c r="K273" s="149">
        <f t="shared" si="678"/>
        <v>0</v>
      </c>
      <c r="L273" s="150">
        <f t="shared" si="679"/>
        <v>0</v>
      </c>
      <c r="M273" s="149">
        <f t="shared" si="680"/>
        <v>0</v>
      </c>
      <c r="N273" s="149">
        <f t="shared" si="681"/>
        <v>22821.450000000001</v>
      </c>
      <c r="O273" s="151" t="str">
        <f t="shared" si="675"/>
        <v xml:space="preserve"> </v>
      </c>
      <c r="P273" s="151">
        <f t="shared" si="676"/>
        <v>100</v>
      </c>
    </row>
    <row r="274" ht="13.199999999999999">
      <c r="A274" s="125" t="s">
        <v>548</v>
      </c>
      <c r="B274" s="125" t="s">
        <v>549</v>
      </c>
      <c r="C274" s="126"/>
      <c r="D274" s="134"/>
      <c r="E274" s="135"/>
      <c r="F274" s="136"/>
      <c r="G274" s="135"/>
      <c r="H274" s="137"/>
      <c r="I274" s="152"/>
      <c r="J274" s="139">
        <f>SUM(J275:J280)</f>
        <v>131414.38</v>
      </c>
      <c r="K274" s="139">
        <f>SUM(K275:K280)</f>
        <v>0</v>
      </c>
      <c r="L274" s="139">
        <f>SUM(L275:L280)</f>
        <v>0</v>
      </c>
      <c r="M274" s="139">
        <f>SUM(M275:M280)</f>
        <v>0</v>
      </c>
      <c r="N274" s="139">
        <f>SUM(N275:N280)</f>
        <v>131414.38</v>
      </c>
      <c r="O274" s="140" t="str">
        <f t="shared" si="675"/>
        <v xml:space="preserve"> </v>
      </c>
      <c r="P274" s="133">
        <f t="shared" si="676"/>
        <v>100</v>
      </c>
    </row>
    <row r="275" ht="54.600000000000001" customHeight="1">
      <c r="A275" s="141" t="s">
        <v>550</v>
      </c>
      <c r="B275" s="141" t="s">
        <v>551</v>
      </c>
      <c r="C275" s="142" t="s">
        <v>41</v>
      </c>
      <c r="D275" s="143">
        <v>74</v>
      </c>
      <c r="E275" s="144"/>
      <c r="F275" s="153"/>
      <c r="G275" s="144">
        <f t="shared" si="673"/>
        <v>0</v>
      </c>
      <c r="H275" s="146">
        <f t="shared" si="674"/>
        <v>74</v>
      </c>
      <c r="I275" s="147">
        <v>597.89999999999998</v>
      </c>
      <c r="J275" s="148">
        <f t="shared" ref="J275:J280" si="682">ROUND(D275*I275,2)</f>
        <v>44244.599999999999</v>
      </c>
      <c r="K275" s="149">
        <f t="shared" ref="K275:K280" si="683">ROUND(E275*I275,2)</f>
        <v>0</v>
      </c>
      <c r="L275" s="150">
        <f t="shared" ref="L275:L280" si="684">ROUND(F275*I275,2)</f>
        <v>0</v>
      </c>
      <c r="M275" s="149">
        <f t="shared" ref="M275:M280" si="685">K275+L275</f>
        <v>0</v>
      </c>
      <c r="N275" s="149">
        <f t="shared" ref="N275:N280" si="686">J275-M275</f>
        <v>44244.599999999999</v>
      </c>
      <c r="O275" s="151" t="str">
        <f t="shared" si="675"/>
        <v xml:space="preserve"> </v>
      </c>
      <c r="P275" s="151">
        <f t="shared" si="676"/>
        <v>100</v>
      </c>
    </row>
    <row r="276" ht="60" customHeight="1">
      <c r="A276" s="141" t="s">
        <v>552</v>
      </c>
      <c r="B276" s="141" t="s">
        <v>553</v>
      </c>
      <c r="C276" s="142" t="s">
        <v>41</v>
      </c>
      <c r="D276" s="143">
        <v>74</v>
      </c>
      <c r="E276" s="144"/>
      <c r="F276" s="153"/>
      <c r="G276" s="144">
        <f t="shared" si="673"/>
        <v>0</v>
      </c>
      <c r="H276" s="146">
        <f t="shared" si="674"/>
        <v>74</v>
      </c>
      <c r="I276" s="147">
        <v>398.61000000000001</v>
      </c>
      <c r="J276" s="148">
        <f t="shared" si="682"/>
        <v>29497.139999999999</v>
      </c>
      <c r="K276" s="149">
        <f t="shared" si="683"/>
        <v>0</v>
      </c>
      <c r="L276" s="150">
        <f t="shared" si="684"/>
        <v>0</v>
      </c>
      <c r="M276" s="149">
        <f t="shared" si="685"/>
        <v>0</v>
      </c>
      <c r="N276" s="149">
        <f t="shared" si="686"/>
        <v>29497.139999999999</v>
      </c>
      <c r="O276" s="151" t="str">
        <f t="shared" si="675"/>
        <v xml:space="preserve"> </v>
      </c>
      <c r="P276" s="151">
        <f t="shared" si="676"/>
        <v>100</v>
      </c>
    </row>
    <row r="277" ht="46.200000000000003" customHeight="1">
      <c r="A277" s="141" t="s">
        <v>554</v>
      </c>
      <c r="B277" s="141" t="s">
        <v>555</v>
      </c>
      <c r="C277" s="142" t="s">
        <v>41</v>
      </c>
      <c r="D277" s="143">
        <v>74</v>
      </c>
      <c r="E277" s="144"/>
      <c r="F277" s="153"/>
      <c r="G277" s="144">
        <f t="shared" si="673"/>
        <v>0</v>
      </c>
      <c r="H277" s="146">
        <f t="shared" si="674"/>
        <v>74</v>
      </c>
      <c r="I277" s="147">
        <v>368.27999999999997</v>
      </c>
      <c r="J277" s="148">
        <f t="shared" si="682"/>
        <v>27252.720000000001</v>
      </c>
      <c r="K277" s="149">
        <f t="shared" si="683"/>
        <v>0</v>
      </c>
      <c r="L277" s="150">
        <f t="shared" si="684"/>
        <v>0</v>
      </c>
      <c r="M277" s="149">
        <f t="shared" si="685"/>
        <v>0</v>
      </c>
      <c r="N277" s="149">
        <f t="shared" si="686"/>
        <v>27252.720000000001</v>
      </c>
      <c r="O277" s="151" t="str">
        <f t="shared" si="675"/>
        <v xml:space="preserve"> </v>
      </c>
      <c r="P277" s="151">
        <f t="shared" si="676"/>
        <v>100</v>
      </c>
    </row>
    <row r="278" ht="30.600000000000001" customHeight="1">
      <c r="A278" s="141" t="s">
        <v>556</v>
      </c>
      <c r="B278" s="141" t="s">
        <v>557</v>
      </c>
      <c r="C278" s="142" t="s">
        <v>41</v>
      </c>
      <c r="D278" s="143">
        <v>74</v>
      </c>
      <c r="E278" s="144"/>
      <c r="F278" s="153"/>
      <c r="G278" s="144">
        <f t="shared" si="673"/>
        <v>0</v>
      </c>
      <c r="H278" s="146">
        <f t="shared" si="674"/>
        <v>74</v>
      </c>
      <c r="I278" s="147">
        <v>38.280000000000001</v>
      </c>
      <c r="J278" s="148">
        <f t="shared" si="682"/>
        <v>2832.7199999999998</v>
      </c>
      <c r="K278" s="149">
        <f t="shared" si="683"/>
        <v>0</v>
      </c>
      <c r="L278" s="150">
        <f t="shared" si="684"/>
        <v>0</v>
      </c>
      <c r="M278" s="149">
        <f t="shared" si="685"/>
        <v>0</v>
      </c>
      <c r="N278" s="149">
        <f t="shared" si="686"/>
        <v>2832.7199999999998</v>
      </c>
      <c r="O278" s="151" t="str">
        <f t="shared" si="675"/>
        <v xml:space="preserve"> </v>
      </c>
      <c r="P278" s="151">
        <f t="shared" si="676"/>
        <v>100</v>
      </c>
    </row>
    <row r="279" ht="52.200000000000003" customHeight="1">
      <c r="A279" s="141" t="s">
        <v>558</v>
      </c>
      <c r="B279" s="141" t="s">
        <v>559</v>
      </c>
      <c r="C279" s="142" t="s">
        <v>41</v>
      </c>
      <c r="D279" s="143">
        <v>74</v>
      </c>
      <c r="E279" s="144"/>
      <c r="F279" s="153"/>
      <c r="G279" s="144">
        <f t="shared" si="673"/>
        <v>0</v>
      </c>
      <c r="H279" s="146">
        <f t="shared" si="674"/>
        <v>74</v>
      </c>
      <c r="I279" s="147">
        <v>74.510000000000005</v>
      </c>
      <c r="J279" s="148">
        <f t="shared" si="682"/>
        <v>5513.7399999999998</v>
      </c>
      <c r="K279" s="149">
        <f t="shared" si="683"/>
        <v>0</v>
      </c>
      <c r="L279" s="150">
        <f t="shared" si="684"/>
        <v>0</v>
      </c>
      <c r="M279" s="149">
        <f t="shared" si="685"/>
        <v>0</v>
      </c>
      <c r="N279" s="149">
        <f t="shared" si="686"/>
        <v>5513.7399999999998</v>
      </c>
      <c r="O279" s="151" t="str">
        <f t="shared" si="675"/>
        <v xml:space="preserve"> </v>
      </c>
      <c r="P279" s="151">
        <f t="shared" si="676"/>
        <v>100</v>
      </c>
    </row>
    <row r="280" ht="73.200000000000003" customHeight="1">
      <c r="A280" s="141" t="s">
        <v>560</v>
      </c>
      <c r="B280" s="141" t="s">
        <v>561</v>
      </c>
      <c r="C280" s="142" t="s">
        <v>41</v>
      </c>
      <c r="D280" s="143">
        <v>74</v>
      </c>
      <c r="E280" s="144"/>
      <c r="F280" s="153"/>
      <c r="G280" s="144">
        <f t="shared" si="673"/>
        <v>0</v>
      </c>
      <c r="H280" s="146">
        <f t="shared" si="674"/>
        <v>74</v>
      </c>
      <c r="I280" s="147">
        <v>298.29000000000002</v>
      </c>
      <c r="J280" s="148">
        <f t="shared" si="682"/>
        <v>22073.459999999999</v>
      </c>
      <c r="K280" s="149">
        <f t="shared" si="683"/>
        <v>0</v>
      </c>
      <c r="L280" s="150">
        <f t="shared" si="684"/>
        <v>0</v>
      </c>
      <c r="M280" s="149">
        <f t="shared" si="685"/>
        <v>0</v>
      </c>
      <c r="N280" s="149">
        <f t="shared" si="686"/>
        <v>22073.459999999999</v>
      </c>
      <c r="O280" s="151" t="str">
        <f t="shared" si="675"/>
        <v xml:space="preserve"> </v>
      </c>
      <c r="P280" s="151">
        <f t="shared" si="676"/>
        <v>100</v>
      </c>
    </row>
    <row r="281" ht="13.199999999999999">
      <c r="A281" s="125" t="s">
        <v>562</v>
      </c>
      <c r="B281" s="125" t="s">
        <v>261</v>
      </c>
      <c r="C281" s="126"/>
      <c r="D281" s="134"/>
      <c r="E281" s="135"/>
      <c r="F281" s="136"/>
      <c r="G281" s="135"/>
      <c r="H281" s="137"/>
      <c r="I281" s="152"/>
      <c r="J281" s="139">
        <f>J282</f>
        <v>10580.438489</v>
      </c>
      <c r="K281" s="139">
        <f>K282</f>
        <v>0</v>
      </c>
      <c r="L281" s="139">
        <f>L282</f>
        <v>0</v>
      </c>
      <c r="M281" s="139">
        <f>M282</f>
        <v>0</v>
      </c>
      <c r="N281" s="139">
        <f>N282</f>
        <v>10580.438489</v>
      </c>
      <c r="O281" s="140" t="str">
        <f t="shared" si="675"/>
        <v xml:space="preserve"> </v>
      </c>
      <c r="P281" s="133">
        <f t="shared" si="676"/>
        <v>100</v>
      </c>
    </row>
    <row r="282" ht="30" customHeight="1">
      <c r="A282" s="141" t="s">
        <v>563</v>
      </c>
      <c r="B282" s="141" t="s">
        <v>564</v>
      </c>
      <c r="C282" s="142" t="s">
        <v>59</v>
      </c>
      <c r="D282" s="143">
        <v>3699.2600000000002</v>
      </c>
      <c r="E282" s="144"/>
      <c r="F282" s="153"/>
      <c r="G282" s="144"/>
      <c r="H282" s="146">
        <f t="shared" si="674"/>
        <v>3699.2600000000002</v>
      </c>
      <c r="I282" s="147">
        <v>2.86015</v>
      </c>
      <c r="J282" s="148">
        <f>I282*D282</f>
        <v>10580.438489</v>
      </c>
      <c r="K282" s="149">
        <f>ROUND(E282*I282,2)</f>
        <v>0</v>
      </c>
      <c r="L282" s="150">
        <f>ROUND(F282*I282,2)</f>
        <v>0</v>
      </c>
      <c r="M282" s="149">
        <f>K282+L282</f>
        <v>0</v>
      </c>
      <c r="N282" s="149">
        <f>J282-M282</f>
        <v>10580.438489</v>
      </c>
      <c r="O282" s="151" t="str">
        <f t="shared" si="675"/>
        <v xml:space="preserve"> </v>
      </c>
      <c r="P282" s="151">
        <f t="shared" si="676"/>
        <v>100</v>
      </c>
    </row>
    <row r="283" ht="13.199999999999999">
      <c r="A283" s="125">
        <v>4</v>
      </c>
      <c r="B283" s="125" t="s">
        <v>565</v>
      </c>
      <c r="C283" s="126"/>
      <c r="D283" s="134"/>
      <c r="E283" s="135"/>
      <c r="F283" s="136"/>
      <c r="G283" s="135"/>
      <c r="H283" s="137"/>
      <c r="I283" s="152"/>
      <c r="J283" s="139">
        <f>J284+J294+J302+J304+J310+J319+J325+J330+J363+J381+J403+J413</f>
        <v>475840.0199999999</v>
      </c>
      <c r="K283" s="139">
        <f>K284+K294+K302+K304+K310+K319+K325+K330+K363+K381+K403+K413</f>
        <v>0</v>
      </c>
      <c r="L283" s="139">
        <f>L284+L294+L302+L304+L310+L319+L325+L330+L363+L381+L403+L413</f>
        <v>0</v>
      </c>
      <c r="M283" s="139">
        <f>M284+M294+M302+M304+M310+M319+M325+M330+M363+M381+M403+M413</f>
        <v>0</v>
      </c>
      <c r="N283" s="139">
        <f>N284+N294+N302+N304+N310+N319+N325+N330+N363+N381+N403+N413</f>
        <v>475840.0199999999</v>
      </c>
      <c r="O283" s="140" t="str">
        <f t="shared" si="675"/>
        <v xml:space="preserve"> </v>
      </c>
      <c r="P283" s="133">
        <f t="shared" si="676"/>
        <v>100</v>
      </c>
    </row>
    <row r="284" ht="13.199999999999999">
      <c r="A284" s="125" t="s">
        <v>566</v>
      </c>
      <c r="B284" s="125" t="s">
        <v>309</v>
      </c>
      <c r="C284" s="126"/>
      <c r="D284" s="134"/>
      <c r="E284" s="135"/>
      <c r="F284" s="136"/>
      <c r="G284" s="135"/>
      <c r="H284" s="137"/>
      <c r="I284" s="152"/>
      <c r="J284" s="139">
        <f>SUM(J285:J293)</f>
        <v>69431.840000000011</v>
      </c>
      <c r="K284" s="139">
        <f>SUM(K285:K293)</f>
        <v>0</v>
      </c>
      <c r="L284" s="139">
        <f>SUM(L285:L293)</f>
        <v>0</v>
      </c>
      <c r="M284" s="139">
        <f>SUM(M285:M293)</f>
        <v>0</v>
      </c>
      <c r="N284" s="139">
        <f>SUM(N285:N293)</f>
        <v>69431.840000000011</v>
      </c>
      <c r="O284" s="140" t="str">
        <f t="shared" si="675"/>
        <v xml:space="preserve"> </v>
      </c>
      <c r="P284" s="133">
        <f t="shared" si="676"/>
        <v>100</v>
      </c>
    </row>
    <row r="285" ht="39.600000000000001" customHeight="1">
      <c r="A285" s="141" t="s">
        <v>567</v>
      </c>
      <c r="B285" s="141" t="s">
        <v>311</v>
      </c>
      <c r="C285" s="142" t="s">
        <v>143</v>
      </c>
      <c r="D285" s="143">
        <v>7.4400000000000004</v>
      </c>
      <c r="E285" s="144"/>
      <c r="F285" s="153"/>
      <c r="G285" s="144">
        <f t="shared" si="673"/>
        <v>0</v>
      </c>
      <c r="H285" s="146">
        <f t="shared" si="674"/>
        <v>7.4400000000000004</v>
      </c>
      <c r="I285" s="147">
        <v>63.289999999999999</v>
      </c>
      <c r="J285" s="148">
        <f t="shared" ref="J285:J293" si="687">ROUND(D285*I285,2)</f>
        <v>470.88</v>
      </c>
      <c r="K285" s="149">
        <f t="shared" ref="K285:K293" si="688">ROUND(E285*I285,2)</f>
        <v>0</v>
      </c>
      <c r="L285" s="150">
        <f t="shared" ref="L285:L293" si="689">ROUND(F285*I285,2)</f>
        <v>0</v>
      </c>
      <c r="M285" s="149">
        <f t="shared" ref="M285:M293" si="690">K285+L285</f>
        <v>0</v>
      </c>
      <c r="N285" s="149">
        <f t="shared" ref="N285:N293" si="691">J285-M285</f>
        <v>470.88</v>
      </c>
      <c r="O285" s="151" t="str">
        <f t="shared" si="675"/>
        <v xml:space="preserve"> </v>
      </c>
      <c r="P285" s="151">
        <f t="shared" si="676"/>
        <v>100</v>
      </c>
    </row>
    <row r="286" ht="39.600000000000001" customHeight="1">
      <c r="A286" s="141" t="s">
        <v>568</v>
      </c>
      <c r="B286" s="141" t="s">
        <v>313</v>
      </c>
      <c r="C286" s="142" t="s">
        <v>59</v>
      </c>
      <c r="D286" s="143">
        <v>408.48000000000002</v>
      </c>
      <c r="E286" s="144"/>
      <c r="F286" s="153"/>
      <c r="G286" s="144">
        <f t="shared" si="673"/>
        <v>0</v>
      </c>
      <c r="H286" s="146">
        <f t="shared" si="674"/>
        <v>408.48000000000002</v>
      </c>
      <c r="I286" s="147">
        <v>7.2699999999999996</v>
      </c>
      <c r="J286" s="148">
        <f t="shared" si="687"/>
        <v>2969.6500000000001</v>
      </c>
      <c r="K286" s="149">
        <f t="shared" si="688"/>
        <v>0</v>
      </c>
      <c r="L286" s="150">
        <f t="shared" si="689"/>
        <v>0</v>
      </c>
      <c r="M286" s="149">
        <f t="shared" si="690"/>
        <v>0</v>
      </c>
      <c r="N286" s="149">
        <f t="shared" si="691"/>
        <v>2969.6500000000001</v>
      </c>
      <c r="O286" s="151" t="str">
        <f t="shared" si="675"/>
        <v xml:space="preserve"> </v>
      </c>
      <c r="P286" s="151">
        <f t="shared" si="676"/>
        <v>100</v>
      </c>
    </row>
    <row r="287" ht="49.200000000000003" customHeight="1">
      <c r="A287" s="141" t="s">
        <v>569</v>
      </c>
      <c r="B287" s="141" t="s">
        <v>315</v>
      </c>
      <c r="C287" s="142" t="s">
        <v>143</v>
      </c>
      <c r="D287" s="143">
        <v>41.579999999999998</v>
      </c>
      <c r="E287" s="144"/>
      <c r="F287" s="153"/>
      <c r="G287" s="144">
        <f t="shared" si="673"/>
        <v>0</v>
      </c>
      <c r="H287" s="146">
        <f t="shared" si="674"/>
        <v>41.579999999999998</v>
      </c>
      <c r="I287" s="147">
        <v>675.96000000000004</v>
      </c>
      <c r="J287" s="148">
        <f t="shared" si="687"/>
        <v>28106.419999999998</v>
      </c>
      <c r="K287" s="149">
        <f t="shared" si="688"/>
        <v>0</v>
      </c>
      <c r="L287" s="150">
        <f t="shared" si="689"/>
        <v>0</v>
      </c>
      <c r="M287" s="149">
        <f t="shared" si="690"/>
        <v>0</v>
      </c>
      <c r="N287" s="149">
        <f t="shared" si="691"/>
        <v>28106.419999999998</v>
      </c>
      <c r="O287" s="151" t="str">
        <f t="shared" si="675"/>
        <v xml:space="preserve"> </v>
      </c>
      <c r="P287" s="151">
        <f t="shared" si="676"/>
        <v>100</v>
      </c>
    </row>
    <row r="288" ht="39.600000000000001">
      <c r="A288" s="141" t="s">
        <v>570</v>
      </c>
      <c r="B288" s="141" t="s">
        <v>317</v>
      </c>
      <c r="C288" s="142" t="s">
        <v>83</v>
      </c>
      <c r="D288" s="143">
        <v>206.16</v>
      </c>
      <c r="E288" s="144"/>
      <c r="F288" s="153"/>
      <c r="G288" s="144">
        <f t="shared" si="673"/>
        <v>0</v>
      </c>
      <c r="H288" s="146">
        <f t="shared" si="674"/>
        <v>206.16</v>
      </c>
      <c r="I288" s="147">
        <v>71.120000000000005</v>
      </c>
      <c r="J288" s="148">
        <f t="shared" si="687"/>
        <v>14662.1</v>
      </c>
      <c r="K288" s="149">
        <f t="shared" si="688"/>
        <v>0</v>
      </c>
      <c r="L288" s="150">
        <f t="shared" si="689"/>
        <v>0</v>
      </c>
      <c r="M288" s="149">
        <f t="shared" si="690"/>
        <v>0</v>
      </c>
      <c r="N288" s="149">
        <f t="shared" si="691"/>
        <v>14662.1</v>
      </c>
      <c r="O288" s="151" t="str">
        <f t="shared" si="675"/>
        <v xml:space="preserve"> </v>
      </c>
      <c r="P288" s="151">
        <f t="shared" si="676"/>
        <v>100</v>
      </c>
    </row>
    <row r="289" ht="41.399999999999999" customHeight="1">
      <c r="A289" s="141" t="s">
        <v>571</v>
      </c>
      <c r="B289" s="141" t="s">
        <v>319</v>
      </c>
      <c r="C289" s="142" t="s">
        <v>320</v>
      </c>
      <c r="D289" s="143">
        <v>53.100000000000001</v>
      </c>
      <c r="E289" s="144"/>
      <c r="F289" s="153"/>
      <c r="G289" s="144">
        <f t="shared" si="673"/>
        <v>0</v>
      </c>
      <c r="H289" s="146">
        <f t="shared" si="674"/>
        <v>53.100000000000001</v>
      </c>
      <c r="I289" s="147">
        <v>15.51</v>
      </c>
      <c r="J289" s="148">
        <f t="shared" si="687"/>
        <v>823.58000000000004</v>
      </c>
      <c r="K289" s="149">
        <f t="shared" si="688"/>
        <v>0</v>
      </c>
      <c r="L289" s="150">
        <f t="shared" si="689"/>
        <v>0</v>
      </c>
      <c r="M289" s="149">
        <f t="shared" si="690"/>
        <v>0</v>
      </c>
      <c r="N289" s="149">
        <f t="shared" si="691"/>
        <v>823.58000000000004</v>
      </c>
      <c r="O289" s="151" t="str">
        <f t="shared" si="675"/>
        <v xml:space="preserve"> </v>
      </c>
      <c r="P289" s="151">
        <f t="shared" si="676"/>
        <v>100</v>
      </c>
    </row>
    <row r="290" ht="41.399999999999999" customHeight="1">
      <c r="A290" s="141" t="s">
        <v>572</v>
      </c>
      <c r="B290" s="141" t="s">
        <v>322</v>
      </c>
      <c r="C290" s="142" t="s">
        <v>59</v>
      </c>
      <c r="D290" s="143">
        <v>536.75999999999999</v>
      </c>
      <c r="E290" s="144"/>
      <c r="F290" s="153"/>
      <c r="G290" s="144">
        <f t="shared" si="673"/>
        <v>0</v>
      </c>
      <c r="H290" s="146">
        <f t="shared" si="674"/>
        <v>536.75999999999999</v>
      </c>
      <c r="I290" s="147">
        <v>33</v>
      </c>
      <c r="J290" s="148">
        <f t="shared" si="687"/>
        <v>17713.080000000002</v>
      </c>
      <c r="K290" s="149">
        <f t="shared" si="688"/>
        <v>0</v>
      </c>
      <c r="L290" s="150">
        <f t="shared" si="689"/>
        <v>0</v>
      </c>
      <c r="M290" s="149">
        <f t="shared" si="690"/>
        <v>0</v>
      </c>
      <c r="N290" s="149">
        <f t="shared" si="691"/>
        <v>17713.080000000002</v>
      </c>
      <c r="O290" s="151" t="str">
        <f t="shared" si="675"/>
        <v xml:space="preserve"> </v>
      </c>
      <c r="P290" s="151">
        <f t="shared" si="676"/>
        <v>100</v>
      </c>
    </row>
    <row r="291" ht="41.399999999999999" customHeight="1">
      <c r="A291" s="141" t="s">
        <v>573</v>
      </c>
      <c r="B291" s="141" t="s">
        <v>324</v>
      </c>
      <c r="C291" s="142" t="s">
        <v>59</v>
      </c>
      <c r="D291" s="143">
        <v>20.640000000000001</v>
      </c>
      <c r="E291" s="144"/>
      <c r="F291" s="153"/>
      <c r="G291" s="144">
        <f t="shared" si="673"/>
        <v>0</v>
      </c>
      <c r="H291" s="146">
        <f t="shared" si="674"/>
        <v>20.640000000000001</v>
      </c>
      <c r="I291" s="147">
        <v>98.849999999999994</v>
      </c>
      <c r="J291" s="148">
        <f t="shared" si="687"/>
        <v>2040.26</v>
      </c>
      <c r="K291" s="149">
        <f t="shared" si="688"/>
        <v>0</v>
      </c>
      <c r="L291" s="150">
        <f t="shared" si="689"/>
        <v>0</v>
      </c>
      <c r="M291" s="149">
        <f t="shared" si="690"/>
        <v>0</v>
      </c>
      <c r="N291" s="149">
        <f t="shared" si="691"/>
        <v>2040.26</v>
      </c>
      <c r="O291" s="151" t="str">
        <f t="shared" si="675"/>
        <v xml:space="preserve"> </v>
      </c>
      <c r="P291" s="151">
        <f t="shared" si="676"/>
        <v>100</v>
      </c>
    </row>
    <row r="292" ht="41.399999999999999" customHeight="1">
      <c r="A292" s="141" t="s">
        <v>574</v>
      </c>
      <c r="B292" s="141" t="s">
        <v>326</v>
      </c>
      <c r="C292" s="142" t="s">
        <v>59</v>
      </c>
      <c r="D292" s="143">
        <v>408.48000000000002</v>
      </c>
      <c r="E292" s="144"/>
      <c r="F292" s="153"/>
      <c r="G292" s="144">
        <f t="shared" si="673"/>
        <v>0</v>
      </c>
      <c r="H292" s="146">
        <f t="shared" si="674"/>
        <v>408.48000000000002</v>
      </c>
      <c r="I292" s="147">
        <v>4.0999999999999996</v>
      </c>
      <c r="J292" s="148">
        <f t="shared" si="687"/>
        <v>1674.77</v>
      </c>
      <c r="K292" s="149">
        <f t="shared" si="688"/>
        <v>0</v>
      </c>
      <c r="L292" s="150">
        <f t="shared" si="689"/>
        <v>0</v>
      </c>
      <c r="M292" s="149">
        <f t="shared" si="690"/>
        <v>0</v>
      </c>
      <c r="N292" s="149">
        <f t="shared" si="691"/>
        <v>1674.77</v>
      </c>
      <c r="O292" s="151" t="str">
        <f t="shared" si="675"/>
        <v xml:space="preserve"> </v>
      </c>
      <c r="P292" s="151">
        <f t="shared" si="676"/>
        <v>100</v>
      </c>
    </row>
    <row r="293" ht="41.399999999999999" customHeight="1">
      <c r="A293" s="141" t="s">
        <v>575</v>
      </c>
      <c r="B293" s="141" t="s">
        <v>328</v>
      </c>
      <c r="C293" s="142" t="s">
        <v>320</v>
      </c>
      <c r="D293" s="143">
        <v>30</v>
      </c>
      <c r="E293" s="144"/>
      <c r="F293" s="153"/>
      <c r="G293" s="144">
        <f t="shared" si="673"/>
        <v>0</v>
      </c>
      <c r="H293" s="146">
        <f t="shared" si="674"/>
        <v>30</v>
      </c>
      <c r="I293" s="147">
        <v>32.369999999999997</v>
      </c>
      <c r="J293" s="148">
        <f t="shared" si="687"/>
        <v>971.10000000000002</v>
      </c>
      <c r="K293" s="149">
        <f t="shared" si="688"/>
        <v>0</v>
      </c>
      <c r="L293" s="150">
        <f t="shared" si="689"/>
        <v>0</v>
      </c>
      <c r="M293" s="149">
        <f t="shared" si="690"/>
        <v>0</v>
      </c>
      <c r="N293" s="149">
        <f t="shared" si="691"/>
        <v>971.10000000000002</v>
      </c>
      <c r="O293" s="151" t="str">
        <f t="shared" si="675"/>
        <v xml:space="preserve"> </v>
      </c>
      <c r="P293" s="151">
        <f t="shared" si="676"/>
        <v>100</v>
      </c>
    </row>
    <row r="294" ht="13.199999999999999">
      <c r="A294" s="125" t="s">
        <v>576</v>
      </c>
      <c r="B294" s="125" t="s">
        <v>330</v>
      </c>
      <c r="C294" s="126"/>
      <c r="D294" s="134"/>
      <c r="E294" s="135"/>
      <c r="F294" s="136"/>
      <c r="G294" s="135"/>
      <c r="H294" s="137"/>
      <c r="I294" s="152"/>
      <c r="J294" s="139">
        <f>SUM(J295:J301)</f>
        <v>85642.040000000008</v>
      </c>
      <c r="K294" s="139">
        <f>SUM(K295:K301)</f>
        <v>0</v>
      </c>
      <c r="L294" s="139">
        <f>SUM(L295:L301)</f>
        <v>0</v>
      </c>
      <c r="M294" s="139">
        <f>SUM(M295:M301)</f>
        <v>0</v>
      </c>
      <c r="N294" s="139">
        <f>SUM(N295:N301)</f>
        <v>85642.040000000008</v>
      </c>
      <c r="O294" s="140" t="str">
        <f t="shared" si="675"/>
        <v xml:space="preserve"> </v>
      </c>
      <c r="P294" s="133">
        <f t="shared" si="676"/>
        <v>100</v>
      </c>
    </row>
    <row r="295" ht="41.399999999999999" customHeight="1">
      <c r="A295" s="141" t="s">
        <v>577</v>
      </c>
      <c r="B295" s="141" t="s">
        <v>332</v>
      </c>
      <c r="C295" s="142" t="s">
        <v>83</v>
      </c>
      <c r="D295" s="143">
        <v>30</v>
      </c>
      <c r="E295" s="144"/>
      <c r="F295" s="153"/>
      <c r="G295" s="144">
        <f t="shared" si="673"/>
        <v>0</v>
      </c>
      <c r="H295" s="146">
        <f t="shared" si="674"/>
        <v>30</v>
      </c>
      <c r="I295" s="147">
        <v>111.04000000000001</v>
      </c>
      <c r="J295" s="148">
        <f t="shared" ref="J295:J299" si="692">ROUND(D295*I295,2)</f>
        <v>3331.1999999999998</v>
      </c>
      <c r="K295" s="149">
        <f t="shared" ref="K295:K301" si="693">ROUND(E295*I295,2)</f>
        <v>0</v>
      </c>
      <c r="L295" s="150">
        <f t="shared" ref="L295:L301" si="694">ROUND(F295*I295,2)</f>
        <v>0</v>
      </c>
      <c r="M295" s="149">
        <f t="shared" ref="M295:M301" si="695">K295+L295</f>
        <v>0</v>
      </c>
      <c r="N295" s="149">
        <f t="shared" ref="N295:N301" si="696">J295-M295</f>
        <v>3331.1999999999998</v>
      </c>
      <c r="O295" s="151" t="str">
        <f t="shared" si="675"/>
        <v xml:space="preserve"> </v>
      </c>
      <c r="P295" s="151">
        <f t="shared" si="676"/>
        <v>100</v>
      </c>
    </row>
    <row r="296" ht="41.399999999999999" customHeight="1">
      <c r="A296" s="141" t="s">
        <v>578</v>
      </c>
      <c r="B296" s="141" t="s">
        <v>334</v>
      </c>
      <c r="C296" s="142" t="s">
        <v>41</v>
      </c>
      <c r="D296" s="143">
        <v>6</v>
      </c>
      <c r="E296" s="144"/>
      <c r="F296" s="153"/>
      <c r="G296" s="144">
        <f t="shared" si="673"/>
        <v>0</v>
      </c>
      <c r="H296" s="146">
        <f t="shared" si="674"/>
        <v>6</v>
      </c>
      <c r="I296" s="147">
        <v>1827.8399999999999</v>
      </c>
      <c r="J296" s="148">
        <f t="shared" si="692"/>
        <v>10967.040000000001</v>
      </c>
      <c r="K296" s="149">
        <f t="shared" si="693"/>
        <v>0</v>
      </c>
      <c r="L296" s="150">
        <f t="shared" si="694"/>
        <v>0</v>
      </c>
      <c r="M296" s="149">
        <f t="shared" si="695"/>
        <v>0</v>
      </c>
      <c r="N296" s="149">
        <f t="shared" si="696"/>
        <v>10967.040000000001</v>
      </c>
      <c r="O296" s="151" t="str">
        <f t="shared" si="675"/>
        <v xml:space="preserve"> </v>
      </c>
      <c r="P296" s="151">
        <f t="shared" si="676"/>
        <v>100</v>
      </c>
    </row>
    <row r="297" ht="41.399999999999999" customHeight="1">
      <c r="A297" s="141" t="s">
        <v>579</v>
      </c>
      <c r="B297" s="141" t="s">
        <v>319</v>
      </c>
      <c r="C297" s="142" t="s">
        <v>320</v>
      </c>
      <c r="D297" s="143">
        <v>438.83999999999997</v>
      </c>
      <c r="E297" s="144"/>
      <c r="F297" s="153"/>
      <c r="G297" s="144">
        <f t="shared" si="673"/>
        <v>0</v>
      </c>
      <c r="H297" s="146">
        <f t="shared" si="674"/>
        <v>438.83999999999997</v>
      </c>
      <c r="I297" s="147">
        <v>15.51</v>
      </c>
      <c r="J297" s="148">
        <f t="shared" si="692"/>
        <v>6806.4099999999999</v>
      </c>
      <c r="K297" s="149">
        <f t="shared" si="693"/>
        <v>0</v>
      </c>
      <c r="L297" s="150">
        <f t="shared" si="694"/>
        <v>0</v>
      </c>
      <c r="M297" s="149">
        <f t="shared" si="695"/>
        <v>0</v>
      </c>
      <c r="N297" s="149">
        <f t="shared" si="696"/>
        <v>6806.4099999999999</v>
      </c>
      <c r="O297" s="151" t="str">
        <f t="shared" si="675"/>
        <v xml:space="preserve"> </v>
      </c>
      <c r="P297" s="151">
        <f t="shared" si="676"/>
        <v>100</v>
      </c>
    </row>
    <row r="298" ht="41.399999999999999" customHeight="1">
      <c r="A298" s="141" t="s">
        <v>580</v>
      </c>
      <c r="B298" s="141" t="s">
        <v>337</v>
      </c>
      <c r="C298" s="142" t="s">
        <v>41</v>
      </c>
      <c r="D298" s="143">
        <v>1800</v>
      </c>
      <c r="E298" s="144"/>
      <c r="F298" s="153"/>
      <c r="G298" s="144">
        <f t="shared" si="673"/>
        <v>0</v>
      </c>
      <c r="H298" s="146">
        <f t="shared" si="674"/>
        <v>1800</v>
      </c>
      <c r="I298" s="147">
        <v>1.29</v>
      </c>
      <c r="J298" s="148">
        <f t="shared" si="692"/>
        <v>2322</v>
      </c>
      <c r="K298" s="149">
        <f t="shared" si="693"/>
        <v>0</v>
      </c>
      <c r="L298" s="150">
        <f t="shared" si="694"/>
        <v>0</v>
      </c>
      <c r="M298" s="149">
        <f t="shared" si="695"/>
        <v>0</v>
      </c>
      <c r="N298" s="149">
        <f t="shared" si="696"/>
        <v>2322</v>
      </c>
      <c r="O298" s="151" t="str">
        <f t="shared" si="675"/>
        <v xml:space="preserve"> </v>
      </c>
      <c r="P298" s="151">
        <f t="shared" si="676"/>
        <v>100</v>
      </c>
    </row>
    <row r="299" ht="39.600000000000001">
      <c r="A299" s="141" t="s">
        <v>581</v>
      </c>
      <c r="B299" s="141" t="s">
        <v>339</v>
      </c>
      <c r="C299" s="142" t="s">
        <v>320</v>
      </c>
      <c r="D299" s="143">
        <v>974.75999999999999</v>
      </c>
      <c r="E299" s="144"/>
      <c r="F299" s="153"/>
      <c r="G299" s="144">
        <f t="shared" si="673"/>
        <v>0</v>
      </c>
      <c r="H299" s="146">
        <f t="shared" si="674"/>
        <v>974.75999999999999</v>
      </c>
      <c r="I299" s="147">
        <v>12.140000000000001</v>
      </c>
      <c r="J299" s="148">
        <f t="shared" si="692"/>
        <v>11833.59</v>
      </c>
      <c r="K299" s="149">
        <f t="shared" si="693"/>
        <v>0</v>
      </c>
      <c r="L299" s="150">
        <f t="shared" si="694"/>
        <v>0</v>
      </c>
      <c r="M299" s="149">
        <f t="shared" si="695"/>
        <v>0</v>
      </c>
      <c r="N299" s="149">
        <f t="shared" si="696"/>
        <v>11833.59</v>
      </c>
      <c r="O299" s="151" t="str">
        <f t="shared" si="675"/>
        <v xml:space="preserve"> </v>
      </c>
      <c r="P299" s="151">
        <f t="shared" si="676"/>
        <v>100</v>
      </c>
    </row>
    <row r="300" ht="66">
      <c r="A300" s="141" t="s">
        <v>582</v>
      </c>
      <c r="B300" s="141" t="s">
        <v>341</v>
      </c>
      <c r="C300" s="142" t="s">
        <v>143</v>
      </c>
      <c r="D300" s="143">
        <v>73.5</v>
      </c>
      <c r="E300" s="144"/>
      <c r="F300" s="153"/>
      <c r="G300" s="144">
        <f t="shared" si="673"/>
        <v>0</v>
      </c>
      <c r="H300" s="146">
        <f t="shared" si="674"/>
        <v>73.5</v>
      </c>
      <c r="I300" s="147">
        <v>670.23000000000002</v>
      </c>
      <c r="J300" s="148">
        <f>ROUND(D300*I300,2)-0.01</f>
        <v>49261.900000000001</v>
      </c>
      <c r="K300" s="149">
        <f t="shared" si="693"/>
        <v>0</v>
      </c>
      <c r="L300" s="150">
        <f t="shared" si="694"/>
        <v>0</v>
      </c>
      <c r="M300" s="149">
        <f t="shared" si="695"/>
        <v>0</v>
      </c>
      <c r="N300" s="149">
        <f t="shared" si="696"/>
        <v>49261.900000000001</v>
      </c>
      <c r="O300" s="151" t="str">
        <f t="shared" si="675"/>
        <v xml:space="preserve"> </v>
      </c>
      <c r="P300" s="151">
        <f t="shared" si="676"/>
        <v>100</v>
      </c>
    </row>
    <row r="301" ht="41.399999999999999" customHeight="1">
      <c r="A301" s="141" t="s">
        <v>583</v>
      </c>
      <c r="B301" s="141" t="s">
        <v>343</v>
      </c>
      <c r="C301" s="142" t="s">
        <v>320</v>
      </c>
      <c r="D301" s="143">
        <v>100.62</v>
      </c>
      <c r="E301" s="144"/>
      <c r="F301" s="153"/>
      <c r="G301" s="144">
        <f t="shared" si="673"/>
        <v>0</v>
      </c>
      <c r="H301" s="146">
        <f t="shared" si="674"/>
        <v>100.62</v>
      </c>
      <c r="I301" s="147">
        <v>11.130000000000001</v>
      </c>
      <c r="J301" s="148">
        <f>ROUND(D301*I301,2)</f>
        <v>1119.9000000000001</v>
      </c>
      <c r="K301" s="149">
        <f t="shared" si="693"/>
        <v>0</v>
      </c>
      <c r="L301" s="150">
        <f t="shared" si="694"/>
        <v>0</v>
      </c>
      <c r="M301" s="149">
        <f t="shared" si="695"/>
        <v>0</v>
      </c>
      <c r="N301" s="149">
        <f t="shared" si="696"/>
        <v>1119.9000000000001</v>
      </c>
      <c r="O301" s="151" t="str">
        <f t="shared" si="675"/>
        <v xml:space="preserve"> </v>
      </c>
      <c r="P301" s="151">
        <f t="shared" si="676"/>
        <v>100</v>
      </c>
    </row>
    <row r="302" ht="13.199999999999999">
      <c r="A302" s="125" t="s">
        <v>584</v>
      </c>
      <c r="B302" s="125" t="s">
        <v>585</v>
      </c>
      <c r="C302" s="126"/>
      <c r="D302" s="134"/>
      <c r="E302" s="135"/>
      <c r="F302" s="136"/>
      <c r="G302" s="135"/>
      <c r="H302" s="137"/>
      <c r="I302" s="152"/>
      <c r="J302" s="139">
        <f>J303</f>
        <v>6451.71</v>
      </c>
      <c r="K302" s="139">
        <f>K303</f>
        <v>0</v>
      </c>
      <c r="L302" s="139">
        <f>L303</f>
        <v>0</v>
      </c>
      <c r="M302" s="139">
        <f>M303</f>
        <v>0</v>
      </c>
      <c r="N302" s="139">
        <f>N303</f>
        <v>6451.71</v>
      </c>
      <c r="O302" s="140" t="str">
        <f t="shared" si="675"/>
        <v xml:space="preserve"> </v>
      </c>
      <c r="P302" s="133">
        <f t="shared" si="676"/>
        <v>100</v>
      </c>
    </row>
    <row r="303" ht="41.399999999999999" customHeight="1">
      <c r="A303" s="141" t="s">
        <v>586</v>
      </c>
      <c r="B303" s="141" t="s">
        <v>347</v>
      </c>
      <c r="C303" s="142" t="s">
        <v>59</v>
      </c>
      <c r="D303" s="143">
        <v>184.44</v>
      </c>
      <c r="E303" s="144"/>
      <c r="F303" s="153"/>
      <c r="G303" s="144">
        <f t="shared" ref="G303:G366" si="697">E303+F303</f>
        <v>0</v>
      </c>
      <c r="H303" s="146">
        <f t="shared" ref="H303:H366" si="698">D303-G303</f>
        <v>184.44</v>
      </c>
      <c r="I303" s="147">
        <v>34.979999999999997</v>
      </c>
      <c r="J303" s="148">
        <f>ROUND(D303*I303,2)</f>
        <v>6451.71</v>
      </c>
      <c r="K303" s="149">
        <f>ROUND(E303*I303,2)</f>
        <v>0</v>
      </c>
      <c r="L303" s="150">
        <f>ROUND(F303*I303,2)</f>
        <v>0</v>
      </c>
      <c r="M303" s="149">
        <f>K303+L303</f>
        <v>0</v>
      </c>
      <c r="N303" s="149">
        <f>J303-M303</f>
        <v>6451.71</v>
      </c>
      <c r="O303" s="151" t="str">
        <f t="shared" si="675"/>
        <v xml:space="preserve"> </v>
      </c>
      <c r="P303" s="151">
        <f t="shared" si="676"/>
        <v>100</v>
      </c>
    </row>
    <row r="304" ht="13.199999999999999">
      <c r="A304" s="125" t="s">
        <v>587</v>
      </c>
      <c r="B304" s="125" t="s">
        <v>349</v>
      </c>
      <c r="C304" s="126"/>
      <c r="D304" s="134"/>
      <c r="E304" s="135"/>
      <c r="F304" s="136"/>
      <c r="G304" s="135"/>
      <c r="H304" s="137"/>
      <c r="I304" s="152"/>
      <c r="J304" s="139">
        <f>SUM(J305:J309)</f>
        <v>63872.160000000003</v>
      </c>
      <c r="K304" s="139">
        <f>SUM(K305:K309)</f>
        <v>0</v>
      </c>
      <c r="L304" s="139">
        <f>SUM(L305:L309)</f>
        <v>0</v>
      </c>
      <c r="M304" s="139">
        <f>SUM(M305:M309)</f>
        <v>0</v>
      </c>
      <c r="N304" s="139">
        <f>SUM(N305:N309)</f>
        <v>63872.160000000003</v>
      </c>
      <c r="O304" s="140" t="str">
        <f t="shared" si="675"/>
        <v xml:space="preserve"> </v>
      </c>
      <c r="P304" s="133">
        <f t="shared" si="676"/>
        <v>100</v>
      </c>
    </row>
    <row r="305" ht="41.399999999999999" customHeight="1">
      <c r="A305" s="141" t="s">
        <v>588</v>
      </c>
      <c r="B305" s="141" t="s">
        <v>351</v>
      </c>
      <c r="C305" s="142" t="s">
        <v>59</v>
      </c>
      <c r="D305" s="143">
        <v>416.51999999999998</v>
      </c>
      <c r="E305" s="144"/>
      <c r="F305" s="153"/>
      <c r="G305" s="144">
        <f t="shared" si="697"/>
        <v>0</v>
      </c>
      <c r="H305" s="146">
        <f t="shared" si="698"/>
        <v>416.51999999999998</v>
      </c>
      <c r="I305" s="147">
        <v>44.43</v>
      </c>
      <c r="J305" s="148">
        <f t="shared" ref="J305:J309" si="699">ROUND(D305*I305,2)</f>
        <v>18505.98</v>
      </c>
      <c r="K305" s="149">
        <f t="shared" ref="K305:K309" si="700">ROUND(E305*I305,2)</f>
        <v>0</v>
      </c>
      <c r="L305" s="150">
        <f t="shared" ref="L305:L309" si="701">ROUND(F305*I305,2)</f>
        <v>0</v>
      </c>
      <c r="M305" s="149">
        <f t="shared" ref="M305:M309" si="702">K305+L305</f>
        <v>0</v>
      </c>
      <c r="N305" s="149">
        <f t="shared" ref="N305:N309" si="703">J305-M305</f>
        <v>18505.98</v>
      </c>
      <c r="O305" s="151" t="str">
        <f t="shared" si="675"/>
        <v xml:space="preserve"> </v>
      </c>
      <c r="P305" s="151">
        <f t="shared" si="676"/>
        <v>100</v>
      </c>
    </row>
    <row r="306" ht="41.399999999999999" customHeight="1">
      <c r="A306" s="141" t="s">
        <v>589</v>
      </c>
      <c r="B306" s="141" t="s">
        <v>353</v>
      </c>
      <c r="C306" s="142" t="s">
        <v>59</v>
      </c>
      <c r="D306" s="143">
        <v>416.51999999999998</v>
      </c>
      <c r="E306" s="144"/>
      <c r="F306" s="153"/>
      <c r="G306" s="144">
        <f t="shared" si="697"/>
        <v>0</v>
      </c>
      <c r="H306" s="146">
        <f t="shared" si="698"/>
        <v>416.51999999999998</v>
      </c>
      <c r="I306" s="147">
        <v>87.969999999999999</v>
      </c>
      <c r="J306" s="148">
        <f t="shared" si="699"/>
        <v>36641.260000000002</v>
      </c>
      <c r="K306" s="149">
        <f t="shared" si="700"/>
        <v>0</v>
      </c>
      <c r="L306" s="150">
        <f t="shared" si="701"/>
        <v>0</v>
      </c>
      <c r="M306" s="149">
        <f t="shared" si="702"/>
        <v>0</v>
      </c>
      <c r="N306" s="149">
        <f t="shared" si="703"/>
        <v>36641.260000000002</v>
      </c>
      <c r="O306" s="151" t="str">
        <f t="shared" si="675"/>
        <v xml:space="preserve"> </v>
      </c>
      <c r="P306" s="151">
        <f t="shared" si="676"/>
        <v>100</v>
      </c>
    </row>
    <row r="307" ht="41.399999999999999" customHeight="1">
      <c r="A307" s="141" t="s">
        <v>590</v>
      </c>
      <c r="B307" s="141" t="s">
        <v>355</v>
      </c>
      <c r="C307" s="142" t="s">
        <v>59</v>
      </c>
      <c r="D307" s="143">
        <v>18</v>
      </c>
      <c r="E307" s="144"/>
      <c r="F307" s="153"/>
      <c r="G307" s="144">
        <f t="shared" si="697"/>
        <v>0</v>
      </c>
      <c r="H307" s="146">
        <f t="shared" si="698"/>
        <v>18</v>
      </c>
      <c r="I307" s="147">
        <v>84.239999999999995</v>
      </c>
      <c r="J307" s="148">
        <f t="shared" si="699"/>
        <v>1516.3199999999999</v>
      </c>
      <c r="K307" s="149">
        <f t="shared" si="700"/>
        <v>0</v>
      </c>
      <c r="L307" s="150">
        <f t="shared" si="701"/>
        <v>0</v>
      </c>
      <c r="M307" s="149">
        <f t="shared" si="702"/>
        <v>0</v>
      </c>
      <c r="N307" s="149">
        <f t="shared" si="703"/>
        <v>1516.3199999999999</v>
      </c>
      <c r="O307" s="151" t="str">
        <f t="shared" si="675"/>
        <v xml:space="preserve"> </v>
      </c>
      <c r="P307" s="151">
        <f t="shared" si="676"/>
        <v>100</v>
      </c>
    </row>
    <row r="308" ht="41.399999999999999" customHeight="1">
      <c r="A308" s="141" t="s">
        <v>591</v>
      </c>
      <c r="B308" s="141" t="s">
        <v>357</v>
      </c>
      <c r="C308" s="142" t="s">
        <v>83</v>
      </c>
      <c r="D308" s="143">
        <v>69.480000000000004</v>
      </c>
      <c r="E308" s="144"/>
      <c r="F308" s="153"/>
      <c r="G308" s="144">
        <f t="shared" si="697"/>
        <v>0</v>
      </c>
      <c r="H308" s="146">
        <f t="shared" si="698"/>
        <v>69.480000000000004</v>
      </c>
      <c r="I308" s="147">
        <v>89.299999999999997</v>
      </c>
      <c r="J308" s="148">
        <f t="shared" si="699"/>
        <v>6204.5600000000004</v>
      </c>
      <c r="K308" s="149">
        <f t="shared" si="700"/>
        <v>0</v>
      </c>
      <c r="L308" s="150">
        <f t="shared" si="701"/>
        <v>0</v>
      </c>
      <c r="M308" s="149">
        <f t="shared" si="702"/>
        <v>0</v>
      </c>
      <c r="N308" s="149">
        <f t="shared" si="703"/>
        <v>6204.5600000000004</v>
      </c>
      <c r="O308" s="151" t="str">
        <f t="shared" ref="O308:O371" si="704">IF((M308/J308)=0," ",(M308/J308)*100)</f>
        <v xml:space="preserve"> </v>
      </c>
      <c r="P308" s="151">
        <f t="shared" ref="P308:P371" si="705">IF((N308/J308)=0," ",(N308/J308)*100)</f>
        <v>100</v>
      </c>
    </row>
    <row r="309" ht="41.399999999999999" customHeight="1">
      <c r="A309" s="141" t="s">
        <v>592</v>
      </c>
      <c r="B309" s="141" t="s">
        <v>359</v>
      </c>
      <c r="C309" s="142" t="s">
        <v>83</v>
      </c>
      <c r="D309" s="143">
        <v>36</v>
      </c>
      <c r="E309" s="144"/>
      <c r="F309" s="153"/>
      <c r="G309" s="144">
        <f t="shared" si="697"/>
        <v>0</v>
      </c>
      <c r="H309" s="146">
        <f t="shared" si="698"/>
        <v>36</v>
      </c>
      <c r="I309" s="147">
        <v>27.890000000000001</v>
      </c>
      <c r="J309" s="148">
        <f t="shared" si="699"/>
        <v>1004.04</v>
      </c>
      <c r="K309" s="149">
        <f t="shared" si="700"/>
        <v>0</v>
      </c>
      <c r="L309" s="150">
        <f t="shared" si="701"/>
        <v>0</v>
      </c>
      <c r="M309" s="149">
        <f t="shared" si="702"/>
        <v>0</v>
      </c>
      <c r="N309" s="149">
        <f t="shared" si="703"/>
        <v>1004.04</v>
      </c>
      <c r="O309" s="151" t="str">
        <f t="shared" si="704"/>
        <v xml:space="preserve"> </v>
      </c>
      <c r="P309" s="151">
        <f t="shared" si="705"/>
        <v>100</v>
      </c>
    </row>
    <row r="310" ht="13.199999999999999">
      <c r="A310" s="125" t="s">
        <v>593</v>
      </c>
      <c r="B310" s="125" t="s">
        <v>361</v>
      </c>
      <c r="C310" s="126"/>
      <c r="D310" s="134"/>
      <c r="E310" s="135"/>
      <c r="F310" s="136"/>
      <c r="G310" s="135"/>
      <c r="H310" s="137"/>
      <c r="I310" s="152"/>
      <c r="J310" s="139">
        <f>SUM(J311:J318)</f>
        <v>34613.169999999998</v>
      </c>
      <c r="K310" s="139">
        <f>SUM(K311:K318)</f>
        <v>0</v>
      </c>
      <c r="L310" s="139">
        <f>SUM(L311:L318)</f>
        <v>0</v>
      </c>
      <c r="M310" s="139">
        <f>SUM(M311:M318)</f>
        <v>0</v>
      </c>
      <c r="N310" s="139">
        <f>SUM(N311:N318)</f>
        <v>34613.169999999998</v>
      </c>
      <c r="O310" s="140" t="str">
        <f t="shared" si="704"/>
        <v xml:space="preserve"> </v>
      </c>
      <c r="P310" s="133">
        <f t="shared" si="705"/>
        <v>100</v>
      </c>
      <c r="Q310" s="159"/>
      <c r="R310" s="159"/>
      <c r="S310" s="159"/>
      <c r="T310" s="159"/>
      <c r="U310" s="159"/>
    </row>
    <row r="311" ht="52.799999999999997">
      <c r="A311" s="141" t="s">
        <v>594</v>
      </c>
      <c r="B311" s="141" t="s">
        <v>363</v>
      </c>
      <c r="C311" s="142" t="s">
        <v>59</v>
      </c>
      <c r="D311" s="143">
        <v>729.84000000000003</v>
      </c>
      <c r="E311" s="144"/>
      <c r="F311" s="153"/>
      <c r="G311" s="144">
        <f t="shared" si="697"/>
        <v>0</v>
      </c>
      <c r="H311" s="146">
        <f t="shared" si="698"/>
        <v>729.84000000000003</v>
      </c>
      <c r="I311" s="147">
        <v>2.6699999999999999</v>
      </c>
      <c r="J311" s="148">
        <f t="shared" ref="J311:J318" si="706">ROUND(D311*I311,2)</f>
        <v>1948.6700000000001</v>
      </c>
      <c r="K311" s="149">
        <f t="shared" ref="K311:K318" si="707">ROUND(E311*I311,2)</f>
        <v>0</v>
      </c>
      <c r="L311" s="150">
        <f t="shared" ref="L311:L318" si="708">ROUND(F311*I311,2)</f>
        <v>0</v>
      </c>
      <c r="M311" s="149">
        <f t="shared" ref="M311:M318" si="709">K311+L311</f>
        <v>0</v>
      </c>
      <c r="N311" s="149">
        <f t="shared" ref="N311:N318" si="710">J311-M311</f>
        <v>1948.6700000000001</v>
      </c>
      <c r="O311" s="151" t="str">
        <f t="shared" si="704"/>
        <v xml:space="preserve"> </v>
      </c>
      <c r="P311" s="151">
        <f t="shared" si="705"/>
        <v>100</v>
      </c>
    </row>
    <row r="312" ht="52.799999999999997">
      <c r="A312" s="141" t="s">
        <v>595</v>
      </c>
      <c r="B312" s="141" t="s">
        <v>365</v>
      </c>
      <c r="C312" s="142" t="s">
        <v>59</v>
      </c>
      <c r="D312" s="143">
        <v>22.260000000000002</v>
      </c>
      <c r="E312" s="144"/>
      <c r="F312" s="153"/>
      <c r="G312" s="144">
        <f t="shared" si="697"/>
        <v>0</v>
      </c>
      <c r="H312" s="146">
        <f t="shared" si="698"/>
        <v>22.260000000000002</v>
      </c>
      <c r="I312" s="147">
        <v>69.599999999999994</v>
      </c>
      <c r="J312" s="148">
        <f t="shared" si="706"/>
        <v>1549.3</v>
      </c>
      <c r="K312" s="149">
        <f t="shared" si="707"/>
        <v>0</v>
      </c>
      <c r="L312" s="150">
        <f t="shared" si="708"/>
        <v>0</v>
      </c>
      <c r="M312" s="149">
        <f t="shared" si="709"/>
        <v>0</v>
      </c>
      <c r="N312" s="149">
        <f t="shared" si="710"/>
        <v>1549.3</v>
      </c>
      <c r="O312" s="151" t="str">
        <f t="shared" si="704"/>
        <v xml:space="preserve"> </v>
      </c>
      <c r="P312" s="151">
        <f t="shared" si="705"/>
        <v>100</v>
      </c>
    </row>
    <row r="313" ht="39.600000000000001">
      <c r="A313" s="141" t="s">
        <v>596</v>
      </c>
      <c r="B313" s="141" t="s">
        <v>367</v>
      </c>
      <c r="C313" s="142" t="s">
        <v>143</v>
      </c>
      <c r="D313" s="143">
        <v>8.1600000000000001</v>
      </c>
      <c r="E313" s="144"/>
      <c r="F313" s="153"/>
      <c r="G313" s="144">
        <f t="shared" si="697"/>
        <v>0</v>
      </c>
      <c r="H313" s="146">
        <f t="shared" si="698"/>
        <v>8.1600000000000001</v>
      </c>
      <c r="I313" s="147">
        <v>834.96000000000004</v>
      </c>
      <c r="J313" s="148">
        <f t="shared" si="706"/>
        <v>6813.2700000000004</v>
      </c>
      <c r="K313" s="149">
        <f t="shared" si="707"/>
        <v>0</v>
      </c>
      <c r="L313" s="150">
        <f t="shared" si="708"/>
        <v>0</v>
      </c>
      <c r="M313" s="149">
        <f t="shared" si="709"/>
        <v>0</v>
      </c>
      <c r="N313" s="149">
        <f t="shared" si="710"/>
        <v>6813.2700000000004</v>
      </c>
      <c r="O313" s="151" t="str">
        <f t="shared" si="704"/>
        <v xml:space="preserve"> </v>
      </c>
      <c r="P313" s="151">
        <f t="shared" si="705"/>
        <v>100</v>
      </c>
    </row>
    <row r="314" ht="22.199999999999999" customHeight="1">
      <c r="A314" s="141" t="s">
        <v>597</v>
      </c>
      <c r="B314" s="141" t="s">
        <v>369</v>
      </c>
      <c r="C314" s="142" t="s">
        <v>59</v>
      </c>
      <c r="D314" s="143">
        <v>7.0800000000000001</v>
      </c>
      <c r="E314" s="144"/>
      <c r="F314" s="153"/>
      <c r="G314" s="144">
        <f t="shared" si="697"/>
        <v>0</v>
      </c>
      <c r="H314" s="146">
        <f t="shared" si="698"/>
        <v>7.0800000000000001</v>
      </c>
      <c r="I314" s="147">
        <v>193.31</v>
      </c>
      <c r="J314" s="148">
        <f t="shared" si="706"/>
        <v>1368.6300000000001</v>
      </c>
      <c r="K314" s="149">
        <f t="shared" si="707"/>
        <v>0</v>
      </c>
      <c r="L314" s="150">
        <f t="shared" si="708"/>
        <v>0</v>
      </c>
      <c r="M314" s="149">
        <f t="shared" si="709"/>
        <v>0</v>
      </c>
      <c r="N314" s="149">
        <f t="shared" si="710"/>
        <v>1368.6300000000001</v>
      </c>
      <c r="O314" s="151" t="str">
        <f t="shared" si="704"/>
        <v xml:space="preserve"> </v>
      </c>
      <c r="P314" s="151">
        <f t="shared" si="705"/>
        <v>100</v>
      </c>
    </row>
    <row r="315" ht="62.399999999999999" customHeight="1">
      <c r="A315" s="141" t="s">
        <v>598</v>
      </c>
      <c r="B315" s="141" t="s">
        <v>371</v>
      </c>
      <c r="C315" s="142" t="s">
        <v>59</v>
      </c>
      <c r="D315" s="143">
        <v>300.36000000000001</v>
      </c>
      <c r="E315" s="144"/>
      <c r="F315" s="153"/>
      <c r="G315" s="144">
        <f t="shared" si="697"/>
        <v>0</v>
      </c>
      <c r="H315" s="146">
        <f t="shared" si="698"/>
        <v>300.36000000000001</v>
      </c>
      <c r="I315" s="147">
        <v>62.82</v>
      </c>
      <c r="J315" s="148">
        <f t="shared" si="706"/>
        <v>18868.619999999999</v>
      </c>
      <c r="K315" s="149">
        <f t="shared" si="707"/>
        <v>0</v>
      </c>
      <c r="L315" s="150">
        <f t="shared" si="708"/>
        <v>0</v>
      </c>
      <c r="M315" s="149">
        <f t="shared" si="709"/>
        <v>0</v>
      </c>
      <c r="N315" s="149">
        <f t="shared" si="710"/>
        <v>18868.619999999999</v>
      </c>
      <c r="O315" s="151" t="str">
        <f t="shared" si="704"/>
        <v xml:space="preserve"> </v>
      </c>
      <c r="P315" s="151">
        <f t="shared" si="705"/>
        <v>100</v>
      </c>
    </row>
    <row r="316" ht="48.600000000000001" customHeight="1">
      <c r="A316" s="141" t="s">
        <v>599</v>
      </c>
      <c r="B316" s="141" t="s">
        <v>373</v>
      </c>
      <c r="C316" s="142" t="s">
        <v>143</v>
      </c>
      <c r="D316" s="143">
        <v>2.7599999999999998</v>
      </c>
      <c r="E316" s="144"/>
      <c r="F316" s="153"/>
      <c r="G316" s="144">
        <f t="shared" si="697"/>
        <v>0</v>
      </c>
      <c r="H316" s="146">
        <f t="shared" si="698"/>
        <v>2.7599999999999998</v>
      </c>
      <c r="I316" s="147">
        <v>959.91999999999996</v>
      </c>
      <c r="J316" s="148">
        <f t="shared" si="706"/>
        <v>2649.3800000000001</v>
      </c>
      <c r="K316" s="149">
        <f t="shared" si="707"/>
        <v>0</v>
      </c>
      <c r="L316" s="150">
        <f t="shared" si="708"/>
        <v>0</v>
      </c>
      <c r="M316" s="149">
        <f t="shared" si="709"/>
        <v>0</v>
      </c>
      <c r="N316" s="149">
        <f t="shared" si="710"/>
        <v>2649.3800000000001</v>
      </c>
      <c r="O316" s="151" t="str">
        <f t="shared" si="704"/>
        <v xml:space="preserve"> </v>
      </c>
      <c r="P316" s="151">
        <f t="shared" si="705"/>
        <v>100</v>
      </c>
    </row>
    <row r="317" ht="41.399999999999999" customHeight="1">
      <c r="A317" s="141" t="s">
        <v>600</v>
      </c>
      <c r="B317" s="141" t="s">
        <v>375</v>
      </c>
      <c r="C317" s="142" t="s">
        <v>83</v>
      </c>
      <c r="D317" s="143">
        <v>27</v>
      </c>
      <c r="E317" s="144"/>
      <c r="F317" s="153"/>
      <c r="G317" s="144">
        <f t="shared" si="697"/>
        <v>0</v>
      </c>
      <c r="H317" s="146">
        <f t="shared" si="698"/>
        <v>27</v>
      </c>
      <c r="I317" s="147">
        <v>18.440000000000001</v>
      </c>
      <c r="J317" s="148">
        <f t="shared" si="706"/>
        <v>497.88</v>
      </c>
      <c r="K317" s="149">
        <f t="shared" si="707"/>
        <v>0</v>
      </c>
      <c r="L317" s="150">
        <f t="shared" si="708"/>
        <v>0</v>
      </c>
      <c r="M317" s="149">
        <f t="shared" si="709"/>
        <v>0</v>
      </c>
      <c r="N317" s="149">
        <f t="shared" si="710"/>
        <v>497.88</v>
      </c>
      <c r="O317" s="151" t="str">
        <f t="shared" si="704"/>
        <v xml:space="preserve"> </v>
      </c>
      <c r="P317" s="151">
        <f t="shared" si="705"/>
        <v>100</v>
      </c>
    </row>
    <row r="318" ht="41.399999999999999" customHeight="1">
      <c r="A318" s="141" t="s">
        <v>601</v>
      </c>
      <c r="B318" s="141" t="s">
        <v>377</v>
      </c>
      <c r="C318" s="142" t="s">
        <v>83</v>
      </c>
      <c r="D318" s="143">
        <v>27.600000000000001</v>
      </c>
      <c r="E318" s="144"/>
      <c r="F318" s="153"/>
      <c r="G318" s="144">
        <f t="shared" si="697"/>
        <v>0</v>
      </c>
      <c r="H318" s="146">
        <f t="shared" si="698"/>
        <v>27.600000000000001</v>
      </c>
      <c r="I318" s="147">
        <v>33.240000000000002</v>
      </c>
      <c r="J318" s="148">
        <f t="shared" si="706"/>
        <v>917.41999999999996</v>
      </c>
      <c r="K318" s="149">
        <f t="shared" si="707"/>
        <v>0</v>
      </c>
      <c r="L318" s="150">
        <f t="shared" si="708"/>
        <v>0</v>
      </c>
      <c r="M318" s="149">
        <f t="shared" si="709"/>
        <v>0</v>
      </c>
      <c r="N318" s="149">
        <f t="shared" si="710"/>
        <v>917.41999999999996</v>
      </c>
      <c r="O318" s="151" t="str">
        <f t="shared" si="704"/>
        <v xml:space="preserve"> </v>
      </c>
      <c r="P318" s="151">
        <f t="shared" si="705"/>
        <v>100</v>
      </c>
    </row>
    <row r="319" ht="13.199999999999999">
      <c r="A319" s="125" t="s">
        <v>602</v>
      </c>
      <c r="B319" s="125" t="s">
        <v>603</v>
      </c>
      <c r="C319" s="126"/>
      <c r="D319" s="134"/>
      <c r="E319" s="135"/>
      <c r="F319" s="136"/>
      <c r="G319" s="135"/>
      <c r="H319" s="137"/>
      <c r="I319" s="152"/>
      <c r="J319" s="139">
        <f>SUM(J320:J324)</f>
        <v>47124.699999999997</v>
      </c>
      <c r="K319" s="139">
        <f>SUM(K320:K324)</f>
        <v>0</v>
      </c>
      <c r="L319" s="139">
        <f>SUM(L320:L324)</f>
        <v>0</v>
      </c>
      <c r="M319" s="139">
        <f>SUM(M320:M324)</f>
        <v>0</v>
      </c>
      <c r="N319" s="139">
        <f>SUM(N320:N324)</f>
        <v>47124.699999999997</v>
      </c>
      <c r="O319" s="140" t="str">
        <f t="shared" si="704"/>
        <v xml:space="preserve"> </v>
      </c>
      <c r="P319" s="133">
        <f t="shared" si="705"/>
        <v>100</v>
      </c>
    </row>
    <row r="320" ht="41.399999999999999" customHeight="1">
      <c r="A320" s="141" t="s">
        <v>604</v>
      </c>
      <c r="B320" s="141" t="s">
        <v>381</v>
      </c>
      <c r="C320" s="142" t="s">
        <v>41</v>
      </c>
      <c r="D320" s="143">
        <v>18</v>
      </c>
      <c r="E320" s="144"/>
      <c r="F320" s="153"/>
      <c r="G320" s="144">
        <f t="shared" si="697"/>
        <v>0</v>
      </c>
      <c r="H320" s="146">
        <f t="shared" si="698"/>
        <v>18</v>
      </c>
      <c r="I320" s="147">
        <v>822.38</v>
      </c>
      <c r="J320" s="148">
        <f t="shared" ref="J320:J324" si="711">ROUND(D320*I320,2)</f>
        <v>14802.84</v>
      </c>
      <c r="K320" s="149">
        <f t="shared" ref="K320:K324" si="712">ROUND(E320*I320,2)</f>
        <v>0</v>
      </c>
      <c r="L320" s="150">
        <f t="shared" ref="L320:L324" si="713">ROUND(F320*I320,2)</f>
        <v>0</v>
      </c>
      <c r="M320" s="149">
        <f t="shared" ref="M320:M324" si="714">K320+L320</f>
        <v>0</v>
      </c>
      <c r="N320" s="149">
        <f t="shared" ref="N320:N324" si="715">J320-M320</f>
        <v>14802.84</v>
      </c>
      <c r="O320" s="151" t="str">
        <f t="shared" si="704"/>
        <v xml:space="preserve"> </v>
      </c>
      <c r="P320" s="151">
        <f t="shared" si="705"/>
        <v>100</v>
      </c>
    </row>
    <row r="321" ht="41.399999999999999" customHeight="1">
      <c r="A321" s="141" t="s">
        <v>605</v>
      </c>
      <c r="B321" s="141" t="s">
        <v>383</v>
      </c>
      <c r="C321" s="142" t="s">
        <v>41</v>
      </c>
      <c r="D321" s="143">
        <v>12</v>
      </c>
      <c r="E321" s="144"/>
      <c r="F321" s="153"/>
      <c r="G321" s="144">
        <f t="shared" si="697"/>
        <v>0</v>
      </c>
      <c r="H321" s="146">
        <f t="shared" si="698"/>
        <v>12</v>
      </c>
      <c r="I321" s="147">
        <v>1307.25</v>
      </c>
      <c r="J321" s="148">
        <f t="shared" si="711"/>
        <v>15687</v>
      </c>
      <c r="K321" s="149">
        <f t="shared" si="712"/>
        <v>0</v>
      </c>
      <c r="L321" s="150">
        <f t="shared" si="713"/>
        <v>0</v>
      </c>
      <c r="M321" s="149">
        <f t="shared" si="714"/>
        <v>0</v>
      </c>
      <c r="N321" s="149">
        <f t="shared" si="715"/>
        <v>15687</v>
      </c>
      <c r="O321" s="151" t="str">
        <f t="shared" si="704"/>
        <v xml:space="preserve"> </v>
      </c>
      <c r="P321" s="151">
        <f t="shared" si="705"/>
        <v>100</v>
      </c>
    </row>
    <row r="322" ht="41.399999999999999" customHeight="1">
      <c r="A322" s="141" t="s">
        <v>606</v>
      </c>
      <c r="B322" s="141" t="s">
        <v>389</v>
      </c>
      <c r="C322" s="142" t="s">
        <v>59</v>
      </c>
      <c r="D322" s="143">
        <v>2.52</v>
      </c>
      <c r="E322" s="144"/>
      <c r="F322" s="153"/>
      <c r="G322" s="144">
        <f t="shared" si="697"/>
        <v>0</v>
      </c>
      <c r="H322" s="146">
        <f t="shared" si="698"/>
        <v>2.52</v>
      </c>
      <c r="I322" s="147">
        <v>411.54000000000002</v>
      </c>
      <c r="J322" s="148">
        <f t="shared" si="711"/>
        <v>1037.0799999999999</v>
      </c>
      <c r="K322" s="149">
        <f t="shared" si="712"/>
        <v>0</v>
      </c>
      <c r="L322" s="150">
        <f t="shared" si="713"/>
        <v>0</v>
      </c>
      <c r="M322" s="149">
        <f t="shared" si="714"/>
        <v>0</v>
      </c>
      <c r="N322" s="149">
        <f t="shared" si="715"/>
        <v>1037.0799999999999</v>
      </c>
      <c r="O322" s="151" t="str">
        <f t="shared" si="704"/>
        <v xml:space="preserve"> </v>
      </c>
      <c r="P322" s="151">
        <f t="shared" si="705"/>
        <v>100</v>
      </c>
    </row>
    <row r="323" ht="41.399999999999999" customHeight="1">
      <c r="A323" s="141" t="s">
        <v>607</v>
      </c>
      <c r="B323" s="141" t="s">
        <v>385</v>
      </c>
      <c r="C323" s="142" t="s">
        <v>41</v>
      </c>
      <c r="D323" s="143">
        <v>60</v>
      </c>
      <c r="E323" s="144"/>
      <c r="F323" s="153"/>
      <c r="G323" s="144">
        <f t="shared" si="697"/>
        <v>0</v>
      </c>
      <c r="H323" s="146">
        <f t="shared" si="698"/>
        <v>60</v>
      </c>
      <c r="I323" s="147">
        <v>53.369999999999997</v>
      </c>
      <c r="J323" s="148">
        <f t="shared" si="711"/>
        <v>3202.1999999999998</v>
      </c>
      <c r="K323" s="149">
        <f t="shared" si="712"/>
        <v>0</v>
      </c>
      <c r="L323" s="150">
        <f t="shared" si="713"/>
        <v>0</v>
      </c>
      <c r="M323" s="149">
        <f t="shared" si="714"/>
        <v>0</v>
      </c>
      <c r="N323" s="149">
        <f t="shared" si="715"/>
        <v>3202.1999999999998</v>
      </c>
      <c r="O323" s="151" t="str">
        <f t="shared" si="704"/>
        <v xml:space="preserve"> </v>
      </c>
      <c r="P323" s="151">
        <f t="shared" si="705"/>
        <v>100</v>
      </c>
    </row>
    <row r="324" ht="41.399999999999999" customHeight="1">
      <c r="A324" s="141" t="s">
        <v>608</v>
      </c>
      <c r="B324" s="141" t="s">
        <v>387</v>
      </c>
      <c r="C324" s="142" t="s">
        <v>59</v>
      </c>
      <c r="D324" s="143">
        <v>30.120000000000001</v>
      </c>
      <c r="E324" s="144"/>
      <c r="F324" s="153"/>
      <c r="G324" s="144">
        <f t="shared" si="697"/>
        <v>0</v>
      </c>
      <c r="H324" s="146">
        <f t="shared" si="698"/>
        <v>30.120000000000001</v>
      </c>
      <c r="I324" s="147">
        <v>411.54000000000002</v>
      </c>
      <c r="J324" s="148">
        <f t="shared" si="711"/>
        <v>12395.58</v>
      </c>
      <c r="K324" s="149">
        <f t="shared" si="712"/>
        <v>0</v>
      </c>
      <c r="L324" s="150">
        <f t="shared" si="713"/>
        <v>0</v>
      </c>
      <c r="M324" s="149">
        <f t="shared" si="714"/>
        <v>0</v>
      </c>
      <c r="N324" s="149">
        <f t="shared" si="715"/>
        <v>12395.58</v>
      </c>
      <c r="O324" s="151" t="str">
        <f t="shared" si="704"/>
        <v xml:space="preserve"> </v>
      </c>
      <c r="P324" s="151">
        <f t="shared" si="705"/>
        <v>100</v>
      </c>
    </row>
    <row r="325" ht="13.199999999999999">
      <c r="A325" s="125" t="s">
        <v>609</v>
      </c>
      <c r="B325" s="125" t="s">
        <v>391</v>
      </c>
      <c r="C325" s="126"/>
      <c r="D325" s="134"/>
      <c r="E325" s="135"/>
      <c r="F325" s="136"/>
      <c r="G325" s="135"/>
      <c r="H325" s="137"/>
      <c r="I325" s="152"/>
      <c r="J325" s="139">
        <f>SUM(J326:J329)</f>
        <v>49534.459999999999</v>
      </c>
      <c r="K325" s="139">
        <f>SUM(K326:K329)</f>
        <v>0</v>
      </c>
      <c r="L325" s="139">
        <f>SUM(L326:L329)</f>
        <v>0</v>
      </c>
      <c r="M325" s="139">
        <f>SUM(M326:M329)</f>
        <v>0</v>
      </c>
      <c r="N325" s="139">
        <f>SUM(N326:N329)</f>
        <v>49534.459999999999</v>
      </c>
      <c r="O325" s="140" t="str">
        <f t="shared" si="704"/>
        <v xml:space="preserve"> </v>
      </c>
      <c r="P325" s="133">
        <f t="shared" si="705"/>
        <v>100</v>
      </c>
    </row>
    <row r="326" ht="41.399999999999999" customHeight="1">
      <c r="A326" s="141" t="s">
        <v>610</v>
      </c>
      <c r="B326" s="141" t="s">
        <v>393</v>
      </c>
      <c r="C326" s="142" t="s">
        <v>59</v>
      </c>
      <c r="D326" s="143">
        <v>208.80000000000001</v>
      </c>
      <c r="E326" s="144"/>
      <c r="F326" s="153"/>
      <c r="G326" s="144">
        <f t="shared" si="697"/>
        <v>0</v>
      </c>
      <c r="H326" s="146">
        <f t="shared" si="698"/>
        <v>208.80000000000001</v>
      </c>
      <c r="I326" s="147">
        <v>65.620000000000005</v>
      </c>
      <c r="J326" s="148">
        <f t="shared" ref="J326:J329" si="716">ROUND(D326*I326,2)</f>
        <v>13701.459999999999</v>
      </c>
      <c r="K326" s="149">
        <f t="shared" ref="K326:K329" si="717">ROUND(E326*I326,2)</f>
        <v>0</v>
      </c>
      <c r="L326" s="150">
        <f t="shared" ref="L326:L329" si="718">ROUND(F326*I326,2)</f>
        <v>0</v>
      </c>
      <c r="M326" s="149">
        <f t="shared" ref="M326:M329" si="719">K326+L326</f>
        <v>0</v>
      </c>
      <c r="N326" s="149">
        <f t="shared" ref="N326:N329" si="720">J326-M326</f>
        <v>13701.459999999999</v>
      </c>
      <c r="O326" s="151" t="str">
        <f t="shared" si="704"/>
        <v xml:space="preserve"> </v>
      </c>
      <c r="P326" s="151">
        <f t="shared" si="705"/>
        <v>100</v>
      </c>
    </row>
    <row r="327" ht="41.399999999999999" customHeight="1">
      <c r="A327" s="141" t="s">
        <v>611</v>
      </c>
      <c r="B327" s="141" t="s">
        <v>395</v>
      </c>
      <c r="C327" s="142" t="s">
        <v>59</v>
      </c>
      <c r="D327" s="143">
        <v>1459.6800000000001</v>
      </c>
      <c r="E327" s="144"/>
      <c r="F327" s="153"/>
      <c r="G327" s="144">
        <f t="shared" si="697"/>
        <v>0</v>
      </c>
      <c r="H327" s="146">
        <f t="shared" si="698"/>
        <v>1459.6800000000001</v>
      </c>
      <c r="I327" s="147">
        <v>4.1799999999999997</v>
      </c>
      <c r="J327" s="148">
        <f t="shared" si="716"/>
        <v>6101.46</v>
      </c>
      <c r="K327" s="149">
        <f t="shared" si="717"/>
        <v>0</v>
      </c>
      <c r="L327" s="150">
        <f t="shared" si="718"/>
        <v>0</v>
      </c>
      <c r="M327" s="149">
        <f t="shared" si="719"/>
        <v>0</v>
      </c>
      <c r="N327" s="149">
        <f t="shared" si="720"/>
        <v>6101.46</v>
      </c>
      <c r="O327" s="151" t="str">
        <f t="shared" si="704"/>
        <v xml:space="preserve"> </v>
      </c>
      <c r="P327" s="151">
        <f t="shared" si="705"/>
        <v>100</v>
      </c>
    </row>
    <row r="328" ht="41.399999999999999" customHeight="1">
      <c r="A328" s="141" t="s">
        <v>612</v>
      </c>
      <c r="B328" s="141" t="s">
        <v>397</v>
      </c>
      <c r="C328" s="142" t="s">
        <v>59</v>
      </c>
      <c r="D328" s="143">
        <v>1459.6800000000001</v>
      </c>
      <c r="E328" s="144"/>
      <c r="F328" s="153"/>
      <c r="G328" s="144">
        <f t="shared" si="697"/>
        <v>0</v>
      </c>
      <c r="H328" s="146">
        <f t="shared" si="698"/>
        <v>1459.6800000000001</v>
      </c>
      <c r="I328" s="147">
        <v>12.15</v>
      </c>
      <c r="J328" s="148">
        <f t="shared" si="716"/>
        <v>17735.110000000001</v>
      </c>
      <c r="K328" s="149">
        <f t="shared" si="717"/>
        <v>0</v>
      </c>
      <c r="L328" s="150">
        <f t="shared" si="718"/>
        <v>0</v>
      </c>
      <c r="M328" s="149">
        <f t="shared" si="719"/>
        <v>0</v>
      </c>
      <c r="N328" s="149">
        <f t="shared" si="720"/>
        <v>17735.110000000001</v>
      </c>
      <c r="O328" s="151" t="str">
        <f t="shared" si="704"/>
        <v xml:space="preserve"> </v>
      </c>
      <c r="P328" s="151">
        <f t="shared" si="705"/>
        <v>100</v>
      </c>
    </row>
    <row r="329" ht="41.399999999999999" customHeight="1">
      <c r="A329" s="141" t="s">
        <v>613</v>
      </c>
      <c r="B329" s="141" t="s">
        <v>399</v>
      </c>
      <c r="C329" s="142" t="s">
        <v>59</v>
      </c>
      <c r="D329" s="143">
        <v>591.53999999999996</v>
      </c>
      <c r="E329" s="144"/>
      <c r="F329" s="153"/>
      <c r="G329" s="144">
        <f t="shared" si="697"/>
        <v>0</v>
      </c>
      <c r="H329" s="146">
        <f t="shared" si="698"/>
        <v>591.53999999999996</v>
      </c>
      <c r="I329" s="147">
        <v>20.280000000000001</v>
      </c>
      <c r="J329" s="148">
        <f t="shared" si="716"/>
        <v>11996.43</v>
      </c>
      <c r="K329" s="149">
        <f t="shared" si="717"/>
        <v>0</v>
      </c>
      <c r="L329" s="150">
        <f t="shared" si="718"/>
        <v>0</v>
      </c>
      <c r="M329" s="149">
        <f t="shared" si="719"/>
        <v>0</v>
      </c>
      <c r="N329" s="149">
        <f t="shared" si="720"/>
        <v>11996.43</v>
      </c>
      <c r="O329" s="151" t="str">
        <f t="shared" si="704"/>
        <v xml:space="preserve"> </v>
      </c>
      <c r="P329" s="151">
        <f t="shared" si="705"/>
        <v>100</v>
      </c>
    </row>
    <row r="330" ht="13.199999999999999">
      <c r="A330" s="125" t="s">
        <v>614</v>
      </c>
      <c r="B330" s="125" t="s">
        <v>401</v>
      </c>
      <c r="C330" s="126"/>
      <c r="D330" s="134"/>
      <c r="E330" s="135"/>
      <c r="F330" s="136"/>
      <c r="G330" s="135"/>
      <c r="H330" s="137"/>
      <c r="I330" s="152"/>
      <c r="J330" s="139">
        <f>SUM(J331:J362)</f>
        <v>40894.419999999998</v>
      </c>
      <c r="K330" s="139">
        <f>SUM(K331:K362)</f>
        <v>0</v>
      </c>
      <c r="L330" s="139">
        <f>SUM(L331:L362)</f>
        <v>0</v>
      </c>
      <c r="M330" s="139">
        <f>SUM(M331:M362)</f>
        <v>0</v>
      </c>
      <c r="N330" s="139">
        <f>SUM(N331:N362)</f>
        <v>40894.419999999998</v>
      </c>
      <c r="O330" s="140" t="str">
        <f t="shared" si="704"/>
        <v xml:space="preserve"> </v>
      </c>
      <c r="P330" s="133">
        <f t="shared" si="705"/>
        <v>100</v>
      </c>
    </row>
    <row r="331" ht="41.399999999999999" customHeight="1">
      <c r="A331" s="141" t="s">
        <v>615</v>
      </c>
      <c r="B331" s="141" t="s">
        <v>403</v>
      </c>
      <c r="C331" s="142" t="s">
        <v>41</v>
      </c>
      <c r="D331" s="143">
        <v>30</v>
      </c>
      <c r="E331" s="144"/>
      <c r="F331" s="153"/>
      <c r="G331" s="144">
        <f t="shared" si="697"/>
        <v>0</v>
      </c>
      <c r="H331" s="146">
        <f t="shared" si="698"/>
        <v>30</v>
      </c>
      <c r="I331" s="147">
        <v>12.26</v>
      </c>
      <c r="J331" s="148">
        <f t="shared" ref="J331:J362" si="721">ROUND(D331*I331,2)</f>
        <v>367.80000000000001</v>
      </c>
      <c r="K331" s="149">
        <f t="shared" ref="K331:K362" si="722">ROUND(E331*I331,2)</f>
        <v>0</v>
      </c>
      <c r="L331" s="150">
        <f t="shared" ref="L331:L362" si="723">ROUND(F331*I331,2)</f>
        <v>0</v>
      </c>
      <c r="M331" s="149">
        <f t="shared" ref="M331:M362" si="724">K331+L331</f>
        <v>0</v>
      </c>
      <c r="N331" s="149">
        <f t="shared" ref="N331:N362" si="725">J331-M331</f>
        <v>367.80000000000001</v>
      </c>
      <c r="O331" s="151" t="str">
        <f t="shared" si="704"/>
        <v xml:space="preserve"> </v>
      </c>
      <c r="P331" s="151">
        <f t="shared" si="705"/>
        <v>100</v>
      </c>
    </row>
    <row r="332" ht="41.399999999999999" customHeight="1">
      <c r="A332" s="141" t="s">
        <v>616</v>
      </c>
      <c r="B332" s="141" t="s">
        <v>405</v>
      </c>
      <c r="C332" s="142" t="s">
        <v>41</v>
      </c>
      <c r="D332" s="143">
        <v>114</v>
      </c>
      <c r="E332" s="144"/>
      <c r="F332" s="153"/>
      <c r="G332" s="144">
        <f t="shared" si="697"/>
        <v>0</v>
      </c>
      <c r="H332" s="146">
        <f t="shared" si="698"/>
        <v>114</v>
      </c>
      <c r="I332" s="147">
        <v>19.559999999999999</v>
      </c>
      <c r="J332" s="148">
        <f t="shared" si="721"/>
        <v>2229.8400000000001</v>
      </c>
      <c r="K332" s="149">
        <f t="shared" si="722"/>
        <v>0</v>
      </c>
      <c r="L332" s="150">
        <f t="shared" si="723"/>
        <v>0</v>
      </c>
      <c r="M332" s="149">
        <f t="shared" si="724"/>
        <v>0</v>
      </c>
      <c r="N332" s="149">
        <f t="shared" si="725"/>
        <v>2229.8400000000001</v>
      </c>
      <c r="O332" s="151" t="str">
        <f t="shared" si="704"/>
        <v xml:space="preserve"> </v>
      </c>
      <c r="P332" s="151">
        <f t="shared" si="705"/>
        <v>100</v>
      </c>
    </row>
    <row r="333" ht="41.399999999999999" customHeight="1">
      <c r="A333" s="141" t="s">
        <v>617</v>
      </c>
      <c r="B333" s="141" t="s">
        <v>407</v>
      </c>
      <c r="C333" s="142" t="s">
        <v>41</v>
      </c>
      <c r="D333" s="143">
        <v>6</v>
      </c>
      <c r="E333" s="144"/>
      <c r="F333" s="153"/>
      <c r="G333" s="144">
        <f t="shared" si="697"/>
        <v>0</v>
      </c>
      <c r="H333" s="146">
        <f t="shared" si="698"/>
        <v>6</v>
      </c>
      <c r="I333" s="147">
        <v>34.390000000000001</v>
      </c>
      <c r="J333" s="148">
        <f t="shared" si="721"/>
        <v>206.34</v>
      </c>
      <c r="K333" s="149">
        <f t="shared" si="722"/>
        <v>0</v>
      </c>
      <c r="L333" s="150">
        <f t="shared" si="723"/>
        <v>0</v>
      </c>
      <c r="M333" s="149">
        <f t="shared" si="724"/>
        <v>0</v>
      </c>
      <c r="N333" s="149">
        <f t="shared" si="725"/>
        <v>206.34</v>
      </c>
      <c r="O333" s="151" t="str">
        <f t="shared" si="704"/>
        <v xml:space="preserve"> </v>
      </c>
      <c r="P333" s="151">
        <f t="shared" si="705"/>
        <v>100</v>
      </c>
    </row>
    <row r="334" ht="41.399999999999999" customHeight="1">
      <c r="A334" s="141" t="s">
        <v>618</v>
      </c>
      <c r="B334" s="141" t="s">
        <v>409</v>
      </c>
      <c r="C334" s="142" t="s">
        <v>41</v>
      </c>
      <c r="D334" s="143">
        <v>6</v>
      </c>
      <c r="E334" s="144"/>
      <c r="F334" s="153"/>
      <c r="G334" s="144">
        <f t="shared" si="697"/>
        <v>0</v>
      </c>
      <c r="H334" s="146">
        <f t="shared" si="698"/>
        <v>6</v>
      </c>
      <c r="I334" s="147">
        <v>21.91</v>
      </c>
      <c r="J334" s="148">
        <f t="shared" si="721"/>
        <v>131.46000000000001</v>
      </c>
      <c r="K334" s="149">
        <f t="shared" si="722"/>
        <v>0</v>
      </c>
      <c r="L334" s="150">
        <f t="shared" si="723"/>
        <v>0</v>
      </c>
      <c r="M334" s="149">
        <f t="shared" si="724"/>
        <v>0</v>
      </c>
      <c r="N334" s="149">
        <f t="shared" si="725"/>
        <v>131.46000000000001</v>
      </c>
      <c r="O334" s="151" t="str">
        <f t="shared" si="704"/>
        <v xml:space="preserve"> </v>
      </c>
      <c r="P334" s="151">
        <f t="shared" si="705"/>
        <v>100</v>
      </c>
    </row>
    <row r="335" ht="41.399999999999999" customHeight="1">
      <c r="A335" s="141" t="s">
        <v>619</v>
      </c>
      <c r="B335" s="141" t="s">
        <v>411</v>
      </c>
      <c r="C335" s="142" t="s">
        <v>41</v>
      </c>
      <c r="D335" s="143">
        <v>24</v>
      </c>
      <c r="E335" s="144"/>
      <c r="F335" s="153"/>
      <c r="G335" s="144">
        <f t="shared" si="697"/>
        <v>0</v>
      </c>
      <c r="H335" s="146">
        <f t="shared" si="698"/>
        <v>24</v>
      </c>
      <c r="I335" s="147">
        <v>49.590000000000003</v>
      </c>
      <c r="J335" s="148">
        <f t="shared" si="721"/>
        <v>1190.1600000000001</v>
      </c>
      <c r="K335" s="149">
        <f t="shared" si="722"/>
        <v>0</v>
      </c>
      <c r="L335" s="150">
        <f t="shared" si="723"/>
        <v>0</v>
      </c>
      <c r="M335" s="149">
        <f t="shared" si="724"/>
        <v>0</v>
      </c>
      <c r="N335" s="149">
        <f t="shared" si="725"/>
        <v>1190.1600000000001</v>
      </c>
      <c r="O335" s="151" t="str">
        <f t="shared" si="704"/>
        <v xml:space="preserve"> </v>
      </c>
      <c r="P335" s="151">
        <f t="shared" si="705"/>
        <v>100</v>
      </c>
    </row>
    <row r="336" ht="41.399999999999999" customHeight="1">
      <c r="A336" s="141" t="s">
        <v>620</v>
      </c>
      <c r="B336" s="141" t="s">
        <v>413</v>
      </c>
      <c r="C336" s="142" t="s">
        <v>41</v>
      </c>
      <c r="D336" s="143">
        <v>6</v>
      </c>
      <c r="E336" s="144"/>
      <c r="F336" s="153"/>
      <c r="G336" s="144">
        <f t="shared" si="697"/>
        <v>0</v>
      </c>
      <c r="H336" s="146">
        <f t="shared" si="698"/>
        <v>6</v>
      </c>
      <c r="I336" s="147">
        <v>50.18</v>
      </c>
      <c r="J336" s="148">
        <f t="shared" si="721"/>
        <v>301.07999999999998</v>
      </c>
      <c r="K336" s="149">
        <f t="shared" si="722"/>
        <v>0</v>
      </c>
      <c r="L336" s="150">
        <f t="shared" si="723"/>
        <v>0</v>
      </c>
      <c r="M336" s="149">
        <f t="shared" si="724"/>
        <v>0</v>
      </c>
      <c r="N336" s="149">
        <f t="shared" si="725"/>
        <v>301.07999999999998</v>
      </c>
      <c r="O336" s="151" t="str">
        <f t="shared" si="704"/>
        <v xml:space="preserve"> </v>
      </c>
      <c r="P336" s="151">
        <f t="shared" si="705"/>
        <v>100</v>
      </c>
    </row>
    <row r="337" ht="41.399999999999999" customHeight="1">
      <c r="A337" s="141" t="s">
        <v>621</v>
      </c>
      <c r="B337" s="141" t="s">
        <v>415</v>
      </c>
      <c r="C337" s="142" t="s">
        <v>41</v>
      </c>
      <c r="D337" s="143">
        <v>6</v>
      </c>
      <c r="E337" s="144"/>
      <c r="F337" s="153"/>
      <c r="G337" s="144">
        <f t="shared" si="697"/>
        <v>0</v>
      </c>
      <c r="H337" s="146">
        <f t="shared" si="698"/>
        <v>6</v>
      </c>
      <c r="I337" s="147">
        <v>19.68</v>
      </c>
      <c r="J337" s="148">
        <f t="shared" si="721"/>
        <v>118.08</v>
      </c>
      <c r="K337" s="149">
        <f t="shared" si="722"/>
        <v>0</v>
      </c>
      <c r="L337" s="150">
        <f t="shared" si="723"/>
        <v>0</v>
      </c>
      <c r="M337" s="149">
        <f t="shared" si="724"/>
        <v>0</v>
      </c>
      <c r="N337" s="149">
        <f t="shared" si="725"/>
        <v>118.08</v>
      </c>
      <c r="O337" s="151" t="str">
        <f t="shared" si="704"/>
        <v xml:space="preserve"> </v>
      </c>
      <c r="P337" s="151">
        <f t="shared" si="705"/>
        <v>100</v>
      </c>
    </row>
    <row r="338" ht="41.399999999999999" customHeight="1">
      <c r="A338" s="141" t="s">
        <v>622</v>
      </c>
      <c r="B338" s="141" t="s">
        <v>417</v>
      </c>
      <c r="C338" s="142" t="s">
        <v>41</v>
      </c>
      <c r="D338" s="143">
        <v>6</v>
      </c>
      <c r="E338" s="144"/>
      <c r="F338" s="153"/>
      <c r="G338" s="144">
        <f t="shared" si="697"/>
        <v>0</v>
      </c>
      <c r="H338" s="146">
        <f t="shared" si="698"/>
        <v>6</v>
      </c>
      <c r="I338" s="147">
        <v>7.3799999999999999</v>
      </c>
      <c r="J338" s="148">
        <f t="shared" si="721"/>
        <v>44.280000000000001</v>
      </c>
      <c r="K338" s="149">
        <f t="shared" si="722"/>
        <v>0</v>
      </c>
      <c r="L338" s="150">
        <f t="shared" si="723"/>
        <v>0</v>
      </c>
      <c r="M338" s="149">
        <f t="shared" si="724"/>
        <v>0</v>
      </c>
      <c r="N338" s="149">
        <f t="shared" si="725"/>
        <v>44.280000000000001</v>
      </c>
      <c r="O338" s="151" t="str">
        <f t="shared" si="704"/>
        <v xml:space="preserve"> </v>
      </c>
      <c r="P338" s="151">
        <f t="shared" si="705"/>
        <v>100</v>
      </c>
    </row>
    <row r="339" ht="41.399999999999999" customHeight="1">
      <c r="A339" s="141" t="s">
        <v>623</v>
      </c>
      <c r="B339" s="141" t="s">
        <v>419</v>
      </c>
      <c r="C339" s="142" t="s">
        <v>420</v>
      </c>
      <c r="D339" s="143">
        <v>18</v>
      </c>
      <c r="E339" s="144"/>
      <c r="F339" s="153"/>
      <c r="G339" s="144">
        <f t="shared" si="697"/>
        <v>0</v>
      </c>
      <c r="H339" s="146">
        <f t="shared" si="698"/>
        <v>18</v>
      </c>
      <c r="I339" s="147">
        <v>12.52</v>
      </c>
      <c r="J339" s="148">
        <f t="shared" si="721"/>
        <v>225.36000000000001</v>
      </c>
      <c r="K339" s="149">
        <f t="shared" si="722"/>
        <v>0</v>
      </c>
      <c r="L339" s="150">
        <f t="shared" si="723"/>
        <v>0</v>
      </c>
      <c r="M339" s="149">
        <f t="shared" si="724"/>
        <v>0</v>
      </c>
      <c r="N339" s="149">
        <f t="shared" si="725"/>
        <v>225.36000000000001</v>
      </c>
      <c r="O339" s="151" t="str">
        <f t="shared" si="704"/>
        <v xml:space="preserve"> </v>
      </c>
      <c r="P339" s="151">
        <f t="shared" si="705"/>
        <v>100</v>
      </c>
    </row>
    <row r="340" ht="41.399999999999999" customHeight="1">
      <c r="A340" s="141" t="s">
        <v>624</v>
      </c>
      <c r="B340" s="141" t="s">
        <v>422</v>
      </c>
      <c r="C340" s="142" t="s">
        <v>83</v>
      </c>
      <c r="D340" s="143">
        <v>386.27999999999997</v>
      </c>
      <c r="E340" s="144"/>
      <c r="F340" s="153"/>
      <c r="G340" s="144">
        <f t="shared" si="697"/>
        <v>0</v>
      </c>
      <c r="H340" s="146">
        <f t="shared" si="698"/>
        <v>386.27999999999997</v>
      </c>
      <c r="I340" s="147">
        <v>10.529999999999999</v>
      </c>
      <c r="J340" s="148">
        <f t="shared" si="721"/>
        <v>4067.5300000000002</v>
      </c>
      <c r="K340" s="149">
        <f t="shared" si="722"/>
        <v>0</v>
      </c>
      <c r="L340" s="150">
        <f t="shared" si="723"/>
        <v>0</v>
      </c>
      <c r="M340" s="149">
        <f t="shared" si="724"/>
        <v>0</v>
      </c>
      <c r="N340" s="149">
        <f t="shared" si="725"/>
        <v>4067.5300000000002</v>
      </c>
      <c r="O340" s="151" t="str">
        <f t="shared" si="704"/>
        <v xml:space="preserve"> </v>
      </c>
      <c r="P340" s="151">
        <f t="shared" si="705"/>
        <v>100</v>
      </c>
    </row>
    <row r="341" ht="41.399999999999999" customHeight="1">
      <c r="A341" s="141" t="s">
        <v>625</v>
      </c>
      <c r="B341" s="141" t="s">
        <v>424</v>
      </c>
      <c r="C341" s="142" t="s">
        <v>41</v>
      </c>
      <c r="D341" s="143">
        <v>120</v>
      </c>
      <c r="E341" s="144"/>
      <c r="F341" s="153"/>
      <c r="G341" s="144">
        <f t="shared" si="697"/>
        <v>0</v>
      </c>
      <c r="H341" s="146">
        <f t="shared" si="698"/>
        <v>120</v>
      </c>
      <c r="I341" s="147">
        <v>7.3200000000000003</v>
      </c>
      <c r="J341" s="148">
        <f t="shared" si="721"/>
        <v>878.39999999999998</v>
      </c>
      <c r="K341" s="149">
        <f t="shared" si="722"/>
        <v>0</v>
      </c>
      <c r="L341" s="150">
        <f t="shared" si="723"/>
        <v>0</v>
      </c>
      <c r="M341" s="149">
        <f t="shared" si="724"/>
        <v>0</v>
      </c>
      <c r="N341" s="149">
        <f t="shared" si="725"/>
        <v>878.39999999999998</v>
      </c>
      <c r="O341" s="151" t="str">
        <f t="shared" si="704"/>
        <v xml:space="preserve"> </v>
      </c>
      <c r="P341" s="151">
        <f t="shared" si="705"/>
        <v>100</v>
      </c>
    </row>
    <row r="342" ht="41.399999999999999" customHeight="1">
      <c r="A342" s="141" t="s">
        <v>626</v>
      </c>
      <c r="B342" s="141" t="s">
        <v>426</v>
      </c>
      <c r="C342" s="142" t="s">
        <v>83</v>
      </c>
      <c r="D342" s="143">
        <v>90</v>
      </c>
      <c r="E342" s="144"/>
      <c r="F342" s="153"/>
      <c r="G342" s="144">
        <f t="shared" si="697"/>
        <v>0</v>
      </c>
      <c r="H342" s="146">
        <f t="shared" si="698"/>
        <v>90</v>
      </c>
      <c r="I342" s="147">
        <v>24.260000000000002</v>
      </c>
      <c r="J342" s="148">
        <f t="shared" si="721"/>
        <v>2183.4000000000001</v>
      </c>
      <c r="K342" s="149">
        <f t="shared" si="722"/>
        <v>0</v>
      </c>
      <c r="L342" s="150">
        <f t="shared" si="723"/>
        <v>0</v>
      </c>
      <c r="M342" s="149">
        <f t="shared" si="724"/>
        <v>0</v>
      </c>
      <c r="N342" s="149">
        <f t="shared" si="725"/>
        <v>2183.4000000000001</v>
      </c>
      <c r="O342" s="151" t="str">
        <f t="shared" si="704"/>
        <v xml:space="preserve"> </v>
      </c>
      <c r="P342" s="151">
        <f t="shared" si="705"/>
        <v>100</v>
      </c>
    </row>
    <row r="343" ht="41.399999999999999" customHeight="1">
      <c r="A343" s="141" t="s">
        <v>627</v>
      </c>
      <c r="B343" s="141" t="s">
        <v>428</v>
      </c>
      <c r="C343" s="142" t="s">
        <v>41</v>
      </c>
      <c r="D343" s="143">
        <v>6</v>
      </c>
      <c r="E343" s="144"/>
      <c r="F343" s="153"/>
      <c r="G343" s="144">
        <f t="shared" si="697"/>
        <v>0</v>
      </c>
      <c r="H343" s="146">
        <f t="shared" si="698"/>
        <v>6</v>
      </c>
      <c r="I343" s="147">
        <v>596.17999999999995</v>
      </c>
      <c r="J343" s="148">
        <f t="shared" si="721"/>
        <v>3577.0799999999999</v>
      </c>
      <c r="K343" s="149">
        <f t="shared" si="722"/>
        <v>0</v>
      </c>
      <c r="L343" s="150">
        <f t="shared" si="723"/>
        <v>0</v>
      </c>
      <c r="M343" s="149">
        <f t="shared" si="724"/>
        <v>0</v>
      </c>
      <c r="N343" s="149">
        <f t="shared" si="725"/>
        <v>3577.0799999999999</v>
      </c>
      <c r="O343" s="151" t="str">
        <f t="shared" si="704"/>
        <v xml:space="preserve"> </v>
      </c>
      <c r="P343" s="151">
        <f t="shared" si="705"/>
        <v>100</v>
      </c>
    </row>
    <row r="344" ht="41.399999999999999" customHeight="1">
      <c r="A344" s="141" t="s">
        <v>628</v>
      </c>
      <c r="B344" s="141" t="s">
        <v>430</v>
      </c>
      <c r="C344" s="142" t="s">
        <v>83</v>
      </c>
      <c r="D344" s="143">
        <v>233.58000000000001</v>
      </c>
      <c r="E344" s="144"/>
      <c r="F344" s="153"/>
      <c r="G344" s="144">
        <f t="shared" si="697"/>
        <v>0</v>
      </c>
      <c r="H344" s="146">
        <f t="shared" si="698"/>
        <v>233.58000000000001</v>
      </c>
      <c r="I344" s="147">
        <v>6.8399999999999999</v>
      </c>
      <c r="J344" s="148">
        <f t="shared" si="721"/>
        <v>1597.6900000000001</v>
      </c>
      <c r="K344" s="149">
        <f t="shared" si="722"/>
        <v>0</v>
      </c>
      <c r="L344" s="150">
        <f t="shared" si="723"/>
        <v>0</v>
      </c>
      <c r="M344" s="149">
        <f t="shared" si="724"/>
        <v>0</v>
      </c>
      <c r="N344" s="149">
        <f t="shared" si="725"/>
        <v>1597.6900000000001</v>
      </c>
      <c r="O344" s="151" t="str">
        <f t="shared" si="704"/>
        <v xml:space="preserve"> </v>
      </c>
      <c r="P344" s="151">
        <f t="shared" si="705"/>
        <v>100</v>
      </c>
    </row>
    <row r="345" ht="41.399999999999999" customHeight="1">
      <c r="A345" s="141" t="s">
        <v>629</v>
      </c>
      <c r="B345" s="141" t="s">
        <v>432</v>
      </c>
      <c r="C345" s="142" t="s">
        <v>83</v>
      </c>
      <c r="D345" s="143">
        <v>897.84000000000003</v>
      </c>
      <c r="E345" s="144"/>
      <c r="F345" s="153"/>
      <c r="G345" s="144">
        <f t="shared" si="697"/>
        <v>0</v>
      </c>
      <c r="H345" s="146">
        <f t="shared" si="698"/>
        <v>897.84000000000003</v>
      </c>
      <c r="I345" s="147">
        <v>4.4500000000000002</v>
      </c>
      <c r="J345" s="148">
        <f t="shared" si="721"/>
        <v>3995.3899999999999</v>
      </c>
      <c r="K345" s="149">
        <f t="shared" si="722"/>
        <v>0</v>
      </c>
      <c r="L345" s="150">
        <f t="shared" si="723"/>
        <v>0</v>
      </c>
      <c r="M345" s="149">
        <f t="shared" si="724"/>
        <v>0</v>
      </c>
      <c r="N345" s="149">
        <f t="shared" si="725"/>
        <v>3995.3899999999999</v>
      </c>
      <c r="O345" s="151" t="str">
        <f t="shared" si="704"/>
        <v xml:space="preserve"> </v>
      </c>
      <c r="P345" s="151">
        <f t="shared" si="705"/>
        <v>100</v>
      </c>
    </row>
    <row r="346" ht="41.399999999999999" customHeight="1">
      <c r="A346" s="141" t="s">
        <v>630</v>
      </c>
      <c r="B346" s="141" t="s">
        <v>434</v>
      </c>
      <c r="C346" s="142" t="s">
        <v>83</v>
      </c>
      <c r="D346" s="143">
        <v>612.96000000000004</v>
      </c>
      <c r="E346" s="144"/>
      <c r="F346" s="153"/>
      <c r="G346" s="144">
        <f t="shared" si="697"/>
        <v>0</v>
      </c>
      <c r="H346" s="146">
        <f t="shared" si="698"/>
        <v>612.96000000000004</v>
      </c>
      <c r="I346" s="147">
        <v>3.0899999999999999</v>
      </c>
      <c r="J346" s="148">
        <f t="shared" si="721"/>
        <v>1894.05</v>
      </c>
      <c r="K346" s="149">
        <f t="shared" si="722"/>
        <v>0</v>
      </c>
      <c r="L346" s="150">
        <f t="shared" si="723"/>
        <v>0</v>
      </c>
      <c r="M346" s="149">
        <f t="shared" si="724"/>
        <v>0</v>
      </c>
      <c r="N346" s="149">
        <f t="shared" si="725"/>
        <v>1894.05</v>
      </c>
      <c r="O346" s="151" t="str">
        <f t="shared" si="704"/>
        <v xml:space="preserve"> </v>
      </c>
      <c r="P346" s="151">
        <f t="shared" si="705"/>
        <v>100</v>
      </c>
    </row>
    <row r="347" ht="41.399999999999999" customHeight="1">
      <c r="A347" s="141" t="s">
        <v>631</v>
      </c>
      <c r="B347" s="141" t="s">
        <v>436</v>
      </c>
      <c r="C347" s="142" t="s">
        <v>83</v>
      </c>
      <c r="D347" s="143">
        <v>197.75999999999999</v>
      </c>
      <c r="E347" s="144"/>
      <c r="F347" s="153"/>
      <c r="G347" s="144">
        <f t="shared" si="697"/>
        <v>0</v>
      </c>
      <c r="H347" s="146">
        <f t="shared" si="698"/>
        <v>197.75999999999999</v>
      </c>
      <c r="I347" s="147">
        <v>9.5099999999999998</v>
      </c>
      <c r="J347" s="148">
        <f t="shared" si="721"/>
        <v>1880.7</v>
      </c>
      <c r="K347" s="149">
        <f t="shared" si="722"/>
        <v>0</v>
      </c>
      <c r="L347" s="150">
        <f t="shared" si="723"/>
        <v>0</v>
      </c>
      <c r="M347" s="149">
        <f t="shared" si="724"/>
        <v>0</v>
      </c>
      <c r="N347" s="149">
        <f t="shared" si="725"/>
        <v>1880.7</v>
      </c>
      <c r="O347" s="151" t="str">
        <f t="shared" si="704"/>
        <v xml:space="preserve"> </v>
      </c>
      <c r="P347" s="151">
        <f t="shared" si="705"/>
        <v>100</v>
      </c>
    </row>
    <row r="348" ht="32.399999999999999" customHeight="1">
      <c r="A348" s="141" t="s">
        <v>632</v>
      </c>
      <c r="B348" s="141" t="s">
        <v>438</v>
      </c>
      <c r="C348" s="142" t="s">
        <v>41</v>
      </c>
      <c r="D348" s="143">
        <v>6</v>
      </c>
      <c r="E348" s="144"/>
      <c r="F348" s="153"/>
      <c r="G348" s="144">
        <f t="shared" si="697"/>
        <v>0</v>
      </c>
      <c r="H348" s="146">
        <f t="shared" si="698"/>
        <v>6</v>
      </c>
      <c r="I348" s="147">
        <v>132.41</v>
      </c>
      <c r="J348" s="148">
        <f t="shared" si="721"/>
        <v>794.46000000000004</v>
      </c>
      <c r="K348" s="149">
        <f t="shared" si="722"/>
        <v>0</v>
      </c>
      <c r="L348" s="150">
        <f t="shared" si="723"/>
        <v>0</v>
      </c>
      <c r="M348" s="149">
        <f t="shared" si="724"/>
        <v>0</v>
      </c>
      <c r="N348" s="149">
        <f t="shared" si="725"/>
        <v>794.46000000000004</v>
      </c>
      <c r="O348" s="151" t="str">
        <f t="shared" si="704"/>
        <v xml:space="preserve"> </v>
      </c>
      <c r="P348" s="151">
        <f t="shared" si="705"/>
        <v>100</v>
      </c>
    </row>
    <row r="349" ht="46.950000000000003" customHeight="1">
      <c r="A349" s="141" t="s">
        <v>633</v>
      </c>
      <c r="B349" s="141" t="s">
        <v>440</v>
      </c>
      <c r="C349" s="142" t="s">
        <v>41</v>
      </c>
      <c r="D349" s="143">
        <v>18</v>
      </c>
      <c r="E349" s="144"/>
      <c r="F349" s="153"/>
      <c r="G349" s="144">
        <f t="shared" si="697"/>
        <v>0</v>
      </c>
      <c r="H349" s="146">
        <f t="shared" si="698"/>
        <v>18</v>
      </c>
      <c r="I349" s="147">
        <v>5.7400000000000002</v>
      </c>
      <c r="J349" s="148">
        <f t="shared" si="721"/>
        <v>103.31999999999999</v>
      </c>
      <c r="K349" s="149">
        <f t="shared" si="722"/>
        <v>0</v>
      </c>
      <c r="L349" s="150">
        <f t="shared" si="723"/>
        <v>0</v>
      </c>
      <c r="M349" s="149">
        <f t="shared" si="724"/>
        <v>0</v>
      </c>
      <c r="N349" s="149">
        <f t="shared" si="725"/>
        <v>103.31999999999999</v>
      </c>
      <c r="O349" s="151" t="str">
        <f t="shared" si="704"/>
        <v xml:space="preserve"> </v>
      </c>
      <c r="P349" s="151">
        <f t="shared" si="705"/>
        <v>100</v>
      </c>
    </row>
    <row r="350" ht="31.199999999999999" customHeight="1">
      <c r="A350" s="141" t="s">
        <v>634</v>
      </c>
      <c r="B350" s="141" t="s">
        <v>442</v>
      </c>
      <c r="C350" s="142" t="s">
        <v>41</v>
      </c>
      <c r="D350" s="143">
        <v>36</v>
      </c>
      <c r="E350" s="144"/>
      <c r="F350" s="153"/>
      <c r="G350" s="144">
        <f t="shared" si="697"/>
        <v>0</v>
      </c>
      <c r="H350" s="146">
        <f t="shared" si="698"/>
        <v>36</v>
      </c>
      <c r="I350" s="147">
        <v>6.5</v>
      </c>
      <c r="J350" s="148">
        <f t="shared" si="721"/>
        <v>234</v>
      </c>
      <c r="K350" s="149">
        <f t="shared" si="722"/>
        <v>0</v>
      </c>
      <c r="L350" s="150">
        <f t="shared" si="723"/>
        <v>0</v>
      </c>
      <c r="M350" s="149">
        <f t="shared" si="724"/>
        <v>0</v>
      </c>
      <c r="N350" s="149">
        <f t="shared" si="725"/>
        <v>234</v>
      </c>
      <c r="O350" s="151" t="str">
        <f t="shared" si="704"/>
        <v xml:space="preserve"> </v>
      </c>
      <c r="P350" s="151">
        <f t="shared" si="705"/>
        <v>100</v>
      </c>
    </row>
    <row r="351" ht="33.600000000000001" customHeight="1">
      <c r="A351" s="141" t="s">
        <v>635</v>
      </c>
      <c r="B351" s="141" t="s">
        <v>444</v>
      </c>
      <c r="C351" s="142" t="s">
        <v>83</v>
      </c>
      <c r="D351" s="143">
        <v>96</v>
      </c>
      <c r="E351" s="144"/>
      <c r="F351" s="153"/>
      <c r="G351" s="144">
        <f t="shared" si="697"/>
        <v>0</v>
      </c>
      <c r="H351" s="146">
        <f t="shared" si="698"/>
        <v>96</v>
      </c>
      <c r="I351" s="147">
        <v>40.109999999999999</v>
      </c>
      <c r="J351" s="148">
        <f t="shared" si="721"/>
        <v>3850.5599999999999</v>
      </c>
      <c r="K351" s="149">
        <f t="shared" si="722"/>
        <v>0</v>
      </c>
      <c r="L351" s="150">
        <f t="shared" si="723"/>
        <v>0</v>
      </c>
      <c r="M351" s="149">
        <f t="shared" si="724"/>
        <v>0</v>
      </c>
      <c r="N351" s="149">
        <f t="shared" si="725"/>
        <v>3850.5599999999999</v>
      </c>
      <c r="O351" s="151" t="str">
        <f t="shared" si="704"/>
        <v xml:space="preserve"> </v>
      </c>
      <c r="P351" s="151">
        <f t="shared" si="705"/>
        <v>100</v>
      </c>
    </row>
    <row r="352" ht="34.950000000000003" customHeight="1">
      <c r="A352" s="141" t="s">
        <v>636</v>
      </c>
      <c r="B352" s="141" t="s">
        <v>446</v>
      </c>
      <c r="C352" s="142" t="s">
        <v>41</v>
      </c>
      <c r="D352" s="143">
        <v>12</v>
      </c>
      <c r="E352" s="144"/>
      <c r="F352" s="153"/>
      <c r="G352" s="144">
        <f t="shared" si="697"/>
        <v>0</v>
      </c>
      <c r="H352" s="146">
        <f t="shared" si="698"/>
        <v>12</v>
      </c>
      <c r="I352" s="147">
        <v>46.990000000000002</v>
      </c>
      <c r="J352" s="148">
        <f t="shared" si="721"/>
        <v>563.88</v>
      </c>
      <c r="K352" s="149">
        <f t="shared" si="722"/>
        <v>0</v>
      </c>
      <c r="L352" s="150">
        <f t="shared" si="723"/>
        <v>0</v>
      </c>
      <c r="M352" s="149">
        <f t="shared" si="724"/>
        <v>0</v>
      </c>
      <c r="N352" s="149">
        <f t="shared" si="725"/>
        <v>563.88</v>
      </c>
      <c r="O352" s="151" t="str">
        <f t="shared" si="704"/>
        <v xml:space="preserve"> </v>
      </c>
      <c r="P352" s="151">
        <f t="shared" si="705"/>
        <v>100</v>
      </c>
    </row>
    <row r="353" ht="31.199999999999999" customHeight="1">
      <c r="A353" s="141" t="s">
        <v>637</v>
      </c>
      <c r="B353" s="141" t="s">
        <v>448</v>
      </c>
      <c r="C353" s="142" t="s">
        <v>41</v>
      </c>
      <c r="D353" s="143">
        <v>18</v>
      </c>
      <c r="E353" s="144"/>
      <c r="F353" s="153"/>
      <c r="G353" s="144">
        <f t="shared" si="697"/>
        <v>0</v>
      </c>
      <c r="H353" s="146">
        <f t="shared" si="698"/>
        <v>18</v>
      </c>
      <c r="I353" s="147">
        <v>30.960000000000001</v>
      </c>
      <c r="J353" s="148">
        <f t="shared" si="721"/>
        <v>557.27999999999997</v>
      </c>
      <c r="K353" s="149">
        <f t="shared" si="722"/>
        <v>0</v>
      </c>
      <c r="L353" s="150">
        <f t="shared" si="723"/>
        <v>0</v>
      </c>
      <c r="M353" s="149">
        <f t="shared" si="724"/>
        <v>0</v>
      </c>
      <c r="N353" s="149">
        <f t="shared" si="725"/>
        <v>557.27999999999997</v>
      </c>
      <c r="O353" s="151" t="str">
        <f t="shared" si="704"/>
        <v xml:space="preserve"> </v>
      </c>
      <c r="P353" s="151">
        <f t="shared" si="705"/>
        <v>100</v>
      </c>
    </row>
    <row r="354" ht="39.600000000000001">
      <c r="A354" s="141" t="s">
        <v>638</v>
      </c>
      <c r="B354" s="141" t="s">
        <v>450</v>
      </c>
      <c r="C354" s="142" t="s">
        <v>41</v>
      </c>
      <c r="D354" s="143">
        <v>6</v>
      </c>
      <c r="E354" s="144"/>
      <c r="F354" s="153"/>
      <c r="G354" s="144">
        <f t="shared" si="697"/>
        <v>0</v>
      </c>
      <c r="H354" s="146">
        <f t="shared" si="698"/>
        <v>6</v>
      </c>
      <c r="I354" s="147">
        <v>482.31999999999999</v>
      </c>
      <c r="J354" s="148">
        <f t="shared" si="721"/>
        <v>2893.9200000000001</v>
      </c>
      <c r="K354" s="149">
        <f t="shared" si="722"/>
        <v>0</v>
      </c>
      <c r="L354" s="150">
        <f t="shared" si="723"/>
        <v>0</v>
      </c>
      <c r="M354" s="149">
        <f t="shared" si="724"/>
        <v>0</v>
      </c>
      <c r="N354" s="149">
        <f t="shared" si="725"/>
        <v>2893.9200000000001</v>
      </c>
      <c r="O354" s="151" t="str">
        <f t="shared" si="704"/>
        <v xml:space="preserve"> </v>
      </c>
      <c r="P354" s="151">
        <f t="shared" si="705"/>
        <v>100</v>
      </c>
    </row>
    <row r="355" ht="51.600000000000001" customHeight="1">
      <c r="A355" s="141" t="s">
        <v>639</v>
      </c>
      <c r="B355" s="141" t="s">
        <v>452</v>
      </c>
      <c r="C355" s="142" t="s">
        <v>41</v>
      </c>
      <c r="D355" s="143">
        <v>72</v>
      </c>
      <c r="E355" s="144"/>
      <c r="F355" s="153"/>
      <c r="G355" s="144">
        <f t="shared" si="697"/>
        <v>0</v>
      </c>
      <c r="H355" s="146">
        <f t="shared" si="698"/>
        <v>72</v>
      </c>
      <c r="I355" s="147">
        <v>36.729999999999997</v>
      </c>
      <c r="J355" s="148">
        <f t="shared" si="721"/>
        <v>2644.5599999999999</v>
      </c>
      <c r="K355" s="149">
        <f t="shared" si="722"/>
        <v>0</v>
      </c>
      <c r="L355" s="150">
        <f t="shared" si="723"/>
        <v>0</v>
      </c>
      <c r="M355" s="149">
        <f t="shared" si="724"/>
        <v>0</v>
      </c>
      <c r="N355" s="149">
        <f t="shared" si="725"/>
        <v>2644.5599999999999</v>
      </c>
      <c r="O355" s="151" t="str">
        <f t="shared" si="704"/>
        <v xml:space="preserve"> </v>
      </c>
      <c r="P355" s="151">
        <f t="shared" si="705"/>
        <v>100</v>
      </c>
    </row>
    <row r="356" ht="29.399999999999999" customHeight="1">
      <c r="A356" s="141" t="s">
        <v>640</v>
      </c>
      <c r="B356" s="141" t="s">
        <v>454</v>
      </c>
      <c r="C356" s="142" t="s">
        <v>41</v>
      </c>
      <c r="D356" s="143">
        <v>36</v>
      </c>
      <c r="E356" s="144"/>
      <c r="F356" s="153"/>
      <c r="G356" s="144">
        <f t="shared" si="697"/>
        <v>0</v>
      </c>
      <c r="H356" s="146">
        <f t="shared" si="698"/>
        <v>36</v>
      </c>
      <c r="I356" s="147">
        <v>32.420000000000002</v>
      </c>
      <c r="J356" s="148">
        <f t="shared" si="721"/>
        <v>1167.1199999999999</v>
      </c>
      <c r="K356" s="149">
        <f t="shared" si="722"/>
        <v>0</v>
      </c>
      <c r="L356" s="150">
        <f t="shared" si="723"/>
        <v>0</v>
      </c>
      <c r="M356" s="149">
        <f t="shared" si="724"/>
        <v>0</v>
      </c>
      <c r="N356" s="149">
        <f t="shared" si="725"/>
        <v>1167.1199999999999</v>
      </c>
      <c r="O356" s="151" t="str">
        <f t="shared" si="704"/>
        <v xml:space="preserve"> </v>
      </c>
      <c r="P356" s="151">
        <f t="shared" si="705"/>
        <v>100</v>
      </c>
    </row>
    <row r="357" ht="35.399999999999999" customHeight="1">
      <c r="A357" s="141" t="s">
        <v>641</v>
      </c>
      <c r="B357" s="141" t="s">
        <v>456</v>
      </c>
      <c r="C357" s="142" t="s">
        <v>41</v>
      </c>
      <c r="D357" s="143">
        <v>6</v>
      </c>
      <c r="E357" s="144"/>
      <c r="F357" s="153"/>
      <c r="G357" s="144">
        <f t="shared" si="697"/>
        <v>0</v>
      </c>
      <c r="H357" s="146">
        <f t="shared" si="698"/>
        <v>6</v>
      </c>
      <c r="I357" s="147">
        <v>15.01</v>
      </c>
      <c r="J357" s="148">
        <f t="shared" si="721"/>
        <v>90.060000000000002</v>
      </c>
      <c r="K357" s="149">
        <f t="shared" si="722"/>
        <v>0</v>
      </c>
      <c r="L357" s="150">
        <f t="shared" si="723"/>
        <v>0</v>
      </c>
      <c r="M357" s="149">
        <f t="shared" si="724"/>
        <v>0</v>
      </c>
      <c r="N357" s="149">
        <f t="shared" si="725"/>
        <v>90.060000000000002</v>
      </c>
      <c r="O357" s="151" t="str">
        <f t="shared" si="704"/>
        <v xml:space="preserve"> </v>
      </c>
      <c r="P357" s="151">
        <f t="shared" si="705"/>
        <v>100</v>
      </c>
    </row>
    <row r="358" ht="36" customHeight="1">
      <c r="A358" s="141" t="s">
        <v>642</v>
      </c>
      <c r="B358" s="141" t="s">
        <v>458</v>
      </c>
      <c r="C358" s="142" t="s">
        <v>41</v>
      </c>
      <c r="D358" s="143">
        <v>6</v>
      </c>
      <c r="E358" s="144"/>
      <c r="F358" s="153"/>
      <c r="G358" s="144">
        <f t="shared" si="697"/>
        <v>0</v>
      </c>
      <c r="H358" s="146">
        <f t="shared" si="698"/>
        <v>6</v>
      </c>
      <c r="I358" s="147">
        <v>95.370000000000005</v>
      </c>
      <c r="J358" s="148">
        <f t="shared" si="721"/>
        <v>572.22000000000003</v>
      </c>
      <c r="K358" s="149">
        <f t="shared" si="722"/>
        <v>0</v>
      </c>
      <c r="L358" s="150">
        <f t="shared" si="723"/>
        <v>0</v>
      </c>
      <c r="M358" s="149">
        <f t="shared" si="724"/>
        <v>0</v>
      </c>
      <c r="N358" s="149">
        <f t="shared" si="725"/>
        <v>572.22000000000003</v>
      </c>
      <c r="O358" s="151" t="str">
        <f t="shared" si="704"/>
        <v xml:space="preserve"> </v>
      </c>
      <c r="P358" s="151">
        <f t="shared" si="705"/>
        <v>100</v>
      </c>
    </row>
    <row r="359" ht="37.950000000000003" customHeight="1">
      <c r="A359" s="141" t="s">
        <v>643</v>
      </c>
      <c r="B359" s="141" t="s">
        <v>460</v>
      </c>
      <c r="C359" s="142" t="s">
        <v>41</v>
      </c>
      <c r="D359" s="143">
        <v>6</v>
      </c>
      <c r="E359" s="144"/>
      <c r="F359" s="153"/>
      <c r="G359" s="144">
        <f t="shared" si="697"/>
        <v>0</v>
      </c>
      <c r="H359" s="146">
        <f t="shared" si="698"/>
        <v>6</v>
      </c>
      <c r="I359" s="147">
        <v>12.859999999999999</v>
      </c>
      <c r="J359" s="148">
        <f t="shared" si="721"/>
        <v>77.159999999999997</v>
      </c>
      <c r="K359" s="149">
        <f t="shared" si="722"/>
        <v>0</v>
      </c>
      <c r="L359" s="150">
        <f t="shared" si="723"/>
        <v>0</v>
      </c>
      <c r="M359" s="149">
        <f t="shared" si="724"/>
        <v>0</v>
      </c>
      <c r="N359" s="149">
        <f t="shared" si="725"/>
        <v>77.159999999999997</v>
      </c>
      <c r="O359" s="151" t="str">
        <f t="shared" si="704"/>
        <v xml:space="preserve"> </v>
      </c>
      <c r="P359" s="151">
        <f t="shared" si="705"/>
        <v>100</v>
      </c>
    </row>
    <row r="360" ht="33" customHeight="1">
      <c r="A360" s="141" t="s">
        <v>644</v>
      </c>
      <c r="B360" s="141" t="s">
        <v>462</v>
      </c>
      <c r="C360" s="142" t="s">
        <v>41</v>
      </c>
      <c r="D360" s="143">
        <v>6</v>
      </c>
      <c r="E360" s="144"/>
      <c r="F360" s="153"/>
      <c r="G360" s="144">
        <f t="shared" si="697"/>
        <v>0</v>
      </c>
      <c r="H360" s="146">
        <f t="shared" si="698"/>
        <v>6</v>
      </c>
      <c r="I360" s="147">
        <v>16.690000000000001</v>
      </c>
      <c r="J360" s="148">
        <f t="shared" si="721"/>
        <v>100.14</v>
      </c>
      <c r="K360" s="149">
        <f t="shared" si="722"/>
        <v>0</v>
      </c>
      <c r="L360" s="150">
        <f t="shared" si="723"/>
        <v>0</v>
      </c>
      <c r="M360" s="149">
        <f t="shared" si="724"/>
        <v>0</v>
      </c>
      <c r="N360" s="149">
        <f t="shared" si="725"/>
        <v>100.14</v>
      </c>
      <c r="O360" s="151" t="str">
        <f t="shared" si="704"/>
        <v xml:space="preserve"> </v>
      </c>
      <c r="P360" s="151">
        <f t="shared" si="705"/>
        <v>100</v>
      </c>
    </row>
    <row r="361" ht="31.199999999999999" customHeight="1">
      <c r="A361" s="141" t="s">
        <v>645</v>
      </c>
      <c r="B361" s="141" t="s">
        <v>464</v>
      </c>
      <c r="C361" s="142" t="s">
        <v>41</v>
      </c>
      <c r="D361" s="143">
        <v>6</v>
      </c>
      <c r="E361" s="144"/>
      <c r="F361" s="153"/>
      <c r="G361" s="144">
        <f t="shared" si="697"/>
        <v>0</v>
      </c>
      <c r="H361" s="146">
        <f t="shared" si="698"/>
        <v>6</v>
      </c>
      <c r="I361" s="147">
        <v>315.56999999999999</v>
      </c>
      <c r="J361" s="148">
        <f t="shared" si="721"/>
        <v>1893.4200000000001</v>
      </c>
      <c r="K361" s="149">
        <f t="shared" si="722"/>
        <v>0</v>
      </c>
      <c r="L361" s="150">
        <f t="shared" si="723"/>
        <v>0</v>
      </c>
      <c r="M361" s="149">
        <f t="shared" si="724"/>
        <v>0</v>
      </c>
      <c r="N361" s="149">
        <f t="shared" si="725"/>
        <v>1893.4200000000001</v>
      </c>
      <c r="O361" s="151" t="str">
        <f t="shared" si="704"/>
        <v xml:space="preserve"> </v>
      </c>
      <c r="P361" s="151">
        <f t="shared" si="705"/>
        <v>100</v>
      </c>
    </row>
    <row r="362" ht="20.399999999999999" customHeight="1">
      <c r="A362" s="141" t="s">
        <v>646</v>
      </c>
      <c r="B362" s="141" t="s">
        <v>466</v>
      </c>
      <c r="C362" s="142" t="s">
        <v>41</v>
      </c>
      <c r="D362" s="143">
        <v>36</v>
      </c>
      <c r="E362" s="144"/>
      <c r="F362" s="153"/>
      <c r="G362" s="144">
        <f t="shared" si="697"/>
        <v>0</v>
      </c>
      <c r="H362" s="146">
        <f t="shared" si="698"/>
        <v>36</v>
      </c>
      <c r="I362" s="147">
        <v>12.880000000000001</v>
      </c>
      <c r="J362" s="148">
        <f t="shared" si="721"/>
        <v>463.68000000000001</v>
      </c>
      <c r="K362" s="149">
        <f t="shared" si="722"/>
        <v>0</v>
      </c>
      <c r="L362" s="150">
        <f t="shared" si="723"/>
        <v>0</v>
      </c>
      <c r="M362" s="149">
        <f t="shared" si="724"/>
        <v>0</v>
      </c>
      <c r="N362" s="149">
        <f t="shared" si="725"/>
        <v>463.68000000000001</v>
      </c>
      <c r="O362" s="151" t="str">
        <f t="shared" si="704"/>
        <v xml:space="preserve"> </v>
      </c>
      <c r="P362" s="151">
        <f t="shared" si="705"/>
        <v>100</v>
      </c>
    </row>
    <row r="363" ht="21" customHeight="1">
      <c r="A363" s="125" t="s">
        <v>647</v>
      </c>
      <c r="B363" s="125" t="s">
        <v>648</v>
      </c>
      <c r="C363" s="126"/>
      <c r="D363" s="134"/>
      <c r="E363" s="135"/>
      <c r="F363" s="136"/>
      <c r="G363" s="135"/>
      <c r="H363" s="137"/>
      <c r="I363" s="152"/>
      <c r="J363" s="139">
        <f>SUM(J364:J380)</f>
        <v>42779.459999999992</v>
      </c>
      <c r="K363" s="139">
        <f>SUM(K364:K380)</f>
        <v>0</v>
      </c>
      <c r="L363" s="139">
        <f>SUM(L364:L380)</f>
        <v>0</v>
      </c>
      <c r="M363" s="139">
        <f>SUM(M364:M380)</f>
        <v>0</v>
      </c>
      <c r="N363" s="139">
        <f>SUM(N364:N380)</f>
        <v>42779.459999999992</v>
      </c>
      <c r="O363" s="140" t="str">
        <f t="shared" si="704"/>
        <v xml:space="preserve"> </v>
      </c>
      <c r="P363" s="133">
        <f t="shared" si="705"/>
        <v>100</v>
      </c>
      <c r="Q363" s="159"/>
      <c r="R363" s="159"/>
      <c r="S363" s="159"/>
      <c r="T363" s="159"/>
      <c r="U363" s="159"/>
    </row>
    <row r="364" ht="27.600000000000001" customHeight="1">
      <c r="A364" s="141" t="s">
        <v>649</v>
      </c>
      <c r="B364" s="141" t="s">
        <v>470</v>
      </c>
      <c r="C364" s="142" t="s">
        <v>41</v>
      </c>
      <c r="D364" s="143">
        <v>24</v>
      </c>
      <c r="E364" s="144"/>
      <c r="F364" s="153"/>
      <c r="G364" s="144">
        <f t="shared" si="697"/>
        <v>0</v>
      </c>
      <c r="H364" s="146">
        <f t="shared" si="698"/>
        <v>24</v>
      </c>
      <c r="I364" s="147">
        <v>529.94000000000005</v>
      </c>
      <c r="J364" s="148">
        <f t="shared" ref="J364:J380" si="726">ROUND(D364*I364,2)</f>
        <v>12718.559999999999</v>
      </c>
      <c r="K364" s="149">
        <f t="shared" ref="K364:K380" si="727">ROUND(E364*I364,2)</f>
        <v>0</v>
      </c>
      <c r="L364" s="150">
        <f t="shared" ref="L364:L380" si="728">ROUND(F364*I364,2)</f>
        <v>0</v>
      </c>
      <c r="M364" s="149">
        <f t="shared" ref="M364:M380" si="729">K364+L364</f>
        <v>0</v>
      </c>
      <c r="N364" s="149">
        <f t="shared" ref="N364:N380" si="730">J364-M364</f>
        <v>12718.559999999999</v>
      </c>
      <c r="O364" s="151" t="str">
        <f t="shared" si="704"/>
        <v xml:space="preserve"> </v>
      </c>
      <c r="P364" s="151">
        <f t="shared" si="705"/>
        <v>100</v>
      </c>
    </row>
    <row r="365" ht="24.600000000000001" customHeight="1">
      <c r="A365" s="141" t="s">
        <v>650</v>
      </c>
      <c r="B365" s="141" t="s">
        <v>472</v>
      </c>
      <c r="C365" s="142" t="s">
        <v>41</v>
      </c>
      <c r="D365" s="143">
        <v>6</v>
      </c>
      <c r="E365" s="144"/>
      <c r="F365" s="153"/>
      <c r="G365" s="144">
        <f t="shared" si="697"/>
        <v>0</v>
      </c>
      <c r="H365" s="146">
        <f t="shared" si="698"/>
        <v>6</v>
      </c>
      <c r="I365" s="147">
        <v>514.19000000000005</v>
      </c>
      <c r="J365" s="148">
        <f t="shared" si="726"/>
        <v>3085.1399999999999</v>
      </c>
      <c r="K365" s="149">
        <f t="shared" si="727"/>
        <v>0</v>
      </c>
      <c r="L365" s="150">
        <f t="shared" si="728"/>
        <v>0</v>
      </c>
      <c r="M365" s="149">
        <f t="shared" si="729"/>
        <v>0</v>
      </c>
      <c r="N365" s="149">
        <f t="shared" si="730"/>
        <v>3085.1399999999999</v>
      </c>
      <c r="O365" s="151" t="str">
        <f t="shared" si="704"/>
        <v xml:space="preserve"> </v>
      </c>
      <c r="P365" s="151">
        <f t="shared" si="705"/>
        <v>100</v>
      </c>
    </row>
    <row r="366" ht="25.949999999999999" customHeight="1">
      <c r="A366" s="141" t="s">
        <v>651</v>
      </c>
      <c r="B366" s="141" t="s">
        <v>474</v>
      </c>
      <c r="C366" s="142" t="s">
        <v>41</v>
      </c>
      <c r="D366" s="143">
        <v>6</v>
      </c>
      <c r="E366" s="144"/>
      <c r="F366" s="153"/>
      <c r="G366" s="144">
        <f t="shared" si="697"/>
        <v>0</v>
      </c>
      <c r="H366" s="146">
        <f t="shared" si="698"/>
        <v>6</v>
      </c>
      <c r="I366" s="147">
        <v>863.34000000000003</v>
      </c>
      <c r="J366" s="148">
        <f t="shared" si="726"/>
        <v>5180.04</v>
      </c>
      <c r="K366" s="149">
        <f t="shared" si="727"/>
        <v>0</v>
      </c>
      <c r="L366" s="150">
        <f t="shared" si="728"/>
        <v>0</v>
      </c>
      <c r="M366" s="149">
        <f t="shared" si="729"/>
        <v>0</v>
      </c>
      <c r="N366" s="149">
        <f t="shared" si="730"/>
        <v>5180.04</v>
      </c>
      <c r="O366" s="151" t="str">
        <f t="shared" si="704"/>
        <v xml:space="preserve"> </v>
      </c>
      <c r="P366" s="151">
        <f t="shared" si="705"/>
        <v>100</v>
      </c>
    </row>
    <row r="367" ht="52.799999999999997">
      <c r="A367" s="141" t="s">
        <v>652</v>
      </c>
      <c r="B367" s="141" t="s">
        <v>476</v>
      </c>
      <c r="C367" s="142" t="s">
        <v>41</v>
      </c>
      <c r="D367" s="143">
        <v>6</v>
      </c>
      <c r="E367" s="144"/>
      <c r="F367" s="153"/>
      <c r="G367" s="144">
        <f t="shared" ref="G367:G430" si="731">E367+F367</f>
        <v>0</v>
      </c>
      <c r="H367" s="146">
        <f t="shared" ref="H367:H430" si="732">D367-G367</f>
        <v>6</v>
      </c>
      <c r="I367" s="147">
        <v>2174.6599999999999</v>
      </c>
      <c r="J367" s="148">
        <f t="shared" si="726"/>
        <v>13047.959999999999</v>
      </c>
      <c r="K367" s="149">
        <f t="shared" si="727"/>
        <v>0</v>
      </c>
      <c r="L367" s="150">
        <f t="shared" si="728"/>
        <v>0</v>
      </c>
      <c r="M367" s="149">
        <f t="shared" si="729"/>
        <v>0</v>
      </c>
      <c r="N367" s="149">
        <f t="shared" si="730"/>
        <v>13047.959999999999</v>
      </c>
      <c r="O367" s="151" t="str">
        <f t="shared" si="704"/>
        <v xml:space="preserve"> </v>
      </c>
      <c r="P367" s="151">
        <f t="shared" si="705"/>
        <v>100</v>
      </c>
    </row>
    <row r="368" ht="48" customHeight="1">
      <c r="A368" s="141" t="s">
        <v>653</v>
      </c>
      <c r="B368" s="141" t="s">
        <v>478</v>
      </c>
      <c r="C368" s="142" t="s">
        <v>41</v>
      </c>
      <c r="D368" s="143">
        <v>6</v>
      </c>
      <c r="E368" s="144"/>
      <c r="F368" s="153"/>
      <c r="G368" s="144">
        <f t="shared" si="731"/>
        <v>0</v>
      </c>
      <c r="H368" s="146">
        <f t="shared" si="732"/>
        <v>6</v>
      </c>
      <c r="I368" s="147">
        <v>20.18</v>
      </c>
      <c r="J368" s="148">
        <f t="shared" si="726"/>
        <v>121.08</v>
      </c>
      <c r="K368" s="149">
        <f t="shared" si="727"/>
        <v>0</v>
      </c>
      <c r="L368" s="150">
        <f t="shared" si="728"/>
        <v>0</v>
      </c>
      <c r="M368" s="149">
        <f t="shared" si="729"/>
        <v>0</v>
      </c>
      <c r="N368" s="149">
        <f t="shared" si="730"/>
        <v>121.08</v>
      </c>
      <c r="O368" s="151" t="str">
        <f t="shared" si="704"/>
        <v xml:space="preserve"> </v>
      </c>
      <c r="P368" s="151">
        <f t="shared" si="705"/>
        <v>100</v>
      </c>
    </row>
    <row r="369" ht="59.399999999999999" customHeight="1">
      <c r="A369" s="141" t="s">
        <v>654</v>
      </c>
      <c r="B369" s="141" t="s">
        <v>480</v>
      </c>
      <c r="C369" s="142" t="s">
        <v>41</v>
      </c>
      <c r="D369" s="143">
        <v>6</v>
      </c>
      <c r="E369" s="144"/>
      <c r="F369" s="153"/>
      <c r="G369" s="144">
        <f t="shared" si="731"/>
        <v>0</v>
      </c>
      <c r="H369" s="146">
        <f t="shared" si="732"/>
        <v>6</v>
      </c>
      <c r="I369" s="147">
        <v>11.6</v>
      </c>
      <c r="J369" s="148">
        <f t="shared" si="726"/>
        <v>69.599999999999994</v>
      </c>
      <c r="K369" s="149">
        <f t="shared" si="727"/>
        <v>0</v>
      </c>
      <c r="L369" s="150">
        <f t="shared" si="728"/>
        <v>0</v>
      </c>
      <c r="M369" s="149">
        <f t="shared" si="729"/>
        <v>0</v>
      </c>
      <c r="N369" s="149">
        <f t="shared" si="730"/>
        <v>69.599999999999994</v>
      </c>
      <c r="O369" s="151" t="str">
        <f t="shared" si="704"/>
        <v xml:space="preserve"> </v>
      </c>
      <c r="P369" s="151">
        <f t="shared" si="705"/>
        <v>100</v>
      </c>
    </row>
    <row r="370" ht="39.600000000000001">
      <c r="A370" s="141" t="s">
        <v>655</v>
      </c>
      <c r="B370" s="141" t="s">
        <v>482</v>
      </c>
      <c r="C370" s="142" t="s">
        <v>41</v>
      </c>
      <c r="D370" s="143">
        <v>12</v>
      </c>
      <c r="E370" s="144"/>
      <c r="F370" s="153"/>
      <c r="G370" s="144">
        <f t="shared" si="731"/>
        <v>0</v>
      </c>
      <c r="H370" s="146">
        <f t="shared" si="732"/>
        <v>12</v>
      </c>
      <c r="I370" s="147">
        <v>39.530000000000001</v>
      </c>
      <c r="J370" s="148">
        <f t="shared" si="726"/>
        <v>474.36000000000001</v>
      </c>
      <c r="K370" s="149">
        <f t="shared" si="727"/>
        <v>0</v>
      </c>
      <c r="L370" s="150">
        <f t="shared" si="728"/>
        <v>0</v>
      </c>
      <c r="M370" s="149">
        <f t="shared" si="729"/>
        <v>0</v>
      </c>
      <c r="N370" s="149">
        <f t="shared" si="730"/>
        <v>474.36000000000001</v>
      </c>
      <c r="O370" s="151" t="str">
        <f t="shared" si="704"/>
        <v xml:space="preserve"> </v>
      </c>
      <c r="P370" s="151">
        <f t="shared" si="705"/>
        <v>100</v>
      </c>
    </row>
    <row r="371" ht="26.399999999999999">
      <c r="A371" s="141" t="s">
        <v>656</v>
      </c>
      <c r="B371" s="141" t="s">
        <v>484</v>
      </c>
      <c r="C371" s="142" t="s">
        <v>41</v>
      </c>
      <c r="D371" s="143">
        <v>60</v>
      </c>
      <c r="E371" s="144"/>
      <c r="F371" s="153"/>
      <c r="G371" s="144">
        <f t="shared" si="731"/>
        <v>0</v>
      </c>
      <c r="H371" s="146">
        <f t="shared" si="732"/>
        <v>60</v>
      </c>
      <c r="I371" s="147">
        <v>12.76</v>
      </c>
      <c r="J371" s="148">
        <f t="shared" si="726"/>
        <v>765.60000000000002</v>
      </c>
      <c r="K371" s="149">
        <f t="shared" si="727"/>
        <v>0</v>
      </c>
      <c r="L371" s="150">
        <f t="shared" si="728"/>
        <v>0</v>
      </c>
      <c r="M371" s="149">
        <f t="shared" si="729"/>
        <v>0</v>
      </c>
      <c r="N371" s="149">
        <f t="shared" si="730"/>
        <v>765.60000000000002</v>
      </c>
      <c r="O371" s="151" t="str">
        <f t="shared" si="704"/>
        <v xml:space="preserve"> </v>
      </c>
      <c r="P371" s="151">
        <f t="shared" si="705"/>
        <v>100</v>
      </c>
    </row>
    <row r="372" ht="26.399999999999999">
      <c r="A372" s="141" t="s">
        <v>657</v>
      </c>
      <c r="B372" s="141" t="s">
        <v>486</v>
      </c>
      <c r="C372" s="142" t="s">
        <v>41</v>
      </c>
      <c r="D372" s="143">
        <v>6</v>
      </c>
      <c r="E372" s="144"/>
      <c r="F372" s="153"/>
      <c r="G372" s="144">
        <f t="shared" si="731"/>
        <v>0</v>
      </c>
      <c r="H372" s="146">
        <f t="shared" si="732"/>
        <v>6</v>
      </c>
      <c r="I372" s="147">
        <v>29.809999999999999</v>
      </c>
      <c r="J372" s="148">
        <f t="shared" si="726"/>
        <v>178.86000000000001</v>
      </c>
      <c r="K372" s="149">
        <f t="shared" si="727"/>
        <v>0</v>
      </c>
      <c r="L372" s="150">
        <f t="shared" si="728"/>
        <v>0</v>
      </c>
      <c r="M372" s="149">
        <f t="shared" si="729"/>
        <v>0</v>
      </c>
      <c r="N372" s="149">
        <f t="shared" si="730"/>
        <v>178.86000000000001</v>
      </c>
      <c r="O372" s="151" t="str">
        <f t="shared" ref="O372:O435" si="733">IF((M372/J372)=0," ",(M372/J372)*100)</f>
        <v xml:space="preserve"> </v>
      </c>
      <c r="P372" s="151">
        <f t="shared" ref="P372:P435" si="734">IF((N372/J372)=0," ",(N372/J372)*100)</f>
        <v>100</v>
      </c>
    </row>
    <row r="373" ht="26.399999999999999">
      <c r="A373" s="141" t="s">
        <v>658</v>
      </c>
      <c r="B373" s="141" t="s">
        <v>488</v>
      </c>
      <c r="C373" s="142" t="s">
        <v>41</v>
      </c>
      <c r="D373" s="143">
        <v>24</v>
      </c>
      <c r="E373" s="144"/>
      <c r="F373" s="153"/>
      <c r="G373" s="144">
        <f t="shared" si="731"/>
        <v>0</v>
      </c>
      <c r="H373" s="146">
        <f t="shared" si="732"/>
        <v>24</v>
      </c>
      <c r="I373" s="147">
        <v>13.44</v>
      </c>
      <c r="J373" s="148">
        <f t="shared" si="726"/>
        <v>322.56</v>
      </c>
      <c r="K373" s="149">
        <f t="shared" si="727"/>
        <v>0</v>
      </c>
      <c r="L373" s="150">
        <f t="shared" si="728"/>
        <v>0</v>
      </c>
      <c r="M373" s="149">
        <f t="shared" si="729"/>
        <v>0</v>
      </c>
      <c r="N373" s="149">
        <f t="shared" si="730"/>
        <v>322.56</v>
      </c>
      <c r="O373" s="151" t="str">
        <f t="shared" si="733"/>
        <v xml:space="preserve"> </v>
      </c>
      <c r="P373" s="151">
        <f t="shared" si="734"/>
        <v>100</v>
      </c>
    </row>
    <row r="374" ht="26.399999999999999">
      <c r="A374" s="141" t="s">
        <v>659</v>
      </c>
      <c r="B374" s="141" t="s">
        <v>490</v>
      </c>
      <c r="C374" s="142" t="s">
        <v>41</v>
      </c>
      <c r="D374" s="143">
        <v>12</v>
      </c>
      <c r="E374" s="144"/>
      <c r="F374" s="153"/>
      <c r="G374" s="144">
        <f t="shared" si="731"/>
        <v>0</v>
      </c>
      <c r="H374" s="146">
        <f t="shared" si="732"/>
        <v>12</v>
      </c>
      <c r="I374" s="147">
        <v>25.899999999999999</v>
      </c>
      <c r="J374" s="148">
        <f t="shared" si="726"/>
        <v>310.80000000000001</v>
      </c>
      <c r="K374" s="149">
        <f t="shared" si="727"/>
        <v>0</v>
      </c>
      <c r="L374" s="150">
        <f t="shared" si="728"/>
        <v>0</v>
      </c>
      <c r="M374" s="149">
        <f t="shared" si="729"/>
        <v>0</v>
      </c>
      <c r="N374" s="149">
        <f t="shared" si="730"/>
        <v>310.80000000000001</v>
      </c>
      <c r="O374" s="151" t="str">
        <f t="shared" si="733"/>
        <v xml:space="preserve"> </v>
      </c>
      <c r="P374" s="151">
        <f t="shared" si="734"/>
        <v>100</v>
      </c>
    </row>
    <row r="375" ht="39.600000000000001">
      <c r="A375" s="141" t="s">
        <v>660</v>
      </c>
      <c r="B375" s="141" t="s">
        <v>492</v>
      </c>
      <c r="C375" s="142" t="s">
        <v>41</v>
      </c>
      <c r="D375" s="143">
        <v>96</v>
      </c>
      <c r="E375" s="144"/>
      <c r="F375" s="153"/>
      <c r="G375" s="144">
        <f t="shared" si="731"/>
        <v>0</v>
      </c>
      <c r="H375" s="146">
        <f t="shared" si="732"/>
        <v>96</v>
      </c>
      <c r="I375" s="147">
        <v>9.6799999999999997</v>
      </c>
      <c r="J375" s="148">
        <f t="shared" si="726"/>
        <v>929.27999999999997</v>
      </c>
      <c r="K375" s="149">
        <f t="shared" si="727"/>
        <v>0</v>
      </c>
      <c r="L375" s="150">
        <f t="shared" si="728"/>
        <v>0</v>
      </c>
      <c r="M375" s="149">
        <f t="shared" si="729"/>
        <v>0</v>
      </c>
      <c r="N375" s="149">
        <f t="shared" si="730"/>
        <v>929.27999999999997</v>
      </c>
      <c r="O375" s="151" t="str">
        <f t="shared" si="733"/>
        <v xml:space="preserve"> </v>
      </c>
      <c r="P375" s="151">
        <f t="shared" si="734"/>
        <v>100</v>
      </c>
    </row>
    <row r="376" ht="39.600000000000001">
      <c r="A376" s="141" t="s">
        <v>661</v>
      </c>
      <c r="B376" s="141" t="s">
        <v>494</v>
      </c>
      <c r="C376" s="142" t="s">
        <v>41</v>
      </c>
      <c r="D376" s="143">
        <v>12</v>
      </c>
      <c r="E376" s="144"/>
      <c r="F376" s="153"/>
      <c r="G376" s="144">
        <f t="shared" si="731"/>
        <v>0</v>
      </c>
      <c r="H376" s="146">
        <f t="shared" si="732"/>
        <v>12</v>
      </c>
      <c r="I376" s="147">
        <v>21.309999999999999</v>
      </c>
      <c r="J376" s="148">
        <f t="shared" si="726"/>
        <v>255.72</v>
      </c>
      <c r="K376" s="149">
        <f t="shared" si="727"/>
        <v>0</v>
      </c>
      <c r="L376" s="150">
        <f t="shared" si="728"/>
        <v>0</v>
      </c>
      <c r="M376" s="149">
        <f t="shared" si="729"/>
        <v>0</v>
      </c>
      <c r="N376" s="149">
        <f t="shared" si="730"/>
        <v>255.72</v>
      </c>
      <c r="O376" s="151" t="str">
        <f t="shared" si="733"/>
        <v xml:space="preserve"> </v>
      </c>
      <c r="P376" s="151">
        <f t="shared" si="734"/>
        <v>100</v>
      </c>
    </row>
    <row r="377" ht="26.399999999999999">
      <c r="A377" s="141" t="s">
        <v>662</v>
      </c>
      <c r="B377" s="141" t="s">
        <v>496</v>
      </c>
      <c r="C377" s="142" t="s">
        <v>41</v>
      </c>
      <c r="D377" s="143">
        <v>6</v>
      </c>
      <c r="E377" s="144"/>
      <c r="F377" s="153"/>
      <c r="G377" s="144">
        <f t="shared" si="731"/>
        <v>0</v>
      </c>
      <c r="H377" s="146">
        <f t="shared" si="732"/>
        <v>6</v>
      </c>
      <c r="I377" s="147">
        <v>14.789999999999999</v>
      </c>
      <c r="J377" s="148">
        <f t="shared" si="726"/>
        <v>88.739999999999995</v>
      </c>
      <c r="K377" s="149">
        <f t="shared" si="727"/>
        <v>0</v>
      </c>
      <c r="L377" s="150">
        <f t="shared" si="728"/>
        <v>0</v>
      </c>
      <c r="M377" s="149">
        <f t="shared" si="729"/>
        <v>0</v>
      </c>
      <c r="N377" s="149">
        <f t="shared" si="730"/>
        <v>88.739999999999995</v>
      </c>
      <c r="O377" s="151" t="str">
        <f t="shared" si="733"/>
        <v xml:space="preserve"> </v>
      </c>
      <c r="P377" s="151">
        <f t="shared" si="734"/>
        <v>100</v>
      </c>
    </row>
    <row r="378" ht="39.600000000000001">
      <c r="A378" s="141" t="s">
        <v>663</v>
      </c>
      <c r="B378" s="141" t="s">
        <v>498</v>
      </c>
      <c r="C378" s="142" t="s">
        <v>83</v>
      </c>
      <c r="D378" s="143">
        <v>66.420000000000002</v>
      </c>
      <c r="E378" s="144"/>
      <c r="F378" s="153"/>
      <c r="G378" s="144">
        <f t="shared" si="731"/>
        <v>0</v>
      </c>
      <c r="H378" s="146">
        <f t="shared" si="732"/>
        <v>66.420000000000002</v>
      </c>
      <c r="I378" s="147">
        <v>39.049999999999997</v>
      </c>
      <c r="J378" s="148">
        <f t="shared" si="726"/>
        <v>2593.6999999999998</v>
      </c>
      <c r="K378" s="149">
        <f t="shared" si="727"/>
        <v>0</v>
      </c>
      <c r="L378" s="150">
        <f t="shared" si="728"/>
        <v>0</v>
      </c>
      <c r="M378" s="149">
        <f t="shared" si="729"/>
        <v>0</v>
      </c>
      <c r="N378" s="149">
        <f t="shared" si="730"/>
        <v>2593.6999999999998</v>
      </c>
      <c r="O378" s="151" t="str">
        <f t="shared" si="733"/>
        <v xml:space="preserve"> </v>
      </c>
      <c r="P378" s="151">
        <f t="shared" si="734"/>
        <v>100</v>
      </c>
    </row>
    <row r="379" ht="39.600000000000001">
      <c r="A379" s="141" t="s">
        <v>664</v>
      </c>
      <c r="B379" s="141" t="s">
        <v>500</v>
      </c>
      <c r="C379" s="142" t="s">
        <v>83</v>
      </c>
      <c r="D379" s="143">
        <v>183.78</v>
      </c>
      <c r="E379" s="144"/>
      <c r="F379" s="153"/>
      <c r="G379" s="144">
        <f t="shared" si="731"/>
        <v>0</v>
      </c>
      <c r="H379" s="146">
        <f t="shared" si="732"/>
        <v>183.78</v>
      </c>
      <c r="I379" s="147">
        <v>12.9</v>
      </c>
      <c r="J379" s="148">
        <f t="shared" si="726"/>
        <v>2370.7600000000002</v>
      </c>
      <c r="K379" s="149">
        <f t="shared" si="727"/>
        <v>0</v>
      </c>
      <c r="L379" s="150">
        <f t="shared" si="728"/>
        <v>0</v>
      </c>
      <c r="M379" s="149">
        <f t="shared" si="729"/>
        <v>0</v>
      </c>
      <c r="N379" s="149">
        <f t="shared" si="730"/>
        <v>2370.7600000000002</v>
      </c>
      <c r="O379" s="151" t="str">
        <f t="shared" si="733"/>
        <v xml:space="preserve"> </v>
      </c>
      <c r="P379" s="151">
        <f t="shared" si="734"/>
        <v>100</v>
      </c>
    </row>
    <row r="380" ht="52.799999999999997">
      <c r="A380" s="141" t="s">
        <v>665</v>
      </c>
      <c r="B380" s="141" t="s">
        <v>502</v>
      </c>
      <c r="C380" s="142" t="s">
        <v>41</v>
      </c>
      <c r="D380" s="143">
        <v>6</v>
      </c>
      <c r="E380" s="144"/>
      <c r="F380" s="153"/>
      <c r="G380" s="144">
        <f t="shared" si="731"/>
        <v>0</v>
      </c>
      <c r="H380" s="146">
        <f t="shared" si="732"/>
        <v>6</v>
      </c>
      <c r="I380" s="147">
        <v>44.450000000000003</v>
      </c>
      <c r="J380" s="148">
        <f t="shared" si="726"/>
        <v>266.69999999999999</v>
      </c>
      <c r="K380" s="149">
        <f t="shared" si="727"/>
        <v>0</v>
      </c>
      <c r="L380" s="150">
        <f t="shared" si="728"/>
        <v>0</v>
      </c>
      <c r="M380" s="149">
        <f t="shared" si="729"/>
        <v>0</v>
      </c>
      <c r="N380" s="149">
        <f t="shared" si="730"/>
        <v>266.69999999999999</v>
      </c>
      <c r="O380" s="151" t="str">
        <f t="shared" si="733"/>
        <v xml:space="preserve"> </v>
      </c>
      <c r="P380" s="151">
        <f t="shared" si="734"/>
        <v>100</v>
      </c>
    </row>
    <row r="381" ht="13.199999999999999">
      <c r="A381" s="125" t="s">
        <v>666</v>
      </c>
      <c r="B381" s="125" t="s">
        <v>667</v>
      </c>
      <c r="C381" s="126"/>
      <c r="D381" s="134"/>
      <c r="E381" s="135"/>
      <c r="F381" s="136"/>
      <c r="G381" s="135"/>
      <c r="H381" s="137"/>
      <c r="I381" s="152"/>
      <c r="J381" s="139">
        <f>SUM(J382:J402)</f>
        <v>15988.299999999997</v>
      </c>
      <c r="K381" s="139">
        <f>SUM(K382:K402)</f>
        <v>0</v>
      </c>
      <c r="L381" s="139">
        <f>SUM(L382:L402)</f>
        <v>0</v>
      </c>
      <c r="M381" s="139">
        <f>SUM(M382:M402)</f>
        <v>0</v>
      </c>
      <c r="N381" s="139">
        <f>SUM(N382:N402)</f>
        <v>15988.299999999997</v>
      </c>
      <c r="O381" s="140" t="str">
        <f t="shared" si="733"/>
        <v xml:space="preserve"> </v>
      </c>
      <c r="P381" s="133">
        <f t="shared" si="734"/>
        <v>100</v>
      </c>
    </row>
    <row r="382" ht="39.600000000000001">
      <c r="A382" s="141" t="s">
        <v>668</v>
      </c>
      <c r="B382" s="141" t="s">
        <v>506</v>
      </c>
      <c r="C382" s="142" t="s">
        <v>41</v>
      </c>
      <c r="D382" s="143">
        <v>6</v>
      </c>
      <c r="E382" s="144"/>
      <c r="F382" s="153"/>
      <c r="G382" s="144">
        <f t="shared" si="731"/>
        <v>0</v>
      </c>
      <c r="H382" s="146">
        <f t="shared" si="732"/>
        <v>6</v>
      </c>
      <c r="I382" s="147">
        <v>112.16</v>
      </c>
      <c r="J382" s="148">
        <f t="shared" ref="J382:J402" si="735">ROUND(D382*I382,2)</f>
        <v>672.96000000000004</v>
      </c>
      <c r="K382" s="149">
        <f t="shared" ref="K382:K402" si="736">ROUND(E382*I382,2)</f>
        <v>0</v>
      </c>
      <c r="L382" s="150">
        <f t="shared" ref="L382:L402" si="737">ROUND(F382*I382,2)</f>
        <v>0</v>
      </c>
      <c r="M382" s="149">
        <f t="shared" ref="M382:M402" si="738">K382+L382</f>
        <v>0</v>
      </c>
      <c r="N382" s="149">
        <f t="shared" ref="N382:N402" si="739">J382-M382</f>
        <v>672.96000000000004</v>
      </c>
      <c r="O382" s="151" t="str">
        <f t="shared" si="733"/>
        <v xml:space="preserve"> </v>
      </c>
      <c r="P382" s="151">
        <f t="shared" si="734"/>
        <v>100</v>
      </c>
    </row>
    <row r="383" ht="39.600000000000001">
      <c r="A383" s="141" t="s">
        <v>669</v>
      </c>
      <c r="B383" s="141" t="s">
        <v>508</v>
      </c>
      <c r="C383" s="142" t="s">
        <v>41</v>
      </c>
      <c r="D383" s="143">
        <v>12</v>
      </c>
      <c r="E383" s="144"/>
      <c r="F383" s="153"/>
      <c r="G383" s="144">
        <f t="shared" si="731"/>
        <v>0</v>
      </c>
      <c r="H383" s="146">
        <f t="shared" si="732"/>
        <v>12</v>
      </c>
      <c r="I383" s="147">
        <v>118.17</v>
      </c>
      <c r="J383" s="148">
        <f t="shared" si="735"/>
        <v>1418.04</v>
      </c>
      <c r="K383" s="149">
        <f t="shared" si="736"/>
        <v>0</v>
      </c>
      <c r="L383" s="150">
        <f t="shared" si="737"/>
        <v>0</v>
      </c>
      <c r="M383" s="149">
        <f t="shared" si="738"/>
        <v>0</v>
      </c>
      <c r="N383" s="149">
        <f t="shared" si="739"/>
        <v>1418.04</v>
      </c>
      <c r="O383" s="151" t="str">
        <f t="shared" si="733"/>
        <v xml:space="preserve"> </v>
      </c>
      <c r="P383" s="151">
        <f t="shared" si="734"/>
        <v>100</v>
      </c>
    </row>
    <row r="384" ht="39.600000000000001">
      <c r="A384" s="141" t="s">
        <v>670</v>
      </c>
      <c r="B384" s="141" t="s">
        <v>510</v>
      </c>
      <c r="C384" s="142" t="s">
        <v>41</v>
      </c>
      <c r="D384" s="143">
        <v>24</v>
      </c>
      <c r="E384" s="144"/>
      <c r="F384" s="153"/>
      <c r="G384" s="144">
        <f t="shared" si="731"/>
        <v>0</v>
      </c>
      <c r="H384" s="146">
        <f t="shared" si="732"/>
        <v>24</v>
      </c>
      <c r="I384" s="147">
        <v>7.1600000000000001</v>
      </c>
      <c r="J384" s="148">
        <f t="shared" si="735"/>
        <v>171.84</v>
      </c>
      <c r="K384" s="149">
        <f t="shared" si="736"/>
        <v>0</v>
      </c>
      <c r="L384" s="150">
        <f t="shared" si="737"/>
        <v>0</v>
      </c>
      <c r="M384" s="149">
        <f t="shared" si="738"/>
        <v>0</v>
      </c>
      <c r="N384" s="149">
        <f t="shared" si="739"/>
        <v>171.84</v>
      </c>
      <c r="O384" s="151" t="str">
        <f t="shared" si="733"/>
        <v xml:space="preserve"> </v>
      </c>
      <c r="P384" s="151">
        <f t="shared" si="734"/>
        <v>100</v>
      </c>
    </row>
    <row r="385" ht="39.600000000000001">
      <c r="A385" s="141" t="s">
        <v>671</v>
      </c>
      <c r="B385" s="141" t="s">
        <v>512</v>
      </c>
      <c r="C385" s="142" t="s">
        <v>41</v>
      </c>
      <c r="D385" s="143">
        <v>6</v>
      </c>
      <c r="E385" s="144"/>
      <c r="F385" s="153"/>
      <c r="G385" s="144">
        <f t="shared" si="731"/>
        <v>0</v>
      </c>
      <c r="H385" s="146">
        <f t="shared" si="732"/>
        <v>6</v>
      </c>
      <c r="I385" s="147">
        <v>7.7699999999999996</v>
      </c>
      <c r="J385" s="148">
        <f t="shared" si="735"/>
        <v>46.619999999999997</v>
      </c>
      <c r="K385" s="149">
        <f t="shared" si="736"/>
        <v>0</v>
      </c>
      <c r="L385" s="150">
        <f t="shared" si="737"/>
        <v>0</v>
      </c>
      <c r="M385" s="149">
        <f t="shared" si="738"/>
        <v>0</v>
      </c>
      <c r="N385" s="149">
        <f t="shared" si="739"/>
        <v>46.619999999999997</v>
      </c>
      <c r="O385" s="151" t="str">
        <f t="shared" si="733"/>
        <v xml:space="preserve"> </v>
      </c>
      <c r="P385" s="151">
        <f t="shared" si="734"/>
        <v>100</v>
      </c>
    </row>
    <row r="386" ht="39.600000000000001">
      <c r="A386" s="141" t="s">
        <v>672</v>
      </c>
      <c r="B386" s="141" t="s">
        <v>514</v>
      </c>
      <c r="C386" s="142" t="s">
        <v>41</v>
      </c>
      <c r="D386" s="143">
        <v>6</v>
      </c>
      <c r="E386" s="144"/>
      <c r="F386" s="153"/>
      <c r="G386" s="144">
        <f t="shared" si="731"/>
        <v>0</v>
      </c>
      <c r="H386" s="146">
        <f t="shared" si="732"/>
        <v>6</v>
      </c>
      <c r="I386" s="147">
        <v>387.06999999999999</v>
      </c>
      <c r="J386" s="148">
        <f t="shared" si="735"/>
        <v>2322.4200000000001</v>
      </c>
      <c r="K386" s="149">
        <f t="shared" si="736"/>
        <v>0</v>
      </c>
      <c r="L386" s="150">
        <f t="shared" si="737"/>
        <v>0</v>
      </c>
      <c r="M386" s="149">
        <f t="shared" si="738"/>
        <v>0</v>
      </c>
      <c r="N386" s="149">
        <f t="shared" si="739"/>
        <v>2322.4200000000001</v>
      </c>
      <c r="O386" s="151" t="str">
        <f t="shared" si="733"/>
        <v xml:space="preserve"> </v>
      </c>
      <c r="P386" s="151">
        <f t="shared" si="734"/>
        <v>100</v>
      </c>
    </row>
    <row r="387" ht="26.399999999999999">
      <c r="A387" s="141" t="s">
        <v>673</v>
      </c>
      <c r="B387" s="141" t="s">
        <v>516</v>
      </c>
      <c r="C387" s="142" t="s">
        <v>41</v>
      </c>
      <c r="D387" s="143">
        <v>18</v>
      </c>
      <c r="E387" s="144"/>
      <c r="F387" s="153"/>
      <c r="G387" s="144">
        <f t="shared" si="731"/>
        <v>0</v>
      </c>
      <c r="H387" s="146">
        <f t="shared" si="732"/>
        <v>18</v>
      </c>
      <c r="I387" s="147">
        <v>21.23</v>
      </c>
      <c r="J387" s="148">
        <f t="shared" si="735"/>
        <v>382.13999999999999</v>
      </c>
      <c r="K387" s="149">
        <f t="shared" si="736"/>
        <v>0</v>
      </c>
      <c r="L387" s="150">
        <f t="shared" si="737"/>
        <v>0</v>
      </c>
      <c r="M387" s="149">
        <f t="shared" si="738"/>
        <v>0</v>
      </c>
      <c r="N387" s="149">
        <f t="shared" si="739"/>
        <v>382.13999999999999</v>
      </c>
      <c r="O387" s="151" t="str">
        <f t="shared" si="733"/>
        <v xml:space="preserve"> </v>
      </c>
      <c r="P387" s="151">
        <f t="shared" si="734"/>
        <v>100</v>
      </c>
    </row>
    <row r="388" ht="39.600000000000001">
      <c r="A388" s="141" t="s">
        <v>674</v>
      </c>
      <c r="B388" s="141" t="s">
        <v>543</v>
      </c>
      <c r="C388" s="142" t="s">
        <v>41</v>
      </c>
      <c r="D388" s="143">
        <v>6</v>
      </c>
      <c r="E388" s="144"/>
      <c r="F388" s="153"/>
      <c r="G388" s="144">
        <f t="shared" si="731"/>
        <v>0</v>
      </c>
      <c r="H388" s="146">
        <f t="shared" si="732"/>
        <v>6</v>
      </c>
      <c r="I388" s="147">
        <v>173.16999999999999</v>
      </c>
      <c r="J388" s="148">
        <f t="shared" si="735"/>
        <v>1039.02</v>
      </c>
      <c r="K388" s="149">
        <f t="shared" si="736"/>
        <v>0</v>
      </c>
      <c r="L388" s="150">
        <f t="shared" si="737"/>
        <v>0</v>
      </c>
      <c r="M388" s="149">
        <f t="shared" si="738"/>
        <v>0</v>
      </c>
      <c r="N388" s="149">
        <f t="shared" si="739"/>
        <v>1039.02</v>
      </c>
      <c r="O388" s="151" t="str">
        <f t="shared" si="733"/>
        <v xml:space="preserve"> </v>
      </c>
      <c r="P388" s="151">
        <f t="shared" si="734"/>
        <v>100</v>
      </c>
    </row>
    <row r="389" ht="26.399999999999999">
      <c r="A389" s="141" t="s">
        <v>675</v>
      </c>
      <c r="B389" s="141" t="s">
        <v>518</v>
      </c>
      <c r="C389" s="142" t="s">
        <v>41</v>
      </c>
      <c r="D389" s="143">
        <v>6</v>
      </c>
      <c r="E389" s="144"/>
      <c r="F389" s="153"/>
      <c r="G389" s="144">
        <f t="shared" si="731"/>
        <v>0</v>
      </c>
      <c r="H389" s="146">
        <f t="shared" si="732"/>
        <v>6</v>
      </c>
      <c r="I389" s="147">
        <v>747.35000000000002</v>
      </c>
      <c r="J389" s="148">
        <f t="shared" si="735"/>
        <v>4484.1000000000004</v>
      </c>
      <c r="K389" s="149">
        <f t="shared" si="736"/>
        <v>0</v>
      </c>
      <c r="L389" s="150">
        <f t="shared" si="737"/>
        <v>0</v>
      </c>
      <c r="M389" s="149">
        <f t="shared" si="738"/>
        <v>0</v>
      </c>
      <c r="N389" s="149">
        <f t="shared" si="739"/>
        <v>4484.1000000000004</v>
      </c>
      <c r="O389" s="151" t="str">
        <f t="shared" si="733"/>
        <v xml:space="preserve"> </v>
      </c>
      <c r="P389" s="151">
        <f t="shared" si="734"/>
        <v>100</v>
      </c>
    </row>
    <row r="390" ht="13.199999999999999">
      <c r="A390" s="141" t="s">
        <v>676</v>
      </c>
      <c r="B390" s="141" t="s">
        <v>521</v>
      </c>
      <c r="C390" s="142" t="s">
        <v>41</v>
      </c>
      <c r="D390" s="143">
        <v>6</v>
      </c>
      <c r="E390" s="144"/>
      <c r="F390" s="153"/>
      <c r="G390" s="144">
        <f t="shared" si="731"/>
        <v>0</v>
      </c>
      <c r="H390" s="146">
        <f t="shared" si="732"/>
        <v>6</v>
      </c>
      <c r="I390" s="147">
        <v>44.469999999999999</v>
      </c>
      <c r="J390" s="148">
        <f t="shared" si="735"/>
        <v>266.81999999999999</v>
      </c>
      <c r="K390" s="149">
        <f t="shared" si="736"/>
        <v>0</v>
      </c>
      <c r="L390" s="150">
        <f t="shared" si="737"/>
        <v>0</v>
      </c>
      <c r="M390" s="149">
        <f t="shared" si="738"/>
        <v>0</v>
      </c>
      <c r="N390" s="149">
        <f t="shared" si="739"/>
        <v>266.81999999999999</v>
      </c>
      <c r="O390" s="151" t="str">
        <f t="shared" si="733"/>
        <v xml:space="preserve"> </v>
      </c>
      <c r="P390" s="151">
        <f t="shared" si="734"/>
        <v>100</v>
      </c>
    </row>
    <row r="391" ht="39.600000000000001">
      <c r="A391" s="141" t="s">
        <v>677</v>
      </c>
      <c r="B391" s="141" t="s">
        <v>523</v>
      </c>
      <c r="C391" s="142" t="s">
        <v>41</v>
      </c>
      <c r="D391" s="143">
        <v>12</v>
      </c>
      <c r="E391" s="144"/>
      <c r="F391" s="153"/>
      <c r="G391" s="144">
        <f t="shared" si="731"/>
        <v>0</v>
      </c>
      <c r="H391" s="146">
        <f t="shared" si="732"/>
        <v>12</v>
      </c>
      <c r="I391" s="147">
        <v>10.99</v>
      </c>
      <c r="J391" s="148">
        <f t="shared" si="735"/>
        <v>131.88</v>
      </c>
      <c r="K391" s="149">
        <f t="shared" si="736"/>
        <v>0</v>
      </c>
      <c r="L391" s="150">
        <f t="shared" si="737"/>
        <v>0</v>
      </c>
      <c r="M391" s="149">
        <f t="shared" si="738"/>
        <v>0</v>
      </c>
      <c r="N391" s="149">
        <f t="shared" si="739"/>
        <v>131.88</v>
      </c>
      <c r="O391" s="151" t="str">
        <f t="shared" si="733"/>
        <v xml:space="preserve"> </v>
      </c>
      <c r="P391" s="151">
        <f t="shared" si="734"/>
        <v>100</v>
      </c>
    </row>
    <row r="392" ht="26.399999999999999">
      <c r="A392" s="141" t="s">
        <v>678</v>
      </c>
      <c r="B392" s="141" t="s">
        <v>525</v>
      </c>
      <c r="C392" s="142" t="s">
        <v>41</v>
      </c>
      <c r="D392" s="143">
        <v>12</v>
      </c>
      <c r="E392" s="144"/>
      <c r="F392" s="153"/>
      <c r="G392" s="144">
        <f t="shared" si="731"/>
        <v>0</v>
      </c>
      <c r="H392" s="146">
        <f t="shared" si="732"/>
        <v>12</v>
      </c>
      <c r="I392" s="147">
        <v>8.1500000000000004</v>
      </c>
      <c r="J392" s="148">
        <f t="shared" si="735"/>
        <v>97.799999999999997</v>
      </c>
      <c r="K392" s="149">
        <f t="shared" si="736"/>
        <v>0</v>
      </c>
      <c r="L392" s="150">
        <f t="shared" si="737"/>
        <v>0</v>
      </c>
      <c r="M392" s="149">
        <f t="shared" si="738"/>
        <v>0</v>
      </c>
      <c r="N392" s="149">
        <f t="shared" si="739"/>
        <v>97.799999999999997</v>
      </c>
      <c r="O392" s="151" t="str">
        <f t="shared" si="733"/>
        <v xml:space="preserve"> </v>
      </c>
      <c r="P392" s="151">
        <f t="shared" si="734"/>
        <v>100</v>
      </c>
    </row>
    <row r="393" ht="39.600000000000001">
      <c r="A393" s="141" t="s">
        <v>679</v>
      </c>
      <c r="B393" s="141" t="s">
        <v>527</v>
      </c>
      <c r="C393" s="142" t="s">
        <v>41</v>
      </c>
      <c r="D393" s="143">
        <v>12</v>
      </c>
      <c r="E393" s="144"/>
      <c r="F393" s="153"/>
      <c r="G393" s="144">
        <f t="shared" si="731"/>
        <v>0</v>
      </c>
      <c r="H393" s="146">
        <f t="shared" si="732"/>
        <v>12</v>
      </c>
      <c r="I393" s="147">
        <v>14.66</v>
      </c>
      <c r="J393" s="148">
        <f t="shared" si="735"/>
        <v>175.91999999999999</v>
      </c>
      <c r="K393" s="149">
        <f t="shared" si="736"/>
        <v>0</v>
      </c>
      <c r="L393" s="150">
        <f t="shared" si="737"/>
        <v>0</v>
      </c>
      <c r="M393" s="149">
        <f t="shared" si="738"/>
        <v>0</v>
      </c>
      <c r="N393" s="149">
        <f t="shared" si="739"/>
        <v>175.91999999999999</v>
      </c>
      <c r="O393" s="151" t="str">
        <f t="shared" si="733"/>
        <v xml:space="preserve"> </v>
      </c>
      <c r="P393" s="151">
        <f t="shared" si="734"/>
        <v>100</v>
      </c>
    </row>
    <row r="394" ht="39.600000000000001">
      <c r="A394" s="141" t="s">
        <v>680</v>
      </c>
      <c r="B394" s="141" t="s">
        <v>529</v>
      </c>
      <c r="C394" s="142" t="s">
        <v>41</v>
      </c>
      <c r="D394" s="143">
        <v>6</v>
      </c>
      <c r="E394" s="144"/>
      <c r="F394" s="153"/>
      <c r="G394" s="144">
        <f t="shared" si="731"/>
        <v>0</v>
      </c>
      <c r="H394" s="146">
        <f t="shared" si="732"/>
        <v>6</v>
      </c>
      <c r="I394" s="147">
        <v>16.800000000000001</v>
      </c>
      <c r="J394" s="148">
        <f t="shared" si="735"/>
        <v>100.8</v>
      </c>
      <c r="K394" s="149">
        <f t="shared" si="736"/>
        <v>0</v>
      </c>
      <c r="L394" s="150">
        <f t="shared" si="737"/>
        <v>0</v>
      </c>
      <c r="M394" s="149">
        <f t="shared" si="738"/>
        <v>0</v>
      </c>
      <c r="N394" s="149">
        <f t="shared" si="739"/>
        <v>100.8</v>
      </c>
      <c r="O394" s="151" t="str">
        <f t="shared" si="733"/>
        <v xml:space="preserve"> </v>
      </c>
      <c r="P394" s="151">
        <f t="shared" si="734"/>
        <v>100</v>
      </c>
    </row>
    <row r="395" ht="26.399999999999999">
      <c r="A395" s="141" t="s">
        <v>681</v>
      </c>
      <c r="B395" s="141" t="s">
        <v>531</v>
      </c>
      <c r="C395" s="142" t="s">
        <v>41</v>
      </c>
      <c r="D395" s="143">
        <v>30</v>
      </c>
      <c r="E395" s="144"/>
      <c r="F395" s="153"/>
      <c r="G395" s="144">
        <f t="shared" si="731"/>
        <v>0</v>
      </c>
      <c r="H395" s="146">
        <f t="shared" si="732"/>
        <v>30</v>
      </c>
      <c r="I395" s="147">
        <v>17.260000000000002</v>
      </c>
      <c r="J395" s="148">
        <f t="shared" si="735"/>
        <v>517.79999999999995</v>
      </c>
      <c r="K395" s="149">
        <f t="shared" si="736"/>
        <v>0</v>
      </c>
      <c r="L395" s="150">
        <f t="shared" si="737"/>
        <v>0</v>
      </c>
      <c r="M395" s="149">
        <f t="shared" si="738"/>
        <v>0</v>
      </c>
      <c r="N395" s="149">
        <f t="shared" si="739"/>
        <v>517.79999999999995</v>
      </c>
      <c r="O395" s="151" t="str">
        <f t="shared" si="733"/>
        <v xml:space="preserve"> </v>
      </c>
      <c r="P395" s="151">
        <f t="shared" si="734"/>
        <v>100</v>
      </c>
    </row>
    <row r="396" ht="39.600000000000001">
      <c r="A396" s="141" t="s">
        <v>682</v>
      </c>
      <c r="B396" s="141" t="s">
        <v>533</v>
      </c>
      <c r="C396" s="142" t="s">
        <v>41</v>
      </c>
      <c r="D396" s="143">
        <v>96</v>
      </c>
      <c r="E396" s="144"/>
      <c r="F396" s="153"/>
      <c r="G396" s="144">
        <f t="shared" si="731"/>
        <v>0</v>
      </c>
      <c r="H396" s="146">
        <f t="shared" si="732"/>
        <v>96</v>
      </c>
      <c r="I396" s="147">
        <v>7.9100000000000001</v>
      </c>
      <c r="J396" s="148">
        <f t="shared" si="735"/>
        <v>759.36000000000001</v>
      </c>
      <c r="K396" s="149">
        <f t="shared" si="736"/>
        <v>0</v>
      </c>
      <c r="L396" s="150">
        <f t="shared" si="737"/>
        <v>0</v>
      </c>
      <c r="M396" s="149">
        <f t="shared" si="738"/>
        <v>0</v>
      </c>
      <c r="N396" s="149">
        <f t="shared" si="739"/>
        <v>759.36000000000001</v>
      </c>
      <c r="O396" s="151" t="str">
        <f t="shared" si="733"/>
        <v xml:space="preserve"> </v>
      </c>
      <c r="P396" s="151">
        <f t="shared" si="734"/>
        <v>100</v>
      </c>
    </row>
    <row r="397" ht="39.600000000000001">
      <c r="A397" s="141" t="s">
        <v>683</v>
      </c>
      <c r="B397" s="141" t="s">
        <v>535</v>
      </c>
      <c r="C397" s="142" t="s">
        <v>41</v>
      </c>
      <c r="D397" s="143">
        <v>30</v>
      </c>
      <c r="E397" s="144"/>
      <c r="F397" s="153"/>
      <c r="G397" s="144">
        <f t="shared" si="731"/>
        <v>0</v>
      </c>
      <c r="H397" s="146">
        <f t="shared" si="732"/>
        <v>30</v>
      </c>
      <c r="I397" s="147">
        <v>9.4100000000000001</v>
      </c>
      <c r="J397" s="148">
        <f t="shared" si="735"/>
        <v>282.30000000000001</v>
      </c>
      <c r="K397" s="149">
        <f t="shared" si="736"/>
        <v>0</v>
      </c>
      <c r="L397" s="150">
        <f t="shared" si="737"/>
        <v>0</v>
      </c>
      <c r="M397" s="149">
        <f t="shared" si="738"/>
        <v>0</v>
      </c>
      <c r="N397" s="149">
        <f t="shared" si="739"/>
        <v>282.30000000000001</v>
      </c>
      <c r="O397" s="151" t="str">
        <f t="shared" si="733"/>
        <v xml:space="preserve"> </v>
      </c>
      <c r="P397" s="151">
        <f t="shared" si="734"/>
        <v>100</v>
      </c>
    </row>
    <row r="398" ht="39.600000000000001">
      <c r="A398" s="141" t="s">
        <v>684</v>
      </c>
      <c r="B398" s="141" t="s">
        <v>537</v>
      </c>
      <c r="C398" s="142" t="s">
        <v>41</v>
      </c>
      <c r="D398" s="143">
        <v>6</v>
      </c>
      <c r="E398" s="144"/>
      <c r="F398" s="153"/>
      <c r="G398" s="144">
        <f t="shared" si="731"/>
        <v>0</v>
      </c>
      <c r="H398" s="146">
        <f t="shared" si="732"/>
        <v>6</v>
      </c>
      <c r="I398" s="147">
        <v>10.17</v>
      </c>
      <c r="J398" s="148">
        <f t="shared" si="735"/>
        <v>61.020000000000003</v>
      </c>
      <c r="K398" s="149">
        <f t="shared" si="736"/>
        <v>0</v>
      </c>
      <c r="L398" s="150">
        <f t="shared" si="737"/>
        <v>0</v>
      </c>
      <c r="M398" s="149">
        <f t="shared" si="738"/>
        <v>0</v>
      </c>
      <c r="N398" s="149">
        <f t="shared" si="739"/>
        <v>61.020000000000003</v>
      </c>
      <c r="O398" s="151" t="str">
        <f t="shared" si="733"/>
        <v xml:space="preserve"> </v>
      </c>
      <c r="P398" s="151">
        <f t="shared" si="734"/>
        <v>100</v>
      </c>
    </row>
    <row r="399" ht="39.600000000000001">
      <c r="A399" s="141" t="s">
        <v>685</v>
      </c>
      <c r="B399" s="141" t="s">
        <v>539</v>
      </c>
      <c r="C399" s="142" t="s">
        <v>41</v>
      </c>
      <c r="D399" s="143">
        <v>12</v>
      </c>
      <c r="E399" s="144"/>
      <c r="F399" s="153"/>
      <c r="G399" s="144">
        <f t="shared" si="731"/>
        <v>0</v>
      </c>
      <c r="H399" s="146">
        <f t="shared" si="732"/>
        <v>12</v>
      </c>
      <c r="I399" s="147">
        <v>6.3099999999999996</v>
      </c>
      <c r="J399" s="148">
        <f t="shared" si="735"/>
        <v>75.719999999999999</v>
      </c>
      <c r="K399" s="149">
        <f t="shared" si="736"/>
        <v>0</v>
      </c>
      <c r="L399" s="150">
        <f t="shared" si="737"/>
        <v>0</v>
      </c>
      <c r="M399" s="149">
        <f t="shared" si="738"/>
        <v>0</v>
      </c>
      <c r="N399" s="149">
        <f t="shared" si="739"/>
        <v>75.719999999999999</v>
      </c>
      <c r="O399" s="151" t="str">
        <f t="shared" si="733"/>
        <v xml:space="preserve"> </v>
      </c>
      <c r="P399" s="151">
        <f t="shared" si="734"/>
        <v>100</v>
      </c>
    </row>
    <row r="400" ht="39.600000000000001">
      <c r="A400" s="141" t="s">
        <v>686</v>
      </c>
      <c r="B400" s="141" t="s">
        <v>541</v>
      </c>
      <c r="C400" s="142" t="s">
        <v>41</v>
      </c>
      <c r="D400" s="143">
        <v>12</v>
      </c>
      <c r="E400" s="144"/>
      <c r="F400" s="153"/>
      <c r="G400" s="144">
        <f t="shared" si="731"/>
        <v>0</v>
      </c>
      <c r="H400" s="146">
        <f t="shared" si="732"/>
        <v>12</v>
      </c>
      <c r="I400" s="147">
        <v>7.0999999999999996</v>
      </c>
      <c r="J400" s="148">
        <f t="shared" si="735"/>
        <v>85.200000000000003</v>
      </c>
      <c r="K400" s="149">
        <f t="shared" si="736"/>
        <v>0</v>
      </c>
      <c r="L400" s="150">
        <f t="shared" si="737"/>
        <v>0</v>
      </c>
      <c r="M400" s="149">
        <f t="shared" si="738"/>
        <v>0</v>
      </c>
      <c r="N400" s="149">
        <f t="shared" si="739"/>
        <v>85.200000000000003</v>
      </c>
      <c r="O400" s="151" t="str">
        <f t="shared" si="733"/>
        <v xml:space="preserve"> </v>
      </c>
      <c r="P400" s="151">
        <f t="shared" si="734"/>
        <v>100</v>
      </c>
    </row>
    <row r="401" ht="39.600000000000001">
      <c r="A401" s="141" t="s">
        <v>687</v>
      </c>
      <c r="B401" s="141" t="s">
        <v>545</v>
      </c>
      <c r="C401" s="142" t="s">
        <v>83</v>
      </c>
      <c r="D401" s="143">
        <v>79.920000000000002</v>
      </c>
      <c r="E401" s="144"/>
      <c r="F401" s="153"/>
      <c r="G401" s="144">
        <f t="shared" si="731"/>
        <v>0</v>
      </c>
      <c r="H401" s="146">
        <f t="shared" si="732"/>
        <v>79.920000000000002</v>
      </c>
      <c r="I401" s="147">
        <v>13.09</v>
      </c>
      <c r="J401" s="148">
        <f t="shared" si="735"/>
        <v>1046.1500000000001</v>
      </c>
      <c r="K401" s="149">
        <f t="shared" si="736"/>
        <v>0</v>
      </c>
      <c r="L401" s="150">
        <f t="shared" si="737"/>
        <v>0</v>
      </c>
      <c r="M401" s="149">
        <f t="shared" si="738"/>
        <v>0</v>
      </c>
      <c r="N401" s="149">
        <f t="shared" si="739"/>
        <v>1046.1500000000001</v>
      </c>
      <c r="O401" s="151" t="str">
        <f t="shared" si="733"/>
        <v xml:space="preserve"> </v>
      </c>
      <c r="P401" s="151">
        <f t="shared" si="734"/>
        <v>100</v>
      </c>
    </row>
    <row r="402" ht="39.600000000000001">
      <c r="A402" s="141" t="s">
        <v>688</v>
      </c>
      <c r="B402" s="141" t="s">
        <v>547</v>
      </c>
      <c r="C402" s="142" t="s">
        <v>83</v>
      </c>
      <c r="D402" s="143">
        <v>162.59999999999999</v>
      </c>
      <c r="E402" s="144"/>
      <c r="F402" s="153"/>
      <c r="G402" s="144">
        <f t="shared" si="731"/>
        <v>0</v>
      </c>
      <c r="H402" s="146">
        <f t="shared" si="732"/>
        <v>162.59999999999999</v>
      </c>
      <c r="I402" s="147">
        <v>11.380000000000001</v>
      </c>
      <c r="J402" s="148">
        <f t="shared" si="735"/>
        <v>1850.3900000000001</v>
      </c>
      <c r="K402" s="149">
        <f t="shared" si="736"/>
        <v>0</v>
      </c>
      <c r="L402" s="150">
        <f t="shared" si="737"/>
        <v>0</v>
      </c>
      <c r="M402" s="149">
        <f t="shared" si="738"/>
        <v>0</v>
      </c>
      <c r="N402" s="149">
        <f t="shared" si="739"/>
        <v>1850.3900000000001</v>
      </c>
      <c r="O402" s="151" t="str">
        <f t="shared" si="733"/>
        <v xml:space="preserve"> </v>
      </c>
      <c r="P402" s="151">
        <f t="shared" si="734"/>
        <v>100</v>
      </c>
    </row>
    <row r="403" ht="13.199999999999999">
      <c r="A403" s="125" t="s">
        <v>689</v>
      </c>
      <c r="B403" s="125" t="s">
        <v>549</v>
      </c>
      <c r="C403" s="126"/>
      <c r="D403" s="134"/>
      <c r="E403" s="135"/>
      <c r="F403" s="136"/>
      <c r="G403" s="135"/>
      <c r="H403" s="137"/>
      <c r="I403" s="152"/>
      <c r="J403" s="139">
        <f>SUM(J404:J412)</f>
        <v>18603.599999999999</v>
      </c>
      <c r="K403" s="139">
        <f>SUM(K404:K412)</f>
        <v>0</v>
      </c>
      <c r="L403" s="139">
        <f>SUM(L404:L412)</f>
        <v>0</v>
      </c>
      <c r="M403" s="139">
        <f>SUM(M404:M412)</f>
        <v>0</v>
      </c>
      <c r="N403" s="139">
        <f>SUM(N404:N412)</f>
        <v>18603.599999999999</v>
      </c>
      <c r="O403" s="140" t="str">
        <f t="shared" si="733"/>
        <v xml:space="preserve"> </v>
      </c>
      <c r="P403" s="133">
        <f t="shared" si="734"/>
        <v>100</v>
      </c>
    </row>
    <row r="404" ht="39.600000000000001">
      <c r="A404" s="141" t="s">
        <v>690</v>
      </c>
      <c r="B404" s="141" t="s">
        <v>555</v>
      </c>
      <c r="C404" s="142" t="s">
        <v>41</v>
      </c>
      <c r="D404" s="143">
        <v>6</v>
      </c>
      <c r="E404" s="144"/>
      <c r="F404" s="153"/>
      <c r="G404" s="144">
        <f t="shared" si="731"/>
        <v>0</v>
      </c>
      <c r="H404" s="146">
        <f t="shared" si="732"/>
        <v>6</v>
      </c>
      <c r="I404" s="147">
        <v>368.27999999999997</v>
      </c>
      <c r="J404" s="148">
        <f t="shared" ref="J404:J412" si="740">ROUND(D404*I404,2)</f>
        <v>2209.6799999999998</v>
      </c>
      <c r="K404" s="149">
        <f t="shared" ref="K404:K412" si="741">ROUND(E404*I404,2)</f>
        <v>0</v>
      </c>
      <c r="L404" s="150">
        <f t="shared" ref="L404:L412" si="742">ROUND(F404*I404,2)</f>
        <v>0</v>
      </c>
      <c r="M404" s="149">
        <f t="shared" ref="M404:M412" si="743">K404+L404</f>
        <v>0</v>
      </c>
      <c r="N404" s="149">
        <f t="shared" ref="N404:N412" si="744">J404-M404</f>
        <v>2209.6799999999998</v>
      </c>
      <c r="O404" s="151" t="str">
        <f t="shared" si="733"/>
        <v xml:space="preserve"> </v>
      </c>
      <c r="P404" s="151">
        <f t="shared" si="734"/>
        <v>100</v>
      </c>
    </row>
    <row r="405" ht="26.399999999999999">
      <c r="A405" s="141" t="s">
        <v>691</v>
      </c>
      <c r="B405" s="141" t="s">
        <v>692</v>
      </c>
      <c r="C405" s="142" t="s">
        <v>41</v>
      </c>
      <c r="D405" s="143">
        <v>12</v>
      </c>
      <c r="E405" s="144"/>
      <c r="F405" s="153"/>
      <c r="G405" s="144">
        <f t="shared" si="731"/>
        <v>0</v>
      </c>
      <c r="H405" s="146">
        <f t="shared" si="732"/>
        <v>12</v>
      </c>
      <c r="I405" s="147">
        <v>266.88999999999999</v>
      </c>
      <c r="J405" s="148">
        <f t="shared" si="740"/>
        <v>3202.6799999999998</v>
      </c>
      <c r="K405" s="149">
        <f t="shared" si="741"/>
        <v>0</v>
      </c>
      <c r="L405" s="150">
        <f t="shared" si="742"/>
        <v>0</v>
      </c>
      <c r="M405" s="149">
        <f t="shared" si="743"/>
        <v>0</v>
      </c>
      <c r="N405" s="149">
        <f t="shared" si="744"/>
        <v>3202.6799999999998</v>
      </c>
      <c r="O405" s="151" t="str">
        <f t="shared" si="733"/>
        <v xml:space="preserve"> </v>
      </c>
      <c r="P405" s="151">
        <f t="shared" si="734"/>
        <v>100</v>
      </c>
    </row>
    <row r="406" ht="26.399999999999999">
      <c r="A406" s="141" t="s">
        <v>693</v>
      </c>
      <c r="B406" s="141" t="s">
        <v>694</v>
      </c>
      <c r="C406" s="142" t="s">
        <v>41</v>
      </c>
      <c r="D406" s="143">
        <v>6</v>
      </c>
      <c r="E406" s="144"/>
      <c r="F406" s="153"/>
      <c r="G406" s="144">
        <f t="shared" si="731"/>
        <v>0</v>
      </c>
      <c r="H406" s="146">
        <f t="shared" si="732"/>
        <v>6</v>
      </c>
      <c r="I406" s="147">
        <v>134.52000000000001</v>
      </c>
      <c r="J406" s="148">
        <f t="shared" si="740"/>
        <v>807.12</v>
      </c>
      <c r="K406" s="149">
        <f t="shared" si="741"/>
        <v>0</v>
      </c>
      <c r="L406" s="150">
        <f t="shared" si="742"/>
        <v>0</v>
      </c>
      <c r="M406" s="149">
        <f t="shared" si="743"/>
        <v>0</v>
      </c>
      <c r="N406" s="149">
        <f t="shared" si="744"/>
        <v>807.12</v>
      </c>
      <c r="O406" s="151" t="str">
        <f t="shared" si="733"/>
        <v xml:space="preserve"> </v>
      </c>
      <c r="P406" s="151">
        <f t="shared" si="734"/>
        <v>100</v>
      </c>
    </row>
    <row r="407" ht="26.399999999999999">
      <c r="A407" s="141" t="s">
        <v>695</v>
      </c>
      <c r="B407" s="141" t="s">
        <v>696</v>
      </c>
      <c r="C407" s="142" t="s">
        <v>41</v>
      </c>
      <c r="D407" s="143">
        <v>6</v>
      </c>
      <c r="E407" s="144"/>
      <c r="F407" s="153"/>
      <c r="G407" s="144">
        <f t="shared" si="731"/>
        <v>0</v>
      </c>
      <c r="H407" s="146">
        <f t="shared" si="732"/>
        <v>6</v>
      </c>
      <c r="I407" s="147">
        <v>656.42999999999995</v>
      </c>
      <c r="J407" s="148">
        <f t="shared" si="740"/>
        <v>3938.5799999999999</v>
      </c>
      <c r="K407" s="149">
        <f t="shared" si="741"/>
        <v>0</v>
      </c>
      <c r="L407" s="150">
        <f t="shared" si="742"/>
        <v>0</v>
      </c>
      <c r="M407" s="149">
        <f t="shared" si="743"/>
        <v>0</v>
      </c>
      <c r="N407" s="149">
        <f t="shared" si="744"/>
        <v>3938.5799999999999</v>
      </c>
      <c r="O407" s="151" t="str">
        <f t="shared" si="733"/>
        <v xml:space="preserve"> </v>
      </c>
      <c r="P407" s="151">
        <f t="shared" si="734"/>
        <v>100</v>
      </c>
    </row>
    <row r="408" ht="13.199999999999999">
      <c r="A408" s="141" t="s">
        <v>697</v>
      </c>
      <c r="B408" s="141" t="s">
        <v>557</v>
      </c>
      <c r="C408" s="142" t="s">
        <v>41</v>
      </c>
      <c r="D408" s="143">
        <v>6</v>
      </c>
      <c r="E408" s="144"/>
      <c r="F408" s="153"/>
      <c r="G408" s="144">
        <f t="shared" si="731"/>
        <v>0</v>
      </c>
      <c r="H408" s="146">
        <f t="shared" si="732"/>
        <v>6</v>
      </c>
      <c r="I408" s="147">
        <v>38.280000000000001</v>
      </c>
      <c r="J408" s="148">
        <f t="shared" si="740"/>
        <v>229.68000000000001</v>
      </c>
      <c r="K408" s="149">
        <f t="shared" si="741"/>
        <v>0</v>
      </c>
      <c r="L408" s="150">
        <f t="shared" si="742"/>
        <v>0</v>
      </c>
      <c r="M408" s="149">
        <f t="shared" si="743"/>
        <v>0</v>
      </c>
      <c r="N408" s="149">
        <f t="shared" si="744"/>
        <v>229.68000000000001</v>
      </c>
      <c r="O408" s="151" t="str">
        <f t="shared" si="733"/>
        <v xml:space="preserve"> </v>
      </c>
      <c r="P408" s="151">
        <f t="shared" si="734"/>
        <v>100</v>
      </c>
    </row>
    <row r="409" ht="39.600000000000001">
      <c r="A409" s="141" t="s">
        <v>698</v>
      </c>
      <c r="B409" s="141" t="s">
        <v>551</v>
      </c>
      <c r="C409" s="142" t="s">
        <v>41</v>
      </c>
      <c r="D409" s="143">
        <v>6</v>
      </c>
      <c r="E409" s="144"/>
      <c r="F409" s="153"/>
      <c r="G409" s="144">
        <f t="shared" si="731"/>
        <v>0</v>
      </c>
      <c r="H409" s="146">
        <f t="shared" si="732"/>
        <v>6</v>
      </c>
      <c r="I409" s="147">
        <v>597.89999999999998</v>
      </c>
      <c r="J409" s="148">
        <f t="shared" si="740"/>
        <v>3587.4000000000001</v>
      </c>
      <c r="K409" s="149">
        <f t="shared" si="741"/>
        <v>0</v>
      </c>
      <c r="L409" s="150">
        <f t="shared" si="742"/>
        <v>0</v>
      </c>
      <c r="M409" s="149">
        <f t="shared" si="743"/>
        <v>0</v>
      </c>
      <c r="N409" s="149">
        <f t="shared" si="744"/>
        <v>3587.4000000000001</v>
      </c>
      <c r="O409" s="151" t="str">
        <f t="shared" si="733"/>
        <v xml:space="preserve"> </v>
      </c>
      <c r="P409" s="151">
        <f t="shared" si="734"/>
        <v>100</v>
      </c>
    </row>
    <row r="410" ht="47.399999999999999" customHeight="1">
      <c r="A410" s="141" t="s">
        <v>699</v>
      </c>
      <c r="B410" s="141" t="s">
        <v>559</v>
      </c>
      <c r="C410" s="142" t="s">
        <v>41</v>
      </c>
      <c r="D410" s="143">
        <v>6</v>
      </c>
      <c r="E410" s="144"/>
      <c r="F410" s="153"/>
      <c r="G410" s="144">
        <f t="shared" si="731"/>
        <v>0</v>
      </c>
      <c r="H410" s="146">
        <f t="shared" si="732"/>
        <v>6</v>
      </c>
      <c r="I410" s="147">
        <v>74.510000000000005</v>
      </c>
      <c r="J410" s="148">
        <f t="shared" si="740"/>
        <v>447.06</v>
      </c>
      <c r="K410" s="149">
        <f t="shared" si="741"/>
        <v>0</v>
      </c>
      <c r="L410" s="150">
        <f t="shared" si="742"/>
        <v>0</v>
      </c>
      <c r="M410" s="149">
        <f t="shared" si="743"/>
        <v>0</v>
      </c>
      <c r="N410" s="149">
        <f t="shared" si="744"/>
        <v>447.06</v>
      </c>
      <c r="O410" s="151" t="str">
        <f t="shared" si="733"/>
        <v xml:space="preserve"> </v>
      </c>
      <c r="P410" s="151">
        <f t="shared" si="734"/>
        <v>100</v>
      </c>
    </row>
    <row r="411" ht="69" customHeight="1">
      <c r="A411" s="141" t="s">
        <v>700</v>
      </c>
      <c r="B411" s="141" t="s">
        <v>561</v>
      </c>
      <c r="C411" s="142" t="s">
        <v>41</v>
      </c>
      <c r="D411" s="143">
        <v>6</v>
      </c>
      <c r="E411" s="144"/>
      <c r="F411" s="153"/>
      <c r="G411" s="144">
        <f t="shared" si="731"/>
        <v>0</v>
      </c>
      <c r="H411" s="146">
        <f t="shared" si="732"/>
        <v>6</v>
      </c>
      <c r="I411" s="147">
        <v>298.29000000000002</v>
      </c>
      <c r="J411" s="148">
        <f t="shared" si="740"/>
        <v>1789.74</v>
      </c>
      <c r="K411" s="149">
        <f t="shared" si="741"/>
        <v>0</v>
      </c>
      <c r="L411" s="150">
        <f t="shared" si="742"/>
        <v>0</v>
      </c>
      <c r="M411" s="149">
        <f t="shared" si="743"/>
        <v>0</v>
      </c>
      <c r="N411" s="149">
        <f t="shared" si="744"/>
        <v>1789.74</v>
      </c>
      <c r="O411" s="151" t="str">
        <f t="shared" si="733"/>
        <v xml:space="preserve"> </v>
      </c>
      <c r="P411" s="151">
        <f t="shared" si="734"/>
        <v>100</v>
      </c>
    </row>
    <row r="412" s="166" customFormat="1" ht="52.799999999999997">
      <c r="A412" s="141" t="s">
        <v>701</v>
      </c>
      <c r="B412" s="141" t="s">
        <v>553</v>
      </c>
      <c r="C412" s="142" t="s">
        <v>41</v>
      </c>
      <c r="D412" s="143">
        <v>6</v>
      </c>
      <c r="E412" s="144"/>
      <c r="F412" s="153"/>
      <c r="G412" s="144">
        <f t="shared" si="731"/>
        <v>0</v>
      </c>
      <c r="H412" s="146">
        <f t="shared" si="732"/>
        <v>6</v>
      </c>
      <c r="I412" s="147">
        <v>398.61000000000001</v>
      </c>
      <c r="J412" s="148">
        <f t="shared" si="740"/>
        <v>2391.6599999999999</v>
      </c>
      <c r="K412" s="149">
        <f t="shared" si="741"/>
        <v>0</v>
      </c>
      <c r="L412" s="150">
        <f t="shared" si="742"/>
        <v>0</v>
      </c>
      <c r="M412" s="149">
        <f t="shared" si="743"/>
        <v>0</v>
      </c>
      <c r="N412" s="149">
        <f t="shared" si="744"/>
        <v>2391.6599999999999</v>
      </c>
      <c r="O412" s="151" t="str">
        <f t="shared" si="733"/>
        <v xml:space="preserve"> </v>
      </c>
      <c r="P412" s="151">
        <f t="shared" si="734"/>
        <v>100</v>
      </c>
    </row>
    <row r="413" ht="13.199999999999999">
      <c r="A413" s="125" t="s">
        <v>702</v>
      </c>
      <c r="B413" s="125" t="s">
        <v>261</v>
      </c>
      <c r="C413" s="126"/>
      <c r="D413" s="134"/>
      <c r="E413" s="135"/>
      <c r="F413" s="136"/>
      <c r="G413" s="135"/>
      <c r="H413" s="137"/>
      <c r="I413" s="152"/>
      <c r="J413" s="139">
        <f>J414</f>
        <v>904.15999999999997</v>
      </c>
      <c r="K413" s="139">
        <f>K414</f>
        <v>0</v>
      </c>
      <c r="L413" s="139">
        <f>L414</f>
        <v>0</v>
      </c>
      <c r="M413" s="139">
        <f>M414</f>
        <v>0</v>
      </c>
      <c r="N413" s="139">
        <f>N414</f>
        <v>904.15999999999997</v>
      </c>
      <c r="O413" s="140" t="str">
        <f t="shared" si="733"/>
        <v xml:space="preserve"> </v>
      </c>
      <c r="P413" s="133">
        <f t="shared" si="734"/>
        <v>100</v>
      </c>
    </row>
    <row r="414" ht="13.199999999999999">
      <c r="A414" s="141" t="s">
        <v>703</v>
      </c>
      <c r="B414" s="141" t="s">
        <v>564</v>
      </c>
      <c r="C414" s="142" t="s">
        <v>59</v>
      </c>
      <c r="D414" s="143">
        <v>316.13999999999999</v>
      </c>
      <c r="E414" s="144"/>
      <c r="F414" s="153"/>
      <c r="G414" s="144">
        <f t="shared" si="731"/>
        <v>0</v>
      </c>
      <c r="H414" s="146">
        <f t="shared" si="732"/>
        <v>316.13999999999999</v>
      </c>
      <c r="I414" s="147">
        <v>2.8599999999999999</v>
      </c>
      <c r="J414" s="148">
        <f>ROUND(D414*I414,2)</f>
        <v>904.15999999999997</v>
      </c>
      <c r="K414" s="149">
        <f>ROUND(E414*I414,2)</f>
        <v>0</v>
      </c>
      <c r="L414" s="150">
        <f>ROUND(F414*I414,2)</f>
        <v>0</v>
      </c>
      <c r="M414" s="149">
        <f>K414+L414</f>
        <v>0</v>
      </c>
      <c r="N414" s="149">
        <f>J414-M414</f>
        <v>904.15999999999997</v>
      </c>
      <c r="O414" s="151" t="str">
        <f t="shared" si="733"/>
        <v xml:space="preserve"> </v>
      </c>
      <c r="P414" s="151">
        <f t="shared" si="734"/>
        <v>100</v>
      </c>
    </row>
    <row r="415" ht="13.199999999999999">
      <c r="A415" s="125">
        <v>5</v>
      </c>
      <c r="B415" s="125" t="s">
        <v>704</v>
      </c>
      <c r="C415" s="126"/>
      <c r="D415" s="134"/>
      <c r="E415" s="135"/>
      <c r="F415" s="136"/>
      <c r="G415" s="135">
        <f t="shared" si="731"/>
        <v>0</v>
      </c>
      <c r="H415" s="137"/>
      <c r="I415" s="152"/>
      <c r="J415" s="139">
        <f>J416+J425+J434</f>
        <v>429774.45000000001</v>
      </c>
      <c r="K415" s="139">
        <f>K416+K425+K434</f>
        <v>0</v>
      </c>
      <c r="L415" s="139">
        <f>L416+L425+L434</f>
        <v>0</v>
      </c>
      <c r="M415" s="139">
        <f>M416+M425+M434</f>
        <v>0</v>
      </c>
      <c r="N415" s="139">
        <f>N416+N425+N434</f>
        <v>429774.45000000001</v>
      </c>
      <c r="O415" s="140" t="str">
        <f t="shared" si="733"/>
        <v xml:space="preserve"> </v>
      </c>
      <c r="P415" s="133">
        <f t="shared" si="734"/>
        <v>100</v>
      </c>
      <c r="Q415" s="159"/>
      <c r="R415" s="159"/>
      <c r="S415" s="159"/>
      <c r="T415" s="159"/>
      <c r="U415" s="159"/>
    </row>
    <row r="416" ht="12" customHeight="1">
      <c r="A416" s="125" t="s">
        <v>705</v>
      </c>
      <c r="B416" s="125" t="s">
        <v>706</v>
      </c>
      <c r="C416" s="126"/>
      <c r="D416" s="134"/>
      <c r="E416" s="135"/>
      <c r="F416" s="136"/>
      <c r="G416" s="135">
        <f t="shared" si="731"/>
        <v>0</v>
      </c>
      <c r="H416" s="137"/>
      <c r="I416" s="152"/>
      <c r="J416" s="139">
        <f>SUM(J417:J424)</f>
        <v>40355.910000000003</v>
      </c>
      <c r="K416" s="139">
        <f>SUM(K417:K424)</f>
        <v>0</v>
      </c>
      <c r="L416" s="139">
        <f>SUM(L417:L424)</f>
        <v>0</v>
      </c>
      <c r="M416" s="139">
        <f>SUM(M417:M424)</f>
        <v>0</v>
      </c>
      <c r="N416" s="139">
        <f>SUM(N417:N424)</f>
        <v>40355.910000000003</v>
      </c>
      <c r="O416" s="140" t="str">
        <f t="shared" si="733"/>
        <v xml:space="preserve"> </v>
      </c>
      <c r="P416" s="133">
        <f t="shared" si="734"/>
        <v>100</v>
      </c>
      <c r="Q416" s="159"/>
      <c r="R416" s="159"/>
      <c r="S416" s="159"/>
      <c r="T416" s="159"/>
      <c r="U416" s="159"/>
    </row>
    <row r="417" ht="12" customHeight="1">
      <c r="A417" s="141" t="s">
        <v>707</v>
      </c>
      <c r="B417" s="141" t="s">
        <v>708</v>
      </c>
      <c r="C417" s="142" t="s">
        <v>41</v>
      </c>
      <c r="D417" s="143">
        <v>17</v>
      </c>
      <c r="E417" s="144"/>
      <c r="F417" s="153"/>
      <c r="G417" s="144">
        <f t="shared" si="731"/>
        <v>0</v>
      </c>
      <c r="H417" s="146">
        <f t="shared" si="732"/>
        <v>17</v>
      </c>
      <c r="I417" s="147">
        <v>105.31999999999999</v>
      </c>
      <c r="J417" s="148">
        <f t="shared" ref="J417:J424" si="745">ROUND(D417*I417,2)</f>
        <v>1790.4400000000001</v>
      </c>
      <c r="K417" s="149">
        <f t="shared" ref="K417:K424" si="746">ROUND(E417*I417,2)</f>
        <v>0</v>
      </c>
      <c r="L417" s="150">
        <f t="shared" ref="L417:L424" si="747">ROUND(F417*I417,2)</f>
        <v>0</v>
      </c>
      <c r="M417" s="149">
        <f t="shared" ref="M417:M424" si="748">K417+L417</f>
        <v>0</v>
      </c>
      <c r="N417" s="149">
        <f t="shared" ref="N417:N424" si="749">J417-M417</f>
        <v>1790.4400000000001</v>
      </c>
      <c r="O417" s="151" t="str">
        <f t="shared" si="733"/>
        <v xml:space="preserve"> </v>
      </c>
      <c r="P417" s="151">
        <f t="shared" si="734"/>
        <v>100</v>
      </c>
    </row>
    <row r="418" ht="26.399999999999999">
      <c r="A418" s="141" t="s">
        <v>709</v>
      </c>
      <c r="B418" s="141" t="s">
        <v>710</v>
      </c>
      <c r="C418" s="142" t="s">
        <v>41</v>
      </c>
      <c r="D418" s="143">
        <v>106</v>
      </c>
      <c r="E418" s="144"/>
      <c r="F418" s="153"/>
      <c r="G418" s="144">
        <f t="shared" si="731"/>
        <v>0</v>
      </c>
      <c r="H418" s="146">
        <f t="shared" si="732"/>
        <v>106</v>
      </c>
      <c r="I418" s="147">
        <v>105.34999999999999</v>
      </c>
      <c r="J418" s="148">
        <f t="shared" si="745"/>
        <v>11167.1</v>
      </c>
      <c r="K418" s="149">
        <f t="shared" si="746"/>
        <v>0</v>
      </c>
      <c r="L418" s="150">
        <f t="shared" si="747"/>
        <v>0</v>
      </c>
      <c r="M418" s="149">
        <f t="shared" si="748"/>
        <v>0</v>
      </c>
      <c r="N418" s="149">
        <f t="shared" si="749"/>
        <v>11167.1</v>
      </c>
      <c r="O418" s="151" t="str">
        <f t="shared" si="733"/>
        <v xml:space="preserve"> </v>
      </c>
      <c r="P418" s="151">
        <f t="shared" si="734"/>
        <v>100</v>
      </c>
    </row>
    <row r="419" ht="32.399999999999999" customHeight="1">
      <c r="A419" s="141" t="s">
        <v>711</v>
      </c>
      <c r="B419" s="141" t="s">
        <v>712</v>
      </c>
      <c r="C419" s="142" t="s">
        <v>41</v>
      </c>
      <c r="D419" s="143">
        <v>10</v>
      </c>
      <c r="E419" s="144"/>
      <c r="F419" s="153"/>
      <c r="G419" s="144">
        <f t="shared" si="731"/>
        <v>0</v>
      </c>
      <c r="H419" s="146">
        <f t="shared" si="732"/>
        <v>10</v>
      </c>
      <c r="I419" s="147">
        <v>97.420000000000002</v>
      </c>
      <c r="J419" s="148">
        <f t="shared" si="745"/>
        <v>974.20000000000005</v>
      </c>
      <c r="K419" s="149">
        <f t="shared" si="746"/>
        <v>0</v>
      </c>
      <c r="L419" s="150">
        <f t="shared" si="747"/>
        <v>0</v>
      </c>
      <c r="M419" s="149">
        <f t="shared" si="748"/>
        <v>0</v>
      </c>
      <c r="N419" s="149">
        <f t="shared" si="749"/>
        <v>974.20000000000005</v>
      </c>
      <c r="O419" s="151" t="str">
        <f t="shared" si="733"/>
        <v xml:space="preserve"> </v>
      </c>
      <c r="P419" s="151">
        <f t="shared" si="734"/>
        <v>100</v>
      </c>
    </row>
    <row r="420" ht="29.399999999999999" customHeight="1">
      <c r="A420" s="141" t="s">
        <v>713</v>
      </c>
      <c r="B420" s="141" t="s">
        <v>714</v>
      </c>
      <c r="C420" s="142" t="s">
        <v>41</v>
      </c>
      <c r="D420" s="143">
        <v>10</v>
      </c>
      <c r="E420" s="144"/>
      <c r="F420" s="153"/>
      <c r="G420" s="144">
        <f t="shared" si="731"/>
        <v>0</v>
      </c>
      <c r="H420" s="146">
        <f t="shared" si="732"/>
        <v>10</v>
      </c>
      <c r="I420" s="147">
        <v>102.18000000000001</v>
      </c>
      <c r="J420" s="148">
        <f t="shared" si="745"/>
        <v>1021.8</v>
      </c>
      <c r="K420" s="149">
        <f t="shared" si="746"/>
        <v>0</v>
      </c>
      <c r="L420" s="150">
        <f t="shared" si="747"/>
        <v>0</v>
      </c>
      <c r="M420" s="149">
        <f t="shared" si="748"/>
        <v>0</v>
      </c>
      <c r="N420" s="149">
        <f t="shared" si="749"/>
        <v>1021.8</v>
      </c>
      <c r="O420" s="151" t="str">
        <f t="shared" si="733"/>
        <v xml:space="preserve"> </v>
      </c>
      <c r="P420" s="151">
        <f t="shared" si="734"/>
        <v>100</v>
      </c>
    </row>
    <row r="421" s="167" customFormat="1" ht="29.399999999999999" customHeight="1">
      <c r="A421" s="141" t="s">
        <v>715</v>
      </c>
      <c r="B421" s="141" t="s">
        <v>716</v>
      </c>
      <c r="C421" s="142" t="s">
        <v>41</v>
      </c>
      <c r="D421" s="143">
        <v>143</v>
      </c>
      <c r="E421" s="144"/>
      <c r="F421" s="153"/>
      <c r="G421" s="144">
        <f t="shared" si="731"/>
        <v>0</v>
      </c>
      <c r="H421" s="146">
        <f t="shared" si="732"/>
        <v>143</v>
      </c>
      <c r="I421" s="147">
        <v>29.420000000000002</v>
      </c>
      <c r="J421" s="148">
        <f t="shared" si="745"/>
        <v>4207.0600000000004</v>
      </c>
      <c r="K421" s="149">
        <f t="shared" si="746"/>
        <v>0</v>
      </c>
      <c r="L421" s="150">
        <f t="shared" si="747"/>
        <v>0</v>
      </c>
      <c r="M421" s="149">
        <f t="shared" si="748"/>
        <v>0</v>
      </c>
      <c r="N421" s="149">
        <f t="shared" si="749"/>
        <v>4207.0600000000004</v>
      </c>
      <c r="O421" s="151" t="str">
        <f t="shared" si="733"/>
        <v xml:space="preserve"> </v>
      </c>
      <c r="P421" s="151">
        <f t="shared" si="734"/>
        <v>100</v>
      </c>
    </row>
    <row r="422" s="167" customFormat="1" ht="36" customHeight="1">
      <c r="A422" s="141" t="s">
        <v>717</v>
      </c>
      <c r="B422" s="141" t="s">
        <v>718</v>
      </c>
      <c r="C422" s="142" t="s">
        <v>83</v>
      </c>
      <c r="D422" s="143">
        <v>183.03999999999999</v>
      </c>
      <c r="E422" s="144"/>
      <c r="F422" s="153"/>
      <c r="G422" s="144">
        <f t="shared" si="731"/>
        <v>0</v>
      </c>
      <c r="H422" s="146">
        <f t="shared" si="732"/>
        <v>183.03999999999999</v>
      </c>
      <c r="I422" s="147">
        <v>2.3700000000000001</v>
      </c>
      <c r="J422" s="148">
        <f t="shared" si="745"/>
        <v>433.80000000000001</v>
      </c>
      <c r="K422" s="149">
        <f t="shared" si="746"/>
        <v>0</v>
      </c>
      <c r="L422" s="150">
        <f t="shared" si="747"/>
        <v>0</v>
      </c>
      <c r="M422" s="149">
        <f t="shared" si="748"/>
        <v>0</v>
      </c>
      <c r="N422" s="149">
        <f t="shared" si="749"/>
        <v>433.80000000000001</v>
      </c>
      <c r="O422" s="151" t="str">
        <f t="shared" si="733"/>
        <v xml:space="preserve"> </v>
      </c>
      <c r="P422" s="151">
        <f t="shared" si="734"/>
        <v>100</v>
      </c>
    </row>
    <row r="423" ht="22.199999999999999" customHeight="1">
      <c r="A423" s="141" t="s">
        <v>719</v>
      </c>
      <c r="B423" s="141" t="s">
        <v>720</v>
      </c>
      <c r="C423" s="142" t="s">
        <v>59</v>
      </c>
      <c r="D423" s="143">
        <v>555.63999999999999</v>
      </c>
      <c r="E423" s="144"/>
      <c r="F423" s="153"/>
      <c r="G423" s="144">
        <f t="shared" si="731"/>
        <v>0</v>
      </c>
      <c r="H423" s="146">
        <f t="shared" si="732"/>
        <v>555.63999999999999</v>
      </c>
      <c r="I423" s="147">
        <v>30.899999999999999</v>
      </c>
      <c r="J423" s="148">
        <f t="shared" si="745"/>
        <v>17169.279999999999</v>
      </c>
      <c r="K423" s="149">
        <f t="shared" si="746"/>
        <v>0</v>
      </c>
      <c r="L423" s="150">
        <f t="shared" si="747"/>
        <v>0</v>
      </c>
      <c r="M423" s="149">
        <f t="shared" si="748"/>
        <v>0</v>
      </c>
      <c r="N423" s="149">
        <f t="shared" si="749"/>
        <v>17169.279999999999</v>
      </c>
      <c r="O423" s="151" t="str">
        <f t="shared" si="733"/>
        <v xml:space="preserve"> </v>
      </c>
      <c r="P423" s="151">
        <f t="shared" si="734"/>
        <v>100</v>
      </c>
    </row>
    <row r="424" ht="33.600000000000001" customHeight="1">
      <c r="A424" s="141" t="s">
        <v>721</v>
      </c>
      <c r="B424" s="141" t="s">
        <v>722</v>
      </c>
      <c r="C424" s="142" t="s">
        <v>143</v>
      </c>
      <c r="D424" s="143">
        <v>27.780000000000001</v>
      </c>
      <c r="E424" s="144"/>
      <c r="F424" s="153"/>
      <c r="G424" s="144">
        <f t="shared" si="731"/>
        <v>0</v>
      </c>
      <c r="H424" s="146">
        <f t="shared" si="732"/>
        <v>27.780000000000001</v>
      </c>
      <c r="I424" s="147">
        <v>129.31</v>
      </c>
      <c r="J424" s="148">
        <f t="shared" si="745"/>
        <v>3592.23</v>
      </c>
      <c r="K424" s="149">
        <f t="shared" si="746"/>
        <v>0</v>
      </c>
      <c r="L424" s="150">
        <f t="shared" si="747"/>
        <v>0</v>
      </c>
      <c r="M424" s="149">
        <f t="shared" si="748"/>
        <v>0</v>
      </c>
      <c r="N424" s="149">
        <f t="shared" si="749"/>
        <v>3592.23</v>
      </c>
      <c r="O424" s="151" t="str">
        <f t="shared" si="733"/>
        <v xml:space="preserve"> </v>
      </c>
      <c r="P424" s="151">
        <f t="shared" si="734"/>
        <v>100</v>
      </c>
    </row>
    <row r="425" ht="13.199999999999999">
      <c r="A425" s="125" t="s">
        <v>723</v>
      </c>
      <c r="B425" s="125" t="s">
        <v>220</v>
      </c>
      <c r="C425" s="126"/>
      <c r="D425" s="134"/>
      <c r="E425" s="135"/>
      <c r="F425" s="136"/>
      <c r="G425" s="135"/>
      <c r="H425" s="137"/>
      <c r="I425" s="152"/>
      <c r="J425" s="139">
        <f>SUM(J426:J433)</f>
        <v>383090.38</v>
      </c>
      <c r="K425" s="139">
        <f>SUM(K426:K433)</f>
        <v>0</v>
      </c>
      <c r="L425" s="139">
        <f>SUM(L426:L433)</f>
        <v>0</v>
      </c>
      <c r="M425" s="139">
        <f>SUM(M426:M433)</f>
        <v>0</v>
      </c>
      <c r="N425" s="139">
        <f>SUM(N426:N433)</f>
        <v>383090.38</v>
      </c>
      <c r="O425" s="140" t="str">
        <f t="shared" si="733"/>
        <v xml:space="preserve"> </v>
      </c>
      <c r="P425" s="133">
        <f t="shared" si="734"/>
        <v>100</v>
      </c>
    </row>
    <row r="426" ht="28.199999999999999" customHeight="1">
      <c r="A426" s="141" t="s">
        <v>724</v>
      </c>
      <c r="B426" s="141" t="s">
        <v>725</v>
      </c>
      <c r="C426" s="142" t="s">
        <v>143</v>
      </c>
      <c r="D426" s="143">
        <v>90.060000000000002</v>
      </c>
      <c r="E426" s="144"/>
      <c r="F426" s="153"/>
      <c r="G426" s="144">
        <f t="shared" si="731"/>
        <v>0</v>
      </c>
      <c r="H426" s="146">
        <f t="shared" si="732"/>
        <v>90.060000000000002</v>
      </c>
      <c r="I426" s="147">
        <v>169.37</v>
      </c>
      <c r="J426" s="148">
        <f t="shared" ref="J426:J433" si="750">ROUND(D426*I426,2)</f>
        <v>15253.459999999999</v>
      </c>
      <c r="K426" s="149">
        <f t="shared" ref="K426:K433" si="751">ROUND(E426*I426,2)</f>
        <v>0</v>
      </c>
      <c r="L426" s="150">
        <f t="shared" ref="L426:L433" si="752">ROUND(F426*I426,2)</f>
        <v>0</v>
      </c>
      <c r="M426" s="149">
        <f t="shared" ref="M426:M433" si="753">K426+L426</f>
        <v>0</v>
      </c>
      <c r="N426" s="149">
        <f t="shared" ref="N426:N433" si="754">J426-M426</f>
        <v>15253.459999999999</v>
      </c>
      <c r="O426" s="151" t="str">
        <f t="shared" si="733"/>
        <v xml:space="preserve"> </v>
      </c>
      <c r="P426" s="151">
        <f t="shared" si="734"/>
        <v>100</v>
      </c>
    </row>
    <row r="427" ht="34.200000000000003" customHeight="1">
      <c r="A427" s="141" t="s">
        <v>726</v>
      </c>
      <c r="B427" s="141" t="s">
        <v>727</v>
      </c>
      <c r="C427" s="142" t="s">
        <v>59</v>
      </c>
      <c r="D427" s="143">
        <v>3001.96</v>
      </c>
      <c r="E427" s="144"/>
      <c r="F427" s="153"/>
      <c r="G427" s="144">
        <f t="shared" si="731"/>
        <v>0</v>
      </c>
      <c r="H427" s="146">
        <f t="shared" si="732"/>
        <v>3001.96</v>
      </c>
      <c r="I427" s="147">
        <v>8.5099999999999998</v>
      </c>
      <c r="J427" s="148">
        <f t="shared" si="750"/>
        <v>25546.68</v>
      </c>
      <c r="K427" s="149">
        <f t="shared" si="751"/>
        <v>0</v>
      </c>
      <c r="L427" s="150">
        <f t="shared" si="752"/>
        <v>0</v>
      </c>
      <c r="M427" s="149">
        <f t="shared" si="753"/>
        <v>0</v>
      </c>
      <c r="N427" s="149">
        <f t="shared" si="754"/>
        <v>25546.68</v>
      </c>
      <c r="O427" s="151" t="str">
        <f t="shared" si="733"/>
        <v xml:space="preserve"> </v>
      </c>
      <c r="P427" s="151">
        <f t="shared" si="734"/>
        <v>100</v>
      </c>
    </row>
    <row r="428" ht="37.200000000000003" customHeight="1">
      <c r="A428" s="141" t="s">
        <v>728</v>
      </c>
      <c r="B428" s="141" t="s">
        <v>326</v>
      </c>
      <c r="C428" s="142" t="s">
        <v>59</v>
      </c>
      <c r="D428" s="143">
        <v>3001.96</v>
      </c>
      <c r="E428" s="144"/>
      <c r="F428" s="153"/>
      <c r="G428" s="144">
        <f t="shared" si="731"/>
        <v>0</v>
      </c>
      <c r="H428" s="146">
        <f t="shared" si="732"/>
        <v>3001.96</v>
      </c>
      <c r="I428" s="147">
        <v>4.0999999999999996</v>
      </c>
      <c r="J428" s="148">
        <f t="shared" si="750"/>
        <v>12308.040000000001</v>
      </c>
      <c r="K428" s="149">
        <f t="shared" si="751"/>
        <v>0</v>
      </c>
      <c r="L428" s="150">
        <f t="shared" si="752"/>
        <v>0</v>
      </c>
      <c r="M428" s="149">
        <f t="shared" si="753"/>
        <v>0</v>
      </c>
      <c r="N428" s="149">
        <f t="shared" si="754"/>
        <v>12308.040000000001</v>
      </c>
      <c r="O428" s="151" t="str">
        <f t="shared" si="733"/>
        <v xml:space="preserve"> </v>
      </c>
      <c r="P428" s="151">
        <f t="shared" si="734"/>
        <v>100</v>
      </c>
    </row>
    <row r="429" ht="48.600000000000001" customHeight="1">
      <c r="A429" s="141" t="s">
        <v>729</v>
      </c>
      <c r="B429" s="141" t="s">
        <v>730</v>
      </c>
      <c r="C429" s="142" t="s">
        <v>59</v>
      </c>
      <c r="D429" s="143">
        <v>3001.96</v>
      </c>
      <c r="E429" s="144"/>
      <c r="F429" s="153"/>
      <c r="G429" s="144">
        <f t="shared" si="731"/>
        <v>0</v>
      </c>
      <c r="H429" s="146">
        <f t="shared" si="732"/>
        <v>3001.96</v>
      </c>
      <c r="I429" s="147">
        <v>26.66</v>
      </c>
      <c r="J429" s="148">
        <f t="shared" si="750"/>
        <v>80032.25</v>
      </c>
      <c r="K429" s="149">
        <f t="shared" si="751"/>
        <v>0</v>
      </c>
      <c r="L429" s="150">
        <f t="shared" si="752"/>
        <v>0</v>
      </c>
      <c r="M429" s="149">
        <f t="shared" si="753"/>
        <v>0</v>
      </c>
      <c r="N429" s="149">
        <f t="shared" si="754"/>
        <v>80032.25</v>
      </c>
      <c r="O429" s="151" t="str">
        <f t="shared" si="733"/>
        <v xml:space="preserve"> </v>
      </c>
      <c r="P429" s="151">
        <f t="shared" si="734"/>
        <v>100</v>
      </c>
    </row>
    <row r="430" ht="40.200000000000003" customHeight="1">
      <c r="A430" s="141" t="s">
        <v>731</v>
      </c>
      <c r="B430" s="141" t="s">
        <v>732</v>
      </c>
      <c r="C430" s="142" t="s">
        <v>143</v>
      </c>
      <c r="D430" s="143">
        <v>210.13999999999999</v>
      </c>
      <c r="E430" s="144"/>
      <c r="F430" s="153"/>
      <c r="G430" s="144">
        <f t="shared" si="731"/>
        <v>0</v>
      </c>
      <c r="H430" s="146">
        <f t="shared" si="732"/>
        <v>210.13999999999999</v>
      </c>
      <c r="I430" s="147">
        <v>807.42999999999995</v>
      </c>
      <c r="J430" s="148">
        <f t="shared" si="750"/>
        <v>169673.34</v>
      </c>
      <c r="K430" s="149">
        <f t="shared" si="751"/>
        <v>0</v>
      </c>
      <c r="L430" s="150">
        <f t="shared" si="752"/>
        <v>0</v>
      </c>
      <c r="M430" s="149">
        <f t="shared" si="753"/>
        <v>0</v>
      </c>
      <c r="N430" s="149">
        <f t="shared" si="754"/>
        <v>169673.34</v>
      </c>
      <c r="O430" s="151" t="str">
        <f t="shared" si="733"/>
        <v xml:space="preserve"> </v>
      </c>
      <c r="P430" s="151">
        <f t="shared" si="734"/>
        <v>100</v>
      </c>
    </row>
    <row r="431" ht="31.199999999999999" customHeight="1">
      <c r="A431" s="141" t="s">
        <v>733</v>
      </c>
      <c r="B431" s="141" t="s">
        <v>734</v>
      </c>
      <c r="C431" s="142" t="s">
        <v>59</v>
      </c>
      <c r="D431" s="143">
        <v>103</v>
      </c>
      <c r="E431" s="144"/>
      <c r="F431" s="153"/>
      <c r="G431" s="144">
        <f t="shared" ref="G431:G436" si="755">E431+F431</f>
        <v>0</v>
      </c>
      <c r="H431" s="146">
        <f t="shared" ref="H431:H436" si="756">D431-G431</f>
        <v>103</v>
      </c>
      <c r="I431" s="147">
        <v>7.1500000000000004</v>
      </c>
      <c r="J431" s="148">
        <f t="shared" si="750"/>
        <v>736.45000000000005</v>
      </c>
      <c r="K431" s="149">
        <f t="shared" si="751"/>
        <v>0</v>
      </c>
      <c r="L431" s="150">
        <f t="shared" si="752"/>
        <v>0</v>
      </c>
      <c r="M431" s="149">
        <f t="shared" si="753"/>
        <v>0</v>
      </c>
      <c r="N431" s="149">
        <f t="shared" si="754"/>
        <v>736.45000000000005</v>
      </c>
      <c r="O431" s="151" t="str">
        <f t="shared" si="733"/>
        <v xml:space="preserve"> </v>
      </c>
      <c r="P431" s="151">
        <f t="shared" si="734"/>
        <v>100</v>
      </c>
    </row>
    <row r="432" ht="46.200000000000003" customHeight="1">
      <c r="A432" s="141" t="s">
        <v>735</v>
      </c>
      <c r="B432" s="141" t="s">
        <v>736</v>
      </c>
      <c r="C432" s="142" t="s">
        <v>83</v>
      </c>
      <c r="D432" s="143">
        <v>1437.04</v>
      </c>
      <c r="E432" s="144"/>
      <c r="F432" s="153"/>
      <c r="G432" s="144">
        <f t="shared" si="755"/>
        <v>0</v>
      </c>
      <c r="H432" s="146">
        <f t="shared" si="756"/>
        <v>1437.04</v>
      </c>
      <c r="I432" s="147">
        <v>53.479999999999997</v>
      </c>
      <c r="J432" s="148">
        <f t="shared" si="750"/>
        <v>76852.899999999994</v>
      </c>
      <c r="K432" s="149">
        <f t="shared" si="751"/>
        <v>0</v>
      </c>
      <c r="L432" s="150">
        <f t="shared" si="752"/>
        <v>0</v>
      </c>
      <c r="M432" s="149">
        <f t="shared" si="753"/>
        <v>0</v>
      </c>
      <c r="N432" s="149">
        <f t="shared" si="754"/>
        <v>76852.899999999994</v>
      </c>
      <c r="O432" s="151" t="str">
        <f t="shared" si="733"/>
        <v xml:space="preserve"> </v>
      </c>
      <c r="P432" s="151">
        <f t="shared" si="734"/>
        <v>100</v>
      </c>
    </row>
    <row r="433" ht="33.600000000000001" customHeight="1">
      <c r="A433" s="141" t="s">
        <v>737</v>
      </c>
      <c r="B433" s="141" t="s">
        <v>738</v>
      </c>
      <c r="C433" s="142" t="s">
        <v>83</v>
      </c>
      <c r="D433" s="143">
        <v>1437.04</v>
      </c>
      <c r="E433" s="144"/>
      <c r="F433" s="153"/>
      <c r="G433" s="144">
        <f t="shared" si="755"/>
        <v>0</v>
      </c>
      <c r="H433" s="146">
        <f t="shared" si="756"/>
        <v>1437.04</v>
      </c>
      <c r="I433" s="147">
        <v>1.8700000000000001</v>
      </c>
      <c r="J433" s="148">
        <f t="shared" si="750"/>
        <v>2687.2600000000002</v>
      </c>
      <c r="K433" s="149">
        <f t="shared" si="751"/>
        <v>0</v>
      </c>
      <c r="L433" s="150">
        <f t="shared" si="752"/>
        <v>0</v>
      </c>
      <c r="M433" s="149">
        <f t="shared" si="753"/>
        <v>0</v>
      </c>
      <c r="N433" s="149">
        <f t="shared" si="754"/>
        <v>2687.2600000000002</v>
      </c>
      <c r="O433" s="151" t="str">
        <f t="shared" si="733"/>
        <v xml:space="preserve"> </v>
      </c>
      <c r="P433" s="151">
        <f t="shared" si="734"/>
        <v>100</v>
      </c>
    </row>
    <row r="434" ht="13.199999999999999">
      <c r="A434" s="125" t="s">
        <v>739</v>
      </c>
      <c r="B434" s="125" t="s">
        <v>740</v>
      </c>
      <c r="C434" s="126"/>
      <c r="D434" s="134"/>
      <c r="E434" s="135"/>
      <c r="F434" s="136"/>
      <c r="G434" s="135"/>
      <c r="H434" s="137"/>
      <c r="I434" s="152"/>
      <c r="J434" s="139">
        <f>J435+J436</f>
        <v>6328.1599999999999</v>
      </c>
      <c r="K434" s="139">
        <f>K435+K436</f>
        <v>0</v>
      </c>
      <c r="L434" s="139">
        <f>L435+L436</f>
        <v>0</v>
      </c>
      <c r="M434" s="139">
        <f>M435+M436</f>
        <v>0</v>
      </c>
      <c r="N434" s="139">
        <f>N435+N436</f>
        <v>6328.1599999999999</v>
      </c>
      <c r="O434" s="140" t="str">
        <f t="shared" si="733"/>
        <v xml:space="preserve"> </v>
      </c>
      <c r="P434" s="133">
        <f t="shared" si="734"/>
        <v>100</v>
      </c>
    </row>
    <row r="435" ht="42" customHeight="1">
      <c r="A435" s="141" t="s">
        <v>741</v>
      </c>
      <c r="B435" s="141" t="s">
        <v>742</v>
      </c>
      <c r="C435" s="142" t="s">
        <v>59</v>
      </c>
      <c r="D435" s="143">
        <v>29.379999999999999</v>
      </c>
      <c r="E435" s="144"/>
      <c r="F435" s="153"/>
      <c r="G435" s="144">
        <f t="shared" si="755"/>
        <v>0</v>
      </c>
      <c r="H435" s="146">
        <f t="shared" si="756"/>
        <v>29.379999999999999</v>
      </c>
      <c r="I435" s="147">
        <v>32.149999999999999</v>
      </c>
      <c r="J435" s="148">
        <f t="shared" ref="J435:J436" si="757">ROUND(D435*I435,2)</f>
        <v>944.57000000000005</v>
      </c>
      <c r="K435" s="149">
        <f t="shared" ref="K435:K436" si="758">ROUND(E435*I435,2)</f>
        <v>0</v>
      </c>
      <c r="L435" s="150">
        <f t="shared" ref="L435:L436" si="759">ROUND(F435*I435,2)</f>
        <v>0</v>
      </c>
      <c r="M435" s="149">
        <f t="shared" ref="M435:M436" si="760">K435+L435</f>
        <v>0</v>
      </c>
      <c r="N435" s="149">
        <f t="shared" ref="N435:N436" si="761">J435-M435</f>
        <v>944.57000000000005</v>
      </c>
      <c r="O435" s="151" t="str">
        <f t="shared" si="733"/>
        <v xml:space="preserve"> </v>
      </c>
      <c r="P435" s="151">
        <f t="shared" si="734"/>
        <v>100</v>
      </c>
    </row>
    <row r="436" ht="64.950000000000003" customHeight="1">
      <c r="A436" s="141" t="s">
        <v>743</v>
      </c>
      <c r="B436" s="141" t="s">
        <v>744</v>
      </c>
      <c r="C436" s="142" t="s">
        <v>59</v>
      </c>
      <c r="D436" s="143">
        <v>29.379999999999999</v>
      </c>
      <c r="E436" s="144"/>
      <c r="F436" s="153"/>
      <c r="G436" s="144">
        <f t="shared" si="755"/>
        <v>0</v>
      </c>
      <c r="H436" s="146">
        <f t="shared" si="756"/>
        <v>29.379999999999999</v>
      </c>
      <c r="I436" s="147">
        <v>183.24000000000001</v>
      </c>
      <c r="J436" s="148">
        <f t="shared" si="757"/>
        <v>5383.5900000000001</v>
      </c>
      <c r="K436" s="149">
        <f t="shared" si="758"/>
        <v>0</v>
      </c>
      <c r="L436" s="150">
        <f t="shared" si="759"/>
        <v>0</v>
      </c>
      <c r="M436" s="149">
        <f t="shared" si="760"/>
        <v>0</v>
      </c>
      <c r="N436" s="149">
        <f t="shared" si="761"/>
        <v>5383.5900000000001</v>
      </c>
      <c r="O436" s="151" t="str">
        <f t="shared" ref="O436:O437" si="762">IF((M436/J436)=0," ",(M436/J436)*100)</f>
        <v xml:space="preserve"> </v>
      </c>
      <c r="P436" s="151">
        <f t="shared" ref="P436:P437" si="763">IF((N436/J436)=0," ",(N436/J436)*100)</f>
        <v>100</v>
      </c>
    </row>
    <row r="437" ht="21.600000000000001" customHeight="1">
      <c r="A437" s="169" t="s">
        <v>745</v>
      </c>
      <c r="B437" s="169"/>
      <c r="C437" s="169"/>
      <c r="D437" s="169"/>
      <c r="E437" s="169"/>
      <c r="F437" s="169"/>
      <c r="G437" s="169"/>
      <c r="H437" s="169"/>
      <c r="I437" s="169"/>
      <c r="J437" s="170">
        <f>J13+J62+J154+J283+J415</f>
        <v>12360217.562488999</v>
      </c>
      <c r="K437" s="171">
        <f>K13+K62+K154+K283+K415</f>
        <v>547857.75</v>
      </c>
      <c r="L437" s="172">
        <f>L13+L62+L154+L283+L415</f>
        <v>270609.11000000004</v>
      </c>
      <c r="M437" s="171">
        <f>M13+M62+M154+M283+M415</f>
        <v>818466.85999999999</v>
      </c>
      <c r="N437" s="171">
        <f>N13+N62+N154+N283+N415</f>
        <v>11541750.702489</v>
      </c>
      <c r="O437" s="133">
        <f t="shared" si="762"/>
        <v>6.6217836042295666</v>
      </c>
      <c r="P437" s="133">
        <f t="shared" si="763"/>
        <v>93.378216395770437</v>
      </c>
      <c r="R437" s="173"/>
    </row>
    <row r="438" ht="21" customHeight="1">
      <c r="A438" s="169" t="s">
        <v>746</v>
      </c>
      <c r="B438" s="169"/>
      <c r="C438" s="169"/>
      <c r="D438" s="169"/>
      <c r="E438" s="169"/>
      <c r="F438" s="169"/>
      <c r="G438" s="169"/>
      <c r="H438" s="169"/>
      <c r="I438" s="169"/>
      <c r="J438" s="174">
        <f>J437/J437</f>
        <v>1</v>
      </c>
      <c r="K438" s="175">
        <f>K437/J437</f>
        <v>4.4324280477282867e-002</v>
      </c>
      <c r="L438" s="176">
        <f>L437/J437</f>
        <v>2.1893555565012806e-002</v>
      </c>
      <c r="M438" s="175">
        <f>M437/J437</f>
        <v>6.6217836042295669e-002</v>
      </c>
      <c r="N438" s="175">
        <f>N437/J437</f>
        <v>0.93378216395770441</v>
      </c>
      <c r="O438" s="177"/>
      <c r="P438" s="178"/>
    </row>
    <row r="440" ht="12" customHeight="1">
      <c r="A440" s="179" t="s">
        <v>747</v>
      </c>
      <c r="B440" s="179"/>
      <c r="C440" s="179" t="s">
        <v>748</v>
      </c>
      <c r="D440" s="179"/>
      <c r="E440" s="179"/>
      <c r="F440" s="179"/>
      <c r="G440" s="179"/>
      <c r="H440" s="180"/>
      <c r="I440" s="180"/>
      <c r="J440" s="180"/>
      <c r="K440" s="180"/>
      <c r="L440" s="180"/>
      <c r="M440" s="180"/>
      <c r="N440" s="180"/>
      <c r="O440" s="180"/>
      <c r="P440" s="180"/>
    </row>
    <row r="441" ht="12" customHeight="1">
      <c r="A441" s="179"/>
      <c r="B441" s="179"/>
      <c r="C441" s="179"/>
      <c r="D441" s="179"/>
      <c r="E441" s="179"/>
      <c r="F441" s="179"/>
      <c r="G441" s="179"/>
      <c r="H441" s="180"/>
      <c r="I441" s="180"/>
      <c r="J441" s="180"/>
      <c r="K441" s="180"/>
      <c r="L441" s="180"/>
      <c r="M441" s="180"/>
      <c r="N441" s="180"/>
      <c r="O441" s="180"/>
      <c r="P441" s="180"/>
    </row>
    <row r="442" ht="12" customHeight="1">
      <c r="A442" s="179"/>
      <c r="B442" s="179"/>
      <c r="C442" s="179"/>
      <c r="D442" s="179"/>
      <c r="E442" s="179"/>
      <c r="F442" s="179"/>
      <c r="G442" s="179"/>
      <c r="H442" s="180"/>
      <c r="I442" s="180"/>
      <c r="J442" s="180"/>
      <c r="K442" s="180"/>
      <c r="L442" s="180"/>
      <c r="M442" s="180"/>
      <c r="N442" s="180"/>
      <c r="O442" s="180"/>
      <c r="P442" s="180"/>
    </row>
    <row r="443" ht="12" customHeight="1">
      <c r="A443" s="179"/>
      <c r="B443" s="179"/>
      <c r="C443" s="179"/>
      <c r="D443" s="179"/>
      <c r="E443" s="179"/>
      <c r="F443" s="179"/>
      <c r="G443" s="179"/>
      <c r="H443" s="180"/>
      <c r="I443" s="180"/>
      <c r="J443" s="180"/>
      <c r="K443" s="180"/>
      <c r="L443" s="180"/>
      <c r="M443" s="180"/>
      <c r="N443" s="180"/>
      <c r="O443" s="180"/>
      <c r="P443" s="180"/>
    </row>
    <row r="444" ht="12" customHeight="1">
      <c r="A444" s="179"/>
      <c r="B444" s="179"/>
      <c r="C444" s="179"/>
      <c r="D444" s="179"/>
      <c r="E444" s="179"/>
      <c r="F444" s="179"/>
      <c r="G444" s="179"/>
      <c r="H444" s="180"/>
      <c r="I444" s="180"/>
      <c r="J444" s="180"/>
      <c r="K444" s="180"/>
      <c r="L444" s="180"/>
      <c r="M444" s="180"/>
      <c r="N444" s="180"/>
      <c r="O444" s="180"/>
      <c r="P444" s="180"/>
    </row>
    <row r="448" ht="12" customHeight="1">
      <c r="J448" s="4">
        <f>J437-J14</f>
        <v>11628676.152488999</v>
      </c>
    </row>
    <row r="449" ht="12" customHeight="1">
      <c r="J449" s="239">
        <f>L437</f>
        <v>270609.11000000004</v>
      </c>
      <c r="L449" s="173">
        <f>M437-M14</f>
        <v>770025.77000000002</v>
      </c>
    </row>
    <row r="450" ht="12" customHeight="1">
      <c r="J450" s="251">
        <f>J449/J448</f>
        <v>2.3270844114278558e-002</v>
      </c>
      <c r="L450" s="252">
        <f>L449/J448</f>
        <v>6.6217835968816099e-002</v>
      </c>
    </row>
    <row r="451" ht="12" customHeight="1">
      <c r="J451" s="4">
        <v>2.7598056373021315e-002</v>
      </c>
      <c r="L451" s="252">
        <v>6.621783597e-002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autoFilter ref="D12:H438"/>
  <mergeCells count="34">
    <mergeCell ref="A1:C2"/>
    <mergeCell ref="D1:E3"/>
    <mergeCell ref="F1:F3"/>
    <mergeCell ref="G1:H1"/>
    <mergeCell ref="I1:M1"/>
    <mergeCell ref="G2:H3"/>
    <mergeCell ref="I2:M3"/>
    <mergeCell ref="A4:C5"/>
    <mergeCell ref="D4:H4"/>
    <mergeCell ref="I4:J5"/>
    <mergeCell ref="K4:M5"/>
    <mergeCell ref="G5:H5"/>
    <mergeCell ref="A6:H6"/>
    <mergeCell ref="I6:J6"/>
    <mergeCell ref="K6:M6"/>
    <mergeCell ref="A7:H8"/>
    <mergeCell ref="I7:J7"/>
    <mergeCell ref="K7:M7"/>
    <mergeCell ref="I8:J8"/>
    <mergeCell ref="I9:J9"/>
    <mergeCell ref="A10:E10"/>
    <mergeCell ref="F10:H10"/>
    <mergeCell ref="I10:J10"/>
    <mergeCell ref="A11:A12"/>
    <mergeCell ref="B11:B12"/>
    <mergeCell ref="C11:C12"/>
    <mergeCell ref="D11:H11"/>
    <mergeCell ref="I11:N11"/>
    <mergeCell ref="O11:P11"/>
    <mergeCell ref="A437:I437"/>
    <mergeCell ref="A438:I438"/>
    <mergeCell ref="A440:B444"/>
    <mergeCell ref="C440:G444"/>
    <mergeCell ref="H440:P444"/>
  </mergeCells>
  <printOptions headings="0" gridLines="0" horizontalCentered="1"/>
  <pageMargins left="0.03937007874015748" right="0.03937007874015748" top="0.74803149606299213" bottom="0.59055118110236238" header="0.31496062992125984" footer="0.31496062992125984"/>
  <pageSetup paperSize="9" scale="6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&amp;R
&amp;11Página &amp;P / &amp;N    &amp;A</oddFooter>
  </headerFooter>
  <rowBreaks count="1" manualBreakCount="1">
    <brk id="424" man="1" max="15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6"/>
    <outlinePr applyStyles="0" summaryBelow="1" summaryRight="1" showOutlineSymbols="1"/>
    <pageSetUpPr autoPageBreaks="1" fitToPage="1"/>
  </sheetPr>
  <sheetViews>
    <sheetView view="pageBreakPreview" topLeftCell="A3" zoomScale="80" workbookViewId="0">
      <selection activeCell="H16" activeCellId="0" sqref="H16"/>
    </sheetView>
  </sheetViews>
  <sheetFormatPr defaultRowHeight="12.75"/>
  <cols>
    <col customWidth="1" min="1" max="1" style="181" width="30.109375"/>
    <col customWidth="1" min="2" max="2" width="58.6640625"/>
    <col customWidth="1" min="3" max="3" width="13.33203125"/>
    <col customWidth="1" min="4" max="4" width="21"/>
    <col customWidth="1" min="5" max="5" width="14.6640625"/>
    <col customWidth="1" min="6" max="6" width="17.88671875"/>
    <col bestFit="1" customWidth="1" min="7" max="7" width="12.6640625"/>
    <col customWidth="1" min="8" max="8" width="13.6640625"/>
    <col customWidth="1" min="9" max="9" width="12.44140625"/>
    <col customWidth="1" min="10" max="10" width="53"/>
    <col customWidth="1" min="14" max="14" width="13.44140625"/>
  </cols>
  <sheetData>
    <row r="1" ht="40.950000000000003" customHeight="1">
      <c r="A1" s="253" t="s">
        <v>794</v>
      </c>
      <c r="B1" s="253"/>
      <c r="C1" s="253"/>
      <c r="D1" s="253"/>
      <c r="E1" s="253"/>
      <c r="F1" s="253"/>
      <c r="G1" s="253"/>
      <c r="H1" s="253"/>
      <c r="I1" s="253"/>
      <c r="J1" s="253"/>
    </row>
    <row r="2" ht="33.600000000000001" customHeight="1">
      <c r="A2" s="183" t="s">
        <v>750</v>
      </c>
      <c r="B2" s="184" t="s">
        <v>751</v>
      </c>
      <c r="C2" s="185" t="s">
        <v>752</v>
      </c>
      <c r="D2" s="185" t="s">
        <v>753</v>
      </c>
      <c r="E2" s="185" t="s">
        <v>754</v>
      </c>
      <c r="F2" s="185" t="s">
        <v>755</v>
      </c>
      <c r="G2" s="185" t="s">
        <v>756</v>
      </c>
      <c r="H2" s="185"/>
      <c r="I2" s="185" t="s">
        <v>757</v>
      </c>
      <c r="J2" s="186" t="s">
        <v>758</v>
      </c>
    </row>
    <row r="3" ht="21.600000000000001" customHeight="1">
      <c r="A3" s="186" t="s">
        <v>37</v>
      </c>
      <c r="B3" s="187" t="s">
        <v>38</v>
      </c>
      <c r="C3" s="188"/>
      <c r="D3" s="188"/>
      <c r="E3" s="188"/>
      <c r="F3" s="188"/>
      <c r="G3" s="188"/>
      <c r="H3" s="188"/>
      <c r="I3" s="188"/>
      <c r="J3" s="189"/>
    </row>
    <row r="4" ht="24.600000000000001" customHeight="1">
      <c r="A4" s="190" t="s">
        <v>39</v>
      </c>
      <c r="B4" s="191" t="s">
        <v>40</v>
      </c>
      <c r="C4" s="192"/>
      <c r="D4" s="192"/>
      <c r="E4" s="192"/>
      <c r="F4" s="192"/>
      <c r="G4" s="192"/>
      <c r="H4" s="240">
        <f>'BM 04 '!F15</f>
        <v>2.1893556969999999e-002</v>
      </c>
      <c r="I4" s="192" t="s">
        <v>759</v>
      </c>
      <c r="J4" s="194" t="s">
        <v>760</v>
      </c>
    </row>
    <row r="5" ht="25.949999999999999" customHeight="1">
      <c r="A5" s="190" t="s">
        <v>42</v>
      </c>
      <c r="B5" s="191" t="s">
        <v>43</v>
      </c>
      <c r="C5" s="192"/>
      <c r="D5" s="192"/>
      <c r="E5" s="192"/>
      <c r="F5" s="192"/>
      <c r="G5" s="192"/>
      <c r="H5" s="240">
        <f>'BM 04 '!F16</f>
        <v>2.1893556969999999e-002</v>
      </c>
      <c r="I5" s="192" t="s">
        <v>759</v>
      </c>
      <c r="J5" s="194" t="s">
        <v>760</v>
      </c>
    </row>
    <row r="6" ht="27" customHeight="1">
      <c r="A6" s="190" t="s">
        <v>44</v>
      </c>
      <c r="B6" s="191" t="s">
        <v>45</v>
      </c>
      <c r="C6" s="192"/>
      <c r="D6" s="195"/>
      <c r="E6" s="195"/>
      <c r="F6" s="195"/>
      <c r="G6" s="192"/>
      <c r="H6" s="240">
        <f>'BM 04 '!F17</f>
        <v>2.1893556969999999e-002</v>
      </c>
      <c r="I6" s="192" t="s">
        <v>759</v>
      </c>
      <c r="J6" s="194" t="s">
        <v>760</v>
      </c>
    </row>
    <row r="7" ht="27" customHeight="1">
      <c r="A7" s="241" t="s">
        <v>775</v>
      </c>
      <c r="B7" s="242" t="s">
        <v>776</v>
      </c>
      <c r="C7" s="243"/>
      <c r="D7" s="243"/>
      <c r="E7" s="243"/>
      <c r="F7" s="243"/>
      <c r="G7" s="243"/>
      <c r="H7" s="243"/>
      <c r="I7" s="243"/>
      <c r="J7" s="244"/>
    </row>
    <row r="8" ht="27" customHeight="1">
      <c r="A8" s="254" t="s">
        <v>53</v>
      </c>
      <c r="B8" s="255" t="s">
        <v>54</v>
      </c>
      <c r="C8" s="256"/>
      <c r="D8" s="256"/>
      <c r="E8" s="256"/>
      <c r="F8" s="256"/>
      <c r="G8" s="256"/>
      <c r="H8" s="256"/>
      <c r="I8" s="256"/>
      <c r="J8" s="256"/>
    </row>
    <row r="9" ht="51" customHeight="1">
      <c r="A9" s="257" t="s">
        <v>55</v>
      </c>
      <c r="B9" s="258" t="s">
        <v>56</v>
      </c>
      <c r="C9" s="259"/>
      <c r="D9" s="259"/>
      <c r="E9" s="259"/>
      <c r="F9" s="260">
        <v>2</v>
      </c>
      <c r="G9" s="259"/>
      <c r="H9" s="261">
        <f>'BM 04 '!F22</f>
        <v>2</v>
      </c>
      <c r="I9" s="262" t="s">
        <v>759</v>
      </c>
      <c r="J9" s="263" t="s">
        <v>795</v>
      </c>
    </row>
    <row r="10" ht="68.400000000000006" customHeight="1">
      <c r="A10" s="257" t="s">
        <v>57</v>
      </c>
      <c r="B10" s="258" t="s">
        <v>58</v>
      </c>
      <c r="C10" s="264">
        <v>3</v>
      </c>
      <c r="D10" s="262"/>
      <c r="E10" s="262">
        <v>2</v>
      </c>
      <c r="F10" s="262">
        <v>2</v>
      </c>
      <c r="G10" s="265"/>
      <c r="H10" s="261">
        <f>'BM 04 '!F23</f>
        <v>12</v>
      </c>
      <c r="I10" s="266" t="s">
        <v>59</v>
      </c>
      <c r="J10" s="234" t="s">
        <v>796</v>
      </c>
      <c r="K10" s="267"/>
    </row>
    <row r="11" ht="23.399999999999999" customHeight="1">
      <c r="A11" s="186" t="s">
        <v>67</v>
      </c>
      <c r="B11" s="245" t="s">
        <v>68</v>
      </c>
      <c r="C11" s="245"/>
      <c r="D11" s="245"/>
      <c r="E11" s="245"/>
      <c r="F11" s="245"/>
      <c r="G11" s="245"/>
      <c r="H11" s="245"/>
      <c r="I11" s="245"/>
      <c r="J11" s="245"/>
    </row>
    <row r="12" ht="15">
      <c r="A12" s="190" t="s">
        <v>777</v>
      </c>
      <c r="B12" s="246" t="s">
        <v>79</v>
      </c>
      <c r="C12" s="247"/>
      <c r="D12" s="247"/>
      <c r="E12" s="247"/>
      <c r="F12" s="247"/>
      <c r="G12" s="247"/>
      <c r="H12" s="248">
        <f>'BM 04 '!F33</f>
        <v>2</v>
      </c>
      <c r="I12" s="194" t="s">
        <v>80</v>
      </c>
      <c r="J12" s="194" t="s">
        <v>797</v>
      </c>
    </row>
    <row r="13" ht="18.600000000000001" customHeight="1">
      <c r="A13" s="186">
        <v>2</v>
      </c>
      <c r="B13" s="187" t="s">
        <v>137</v>
      </c>
      <c r="C13" s="188"/>
      <c r="D13" s="188"/>
      <c r="E13" s="188"/>
      <c r="F13" s="188"/>
      <c r="G13" s="188"/>
      <c r="H13" s="188"/>
      <c r="I13" s="188"/>
      <c r="J13" s="189"/>
    </row>
    <row r="14" ht="21" customHeight="1">
      <c r="A14" s="186" t="s">
        <v>785</v>
      </c>
      <c r="B14" s="187" t="s">
        <v>149</v>
      </c>
      <c r="C14" s="188"/>
      <c r="D14" s="188"/>
      <c r="E14" s="188"/>
      <c r="F14" s="188"/>
      <c r="G14" s="188"/>
      <c r="H14" s="188"/>
      <c r="I14" s="188"/>
      <c r="J14" s="189"/>
    </row>
    <row r="15" ht="55.200000000000003" customHeight="1">
      <c r="A15" s="194" t="s">
        <v>157</v>
      </c>
      <c r="B15" s="246" t="s">
        <v>158</v>
      </c>
      <c r="C15" s="192"/>
      <c r="D15" s="192"/>
      <c r="E15" s="192"/>
      <c r="F15" s="192"/>
      <c r="G15" s="192"/>
      <c r="H15" s="196">
        <f>'BM 04 '!F73</f>
        <v>4279</v>
      </c>
      <c r="I15" s="268" t="s">
        <v>143</v>
      </c>
      <c r="J15" s="194" t="s">
        <v>798</v>
      </c>
      <c r="N15" s="228"/>
    </row>
    <row r="16" ht="62.25" customHeight="1">
      <c r="A16" s="194" t="s">
        <v>159</v>
      </c>
      <c r="B16" s="246" t="s">
        <v>129</v>
      </c>
      <c r="C16" s="235"/>
      <c r="D16" s="236"/>
      <c r="E16" s="237"/>
      <c r="F16" s="192"/>
      <c r="G16" s="249"/>
      <c r="H16" s="196">
        <f>'BM 04 '!F74</f>
        <v>98203.050000000003</v>
      </c>
      <c r="I16" s="268" t="s">
        <v>130</v>
      </c>
      <c r="J16" s="194" t="s">
        <v>799</v>
      </c>
    </row>
    <row r="17" ht="43.200000000000003" customHeight="1">
      <c r="A17" s="194" t="s">
        <v>160</v>
      </c>
      <c r="B17" s="246" t="s">
        <v>161</v>
      </c>
      <c r="C17" s="235"/>
      <c r="D17" s="236"/>
      <c r="E17" s="237"/>
      <c r="F17" s="192"/>
      <c r="G17" s="249"/>
      <c r="H17" s="196">
        <f>'BM 04 '!F75</f>
        <v>4279</v>
      </c>
      <c r="I17" s="268" t="s">
        <v>143</v>
      </c>
      <c r="J17" s="194" t="s">
        <v>800</v>
      </c>
    </row>
    <row r="18" ht="48" customHeight="1">
      <c r="A18" s="194" t="s">
        <v>162</v>
      </c>
      <c r="B18" s="246" t="s">
        <v>163</v>
      </c>
      <c r="C18" s="235"/>
      <c r="D18" s="236"/>
      <c r="E18" s="237"/>
      <c r="F18" s="192"/>
      <c r="G18" s="249"/>
      <c r="H18" s="196">
        <f>'BM 04 '!F76</f>
        <v>4279</v>
      </c>
      <c r="I18" s="268" t="s">
        <v>143</v>
      </c>
      <c r="J18" s="194" t="s">
        <v>800</v>
      </c>
    </row>
  </sheetData>
  <mergeCells count="10">
    <mergeCell ref="A1:J1"/>
    <mergeCell ref="G2:H2"/>
    <mergeCell ref="B3:J3"/>
    <mergeCell ref="B7:J7"/>
    <mergeCell ref="B8:J8"/>
    <mergeCell ref="B11:J11"/>
    <mergeCell ref="B13:J13"/>
    <mergeCell ref="B14:J14"/>
    <mergeCell ref="D16:E16"/>
    <mergeCell ref="D18:E18"/>
  </mergeCells>
  <printOptions headings="0" gridLines="0"/>
  <pageMargins left="0.511811024" right="0.511811024" top="0.78740157500000008" bottom="0.78740157500000008" header="0.31496062000000008" footer="0.31496062000000008"/>
  <pageSetup paperSize="9" scale="5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>Fernandes de Melo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Melo</dc:creator>
  <cp:revision>1</cp:revision>
  <dcterms:created xsi:type="dcterms:W3CDTF">2001-05-08T11:00:13Z</dcterms:created>
  <dcterms:modified xsi:type="dcterms:W3CDTF">2026-08-11T13:33:12Z</dcterms:modified>
</cp:coreProperties>
</file>