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/>
  <mc:AlternateContent xmlns:mc="http://schemas.openxmlformats.org/markup-compatibility/2006">
    <mc:Choice Requires="x15">
      <x15ac:absPath xmlns:x15ac="http://schemas.microsoft.com/office/spreadsheetml/2010/11/ac" url="\\SRV-FS001\Arquivos\SEMINFRA\DIROB\5 - OBRAS\OBRAS EM ANDAMENTO\14 - PRAÇA DA ALAMEDA-AMANDA\10-Medição Felipe construções\Medição 01\3.0 Medição\1° BM SÃO CRISTOVÃO (REC. FEDERAL)\"/>
    </mc:Choice>
  </mc:AlternateContent>
  <xr:revisionPtr revIDLastSave="0" documentId="13_ncr:1_{CE6FE833-9C97-4A8C-B417-E103BA9CF7FB}" xr6:coauthVersionLast="43" xr6:coauthVersionMax="43" xr10:uidLastSave="{00000000-0000-0000-0000-000000000000}"/>
  <bookViews>
    <workbookView xWindow="-120" yWindow="-120" windowWidth="19440" windowHeight="11040" firstSheet="4" activeTab="6" xr2:uid="{00000000-000D-0000-FFFF-FFFF00000000}"/>
  </bookViews>
  <sheets>
    <sheet name="Planilha contratada" sheetId="1" r:id="rId1"/>
    <sheet name="MC 01" sheetId="2" r:id="rId2"/>
    <sheet name="BM 01" sheetId="3" r:id="rId3"/>
    <sheet name="RF 01" sheetId="4" r:id="rId4"/>
    <sheet name="DO 01" sheetId="5" r:id="rId5"/>
    <sheet name="MC 02" sheetId="6" r:id="rId6"/>
    <sheet name="BM 02" sheetId="7" r:id="rId7"/>
    <sheet name="RF 02" sheetId="8" r:id="rId8"/>
    <sheet name="DO 02" sheetId="9" r:id="rId9"/>
  </sheets>
  <externalReferences>
    <externalReference r:id="rId10"/>
  </externalReferences>
  <definedNames>
    <definedName name="_xlnm.Print_Area" localSheetId="1">'MC 01'!$A$1:$Q$57</definedName>
    <definedName name="_xlnm.Print_Area" localSheetId="3">'RF 01'!$A$1:$G$57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59" i="9" l="1"/>
  <c r="J59" i="9" s="1"/>
  <c r="D59" i="9"/>
  <c r="O56" i="9"/>
  <c r="I56" i="9"/>
  <c r="B56" i="9"/>
  <c r="B54" i="9"/>
  <c r="B53" i="9"/>
  <c r="J7" i="9"/>
  <c r="B4" i="9"/>
  <c r="B2" i="9"/>
  <c r="B1" i="9"/>
  <c r="F4" i="8"/>
  <c r="D4" i="8"/>
  <c r="B2" i="8"/>
  <c r="B1" i="8"/>
  <c r="J51" i="7"/>
  <c r="J50" i="7"/>
  <c r="I50" i="7"/>
  <c r="F50" i="7"/>
  <c r="O50" i="7" s="1"/>
  <c r="D50" i="7"/>
  <c r="C50" i="7"/>
  <c r="B50" i="7"/>
  <c r="A50" i="7"/>
  <c r="O49" i="7"/>
  <c r="I49" i="7"/>
  <c r="F49" i="7"/>
  <c r="L49" i="7" s="1"/>
  <c r="D49" i="7"/>
  <c r="J49" i="7" s="1"/>
  <c r="C49" i="7"/>
  <c r="B49" i="7"/>
  <c r="A49" i="7"/>
  <c r="L48" i="7"/>
  <c r="I48" i="7"/>
  <c r="F48" i="7"/>
  <c r="D48" i="7"/>
  <c r="J48" i="7" s="1"/>
  <c r="C48" i="7"/>
  <c r="B48" i="7"/>
  <c r="A48" i="7"/>
  <c r="I47" i="7"/>
  <c r="L47" i="7" s="1"/>
  <c r="F47" i="7"/>
  <c r="O47" i="7" s="1"/>
  <c r="D47" i="7"/>
  <c r="J47" i="7" s="1"/>
  <c r="C47" i="7"/>
  <c r="B47" i="7"/>
  <c r="A47" i="7"/>
  <c r="I46" i="7"/>
  <c r="F46" i="7"/>
  <c r="L46" i="7" s="1"/>
  <c r="D46" i="7"/>
  <c r="J46" i="7" s="1"/>
  <c r="C46" i="7"/>
  <c r="B46" i="7"/>
  <c r="A46" i="7"/>
  <c r="O45" i="7"/>
  <c r="J45" i="7"/>
  <c r="I45" i="7"/>
  <c r="F45" i="7"/>
  <c r="L45" i="7" s="1"/>
  <c r="D45" i="7"/>
  <c r="C45" i="7"/>
  <c r="B45" i="7"/>
  <c r="A45" i="7"/>
  <c r="I44" i="7"/>
  <c r="F44" i="7"/>
  <c r="O44" i="7" s="1"/>
  <c r="D44" i="7"/>
  <c r="J44" i="7" s="1"/>
  <c r="C44" i="7"/>
  <c r="B44" i="7"/>
  <c r="A44" i="7"/>
  <c r="I43" i="7"/>
  <c r="L43" i="7" s="1"/>
  <c r="F43" i="7"/>
  <c r="D43" i="7"/>
  <c r="C43" i="7"/>
  <c r="B43" i="7"/>
  <c r="A43" i="7"/>
  <c r="J42" i="7"/>
  <c r="I42" i="7"/>
  <c r="F42" i="7"/>
  <c r="O42" i="7" s="1"/>
  <c r="D42" i="7"/>
  <c r="C42" i="7"/>
  <c r="B42" i="7"/>
  <c r="A42" i="7"/>
  <c r="I41" i="7"/>
  <c r="J41" i="7" s="1"/>
  <c r="F41" i="7"/>
  <c r="O41" i="7" s="1"/>
  <c r="D41" i="7"/>
  <c r="C41" i="7"/>
  <c r="B41" i="7"/>
  <c r="A41" i="7"/>
  <c r="E40" i="7"/>
  <c r="B40" i="7"/>
  <c r="A40" i="7"/>
  <c r="E39" i="7"/>
  <c r="B39" i="7"/>
  <c r="A39" i="7"/>
  <c r="J38" i="7"/>
  <c r="I38" i="7"/>
  <c r="F38" i="7"/>
  <c r="O38" i="7" s="1"/>
  <c r="D38" i="7"/>
  <c r="C38" i="7"/>
  <c r="B38" i="7"/>
  <c r="A38" i="7"/>
  <c r="I37" i="7"/>
  <c r="F37" i="7"/>
  <c r="O37" i="7" s="1"/>
  <c r="D37" i="7"/>
  <c r="J37" i="7" s="1"/>
  <c r="C37" i="7"/>
  <c r="B37" i="7"/>
  <c r="A37" i="7"/>
  <c r="O36" i="7"/>
  <c r="L36" i="7"/>
  <c r="I36" i="7"/>
  <c r="F36" i="7"/>
  <c r="D36" i="7"/>
  <c r="J36" i="7" s="1"/>
  <c r="C36" i="7"/>
  <c r="B36" i="7"/>
  <c r="A36" i="7"/>
  <c r="I35" i="7"/>
  <c r="L35" i="7" s="1"/>
  <c r="F35" i="7"/>
  <c r="O35" i="7" s="1"/>
  <c r="D35" i="7"/>
  <c r="J35" i="7" s="1"/>
  <c r="C35" i="7"/>
  <c r="B35" i="7"/>
  <c r="A35" i="7"/>
  <c r="I34" i="7"/>
  <c r="F34" i="7"/>
  <c r="L34" i="7" s="1"/>
  <c r="D34" i="7"/>
  <c r="J34" i="7" s="1"/>
  <c r="C34" i="7"/>
  <c r="B34" i="7"/>
  <c r="A34" i="7"/>
  <c r="O33" i="7"/>
  <c r="J33" i="7"/>
  <c r="I33" i="7"/>
  <c r="F33" i="7"/>
  <c r="L33" i="7" s="1"/>
  <c r="D33" i="7"/>
  <c r="C33" i="7"/>
  <c r="B33" i="7"/>
  <c r="A33" i="7"/>
  <c r="I32" i="7"/>
  <c r="F32" i="7"/>
  <c r="O32" i="7" s="1"/>
  <c r="D32" i="7"/>
  <c r="J32" i="7" s="1"/>
  <c r="C32" i="7"/>
  <c r="B32" i="7"/>
  <c r="A32" i="7"/>
  <c r="E31" i="7"/>
  <c r="B31" i="7"/>
  <c r="A31" i="7"/>
  <c r="I30" i="7"/>
  <c r="F30" i="7"/>
  <c r="O30" i="7" s="1"/>
  <c r="D30" i="7"/>
  <c r="J30" i="7" s="1"/>
  <c r="C30" i="7"/>
  <c r="B30" i="7"/>
  <c r="A30" i="7"/>
  <c r="L29" i="7"/>
  <c r="I29" i="7"/>
  <c r="F29" i="7"/>
  <c r="D29" i="7"/>
  <c r="C29" i="7"/>
  <c r="B29" i="7"/>
  <c r="A29" i="7"/>
  <c r="J28" i="7"/>
  <c r="I28" i="7"/>
  <c r="F28" i="7"/>
  <c r="O28" i="7" s="1"/>
  <c r="D28" i="7"/>
  <c r="C28" i="7"/>
  <c r="B28" i="7"/>
  <c r="A28" i="7"/>
  <c r="I27" i="7"/>
  <c r="F27" i="7"/>
  <c r="O27" i="7" s="1"/>
  <c r="D27" i="7"/>
  <c r="J27" i="7" s="1"/>
  <c r="C27" i="7"/>
  <c r="B27" i="7"/>
  <c r="A27" i="7"/>
  <c r="O26" i="7"/>
  <c r="L26" i="7"/>
  <c r="I26" i="7"/>
  <c r="F26" i="7"/>
  <c r="D26" i="7"/>
  <c r="J26" i="7" s="1"/>
  <c r="C26" i="7"/>
  <c r="B26" i="7"/>
  <c r="A26" i="7"/>
  <c r="I25" i="7"/>
  <c r="L25" i="7" s="1"/>
  <c r="F25" i="7"/>
  <c r="O25" i="7" s="1"/>
  <c r="D25" i="7"/>
  <c r="J25" i="7" s="1"/>
  <c r="C25" i="7"/>
  <c r="B25" i="7"/>
  <c r="A25" i="7"/>
  <c r="I24" i="7"/>
  <c r="F24" i="7"/>
  <c r="L24" i="7" s="1"/>
  <c r="D24" i="7"/>
  <c r="J24" i="7" s="1"/>
  <c r="C24" i="7"/>
  <c r="B24" i="7"/>
  <c r="A24" i="7"/>
  <c r="O23" i="7"/>
  <c r="J23" i="7"/>
  <c r="I23" i="7"/>
  <c r="F23" i="7"/>
  <c r="L23" i="7" s="1"/>
  <c r="D23" i="7"/>
  <c r="C23" i="7"/>
  <c r="B23" i="7"/>
  <c r="A23" i="7"/>
  <c r="I22" i="7"/>
  <c r="F22" i="7"/>
  <c r="O22" i="7" s="1"/>
  <c r="D22" i="7"/>
  <c r="J22" i="7" s="1"/>
  <c r="C22" i="7"/>
  <c r="B22" i="7"/>
  <c r="A22" i="7"/>
  <c r="L21" i="7"/>
  <c r="I21" i="7"/>
  <c r="F21" i="7"/>
  <c r="D21" i="7"/>
  <c r="C21" i="7"/>
  <c r="B21" i="7"/>
  <c r="A21" i="7"/>
  <c r="E20" i="7"/>
  <c r="B20" i="7"/>
  <c r="A20" i="7"/>
  <c r="E19" i="7"/>
  <c r="B19" i="7"/>
  <c r="A19" i="7"/>
  <c r="I18" i="7"/>
  <c r="F18" i="7"/>
  <c r="O18" i="7" s="1"/>
  <c r="D18" i="7"/>
  <c r="J18" i="7" s="1"/>
  <c r="C18" i="7"/>
  <c r="B18" i="7"/>
  <c r="A18" i="7"/>
  <c r="L17" i="7"/>
  <c r="I17" i="7"/>
  <c r="F17" i="7"/>
  <c r="D17" i="7"/>
  <c r="C17" i="7"/>
  <c r="B17" i="7"/>
  <c r="A17" i="7"/>
  <c r="J16" i="7"/>
  <c r="I16" i="7"/>
  <c r="F16" i="7"/>
  <c r="O16" i="7" s="1"/>
  <c r="E16" i="7"/>
  <c r="D16" i="7"/>
  <c r="C16" i="7"/>
  <c r="B16" i="7"/>
  <c r="A16" i="7"/>
  <c r="E15" i="7"/>
  <c r="B15" i="7"/>
  <c r="A15" i="7"/>
  <c r="J14" i="7"/>
  <c r="I14" i="7"/>
  <c r="F14" i="7"/>
  <c r="O14" i="7" s="1"/>
  <c r="D14" i="7"/>
  <c r="C14" i="7"/>
  <c r="B14" i="7"/>
  <c r="A14" i="7"/>
  <c r="E13" i="7"/>
  <c r="B13" i="7"/>
  <c r="A13" i="7"/>
  <c r="J12" i="7"/>
  <c r="I12" i="7"/>
  <c r="F12" i="7"/>
  <c r="O12" i="7" s="1"/>
  <c r="D12" i="7"/>
  <c r="C12" i="7"/>
  <c r="B12" i="7"/>
  <c r="A12" i="7"/>
  <c r="I11" i="7"/>
  <c r="F11" i="7"/>
  <c r="D11" i="7"/>
  <c r="J11" i="7" s="1"/>
  <c r="C11" i="7"/>
  <c r="B11" i="7"/>
  <c r="A11" i="7"/>
  <c r="O10" i="7"/>
  <c r="L10" i="7"/>
  <c r="I10" i="7"/>
  <c r="F10" i="7"/>
  <c r="D10" i="7"/>
  <c r="C10" i="7"/>
  <c r="B10" i="7"/>
  <c r="A10" i="7"/>
  <c r="B9" i="7"/>
  <c r="A9" i="7"/>
  <c r="B8" i="7"/>
  <c r="A8" i="7"/>
  <c r="M4" i="7"/>
  <c r="F4" i="7"/>
  <c r="D4" i="7"/>
  <c r="B49" i="6"/>
  <c r="A49" i="6"/>
  <c r="B48" i="6"/>
  <c r="A48" i="6"/>
  <c r="B47" i="6"/>
  <c r="A47" i="6"/>
  <c r="B46" i="6"/>
  <c r="A46" i="6"/>
  <c r="B45" i="6"/>
  <c r="A45" i="6"/>
  <c r="B44" i="6"/>
  <c r="A44" i="6"/>
  <c r="B43" i="6"/>
  <c r="A43" i="6"/>
  <c r="B42" i="6"/>
  <c r="A42" i="6"/>
  <c r="B41" i="6"/>
  <c r="A41" i="6"/>
  <c r="B40" i="6"/>
  <c r="A40" i="6"/>
  <c r="B39" i="6"/>
  <c r="A39" i="6"/>
  <c r="B38" i="6"/>
  <c r="A38" i="6"/>
  <c r="B37" i="6"/>
  <c r="A37" i="6"/>
  <c r="B36" i="6"/>
  <c r="A36" i="6"/>
  <c r="B35" i="6"/>
  <c r="A35" i="6"/>
  <c r="B34" i="6"/>
  <c r="A34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B10" i="6"/>
  <c r="A10" i="6"/>
  <c r="B9" i="6"/>
  <c r="A9" i="6"/>
  <c r="B8" i="6"/>
  <c r="A8" i="6"/>
  <c r="B7" i="6"/>
  <c r="A7" i="6"/>
  <c r="O1566" i="5"/>
  <c r="O1513" i="5"/>
  <c r="O1460" i="5"/>
  <c r="O1407" i="5"/>
  <c r="O1354" i="5"/>
  <c r="O1301" i="5"/>
  <c r="O1248" i="5"/>
  <c r="O1195" i="5"/>
  <c r="O1142" i="5"/>
  <c r="O1089" i="5"/>
  <c r="O1036" i="5"/>
  <c r="O983" i="5"/>
  <c r="O930" i="5"/>
  <c r="O877" i="5"/>
  <c r="O824" i="5"/>
  <c r="O771" i="5"/>
  <c r="O718" i="5"/>
  <c r="O665" i="5"/>
  <c r="O612" i="5"/>
  <c r="D593" i="5"/>
  <c r="O559" i="5"/>
  <c r="O506" i="5"/>
  <c r="D487" i="5"/>
  <c r="O453" i="5"/>
  <c r="O400" i="5"/>
  <c r="D381" i="5"/>
  <c r="O347" i="5"/>
  <c r="O294" i="5"/>
  <c r="I272" i="5"/>
  <c r="I325" i="5" s="1"/>
  <c r="I378" i="5" s="1"/>
  <c r="I431" i="5" s="1"/>
  <c r="I484" i="5" s="1"/>
  <c r="I537" i="5" s="1"/>
  <c r="I590" i="5" s="1"/>
  <c r="I643" i="5" s="1"/>
  <c r="I696" i="5" s="1"/>
  <c r="I749" i="5" s="1"/>
  <c r="I802" i="5" s="1"/>
  <c r="I855" i="5" s="1"/>
  <c r="I908" i="5" s="1"/>
  <c r="I961" i="5" s="1"/>
  <c r="I1014" i="5" s="1"/>
  <c r="I1067" i="5" s="1"/>
  <c r="I1120" i="5" s="1"/>
  <c r="I1173" i="5" s="1"/>
  <c r="I1226" i="5" s="1"/>
  <c r="I1279" i="5" s="1"/>
  <c r="I1332" i="5" s="1"/>
  <c r="I1385" i="5" s="1"/>
  <c r="I1438" i="5" s="1"/>
  <c r="I1491" i="5" s="1"/>
  <c r="I1544" i="5" s="1"/>
  <c r="O241" i="5"/>
  <c r="O188" i="5"/>
  <c r="I166" i="5"/>
  <c r="I219" i="5" s="1"/>
  <c r="O135" i="5"/>
  <c r="D116" i="5"/>
  <c r="D169" i="5" s="1"/>
  <c r="D222" i="5" s="1"/>
  <c r="I113" i="5"/>
  <c r="O82" i="5"/>
  <c r="H63" i="5"/>
  <c r="H116" i="5" s="1"/>
  <c r="H169" i="5" s="1"/>
  <c r="H222" i="5" s="1"/>
  <c r="H275" i="5" s="1"/>
  <c r="H328" i="5" s="1"/>
  <c r="D63" i="5"/>
  <c r="J63" i="5" s="1"/>
  <c r="B61" i="5"/>
  <c r="B114" i="5" s="1"/>
  <c r="B167" i="5" s="1"/>
  <c r="B220" i="5" s="1"/>
  <c r="B273" i="5" s="1"/>
  <c r="O60" i="5"/>
  <c r="O113" i="5" s="1"/>
  <c r="O166" i="5" s="1"/>
  <c r="O219" i="5" s="1"/>
  <c r="O272" i="5" s="1"/>
  <c r="O325" i="5" s="1"/>
  <c r="O378" i="5" s="1"/>
  <c r="O431" i="5" s="1"/>
  <c r="O484" i="5" s="1"/>
  <c r="O537" i="5" s="1"/>
  <c r="O590" i="5" s="1"/>
  <c r="O643" i="5" s="1"/>
  <c r="O696" i="5" s="1"/>
  <c r="O749" i="5" s="1"/>
  <c r="O802" i="5" s="1"/>
  <c r="O855" i="5" s="1"/>
  <c r="O908" i="5" s="1"/>
  <c r="O961" i="5" s="1"/>
  <c r="O1014" i="5" s="1"/>
  <c r="O1067" i="5" s="1"/>
  <c r="O1120" i="5" s="1"/>
  <c r="O1173" i="5" s="1"/>
  <c r="O1226" i="5" s="1"/>
  <c r="O1279" i="5" s="1"/>
  <c r="O1332" i="5" s="1"/>
  <c r="O1385" i="5" s="1"/>
  <c r="O1438" i="5" s="1"/>
  <c r="O1491" i="5" s="1"/>
  <c r="O1544" i="5" s="1"/>
  <c r="I60" i="5"/>
  <c r="O26" i="5"/>
  <c r="J7" i="5"/>
  <c r="D4" i="5"/>
  <c r="B4" i="5"/>
  <c r="B2" i="5"/>
  <c r="B58" i="5" s="1"/>
  <c r="B111" i="5" s="1"/>
  <c r="B164" i="5" s="1"/>
  <c r="B217" i="5" s="1"/>
  <c r="B270" i="5" s="1"/>
  <c r="B1" i="5"/>
  <c r="B57" i="5" s="1"/>
  <c r="B110" i="5" s="1"/>
  <c r="B163" i="5" s="1"/>
  <c r="B216" i="5" s="1"/>
  <c r="B269" i="5" s="1"/>
  <c r="F4" i="4"/>
  <c r="D4" i="4"/>
  <c r="B2" i="4"/>
  <c r="B1" i="4"/>
  <c r="J51" i="3"/>
  <c r="I50" i="3"/>
  <c r="K50" i="3" s="1"/>
  <c r="F50" i="3"/>
  <c r="O50" i="3" s="1"/>
  <c r="D50" i="3"/>
  <c r="C50" i="3"/>
  <c r="B50" i="3"/>
  <c r="A50" i="3"/>
  <c r="O49" i="3"/>
  <c r="K49" i="3"/>
  <c r="I49" i="3"/>
  <c r="F49" i="3"/>
  <c r="D49" i="3"/>
  <c r="C49" i="3"/>
  <c r="B49" i="3"/>
  <c r="A49" i="3"/>
  <c r="L48" i="3"/>
  <c r="I48" i="3"/>
  <c r="K48" i="3" s="1"/>
  <c r="G48" i="3"/>
  <c r="E48" i="7" s="1"/>
  <c r="F48" i="3"/>
  <c r="D48" i="3"/>
  <c r="H48" i="3" s="1"/>
  <c r="Q48" i="3" s="1"/>
  <c r="C48" i="3"/>
  <c r="B48" i="3"/>
  <c r="A48" i="3"/>
  <c r="M47" i="3"/>
  <c r="L47" i="3"/>
  <c r="K47" i="3"/>
  <c r="I47" i="3"/>
  <c r="F47" i="3"/>
  <c r="G47" i="3" s="1"/>
  <c r="D47" i="3"/>
  <c r="C47" i="3"/>
  <c r="B47" i="3"/>
  <c r="A47" i="3"/>
  <c r="P46" i="3"/>
  <c r="K46" i="3"/>
  <c r="I46" i="3"/>
  <c r="L46" i="3" s="1"/>
  <c r="G46" i="3"/>
  <c r="F46" i="3"/>
  <c r="D46" i="3"/>
  <c r="H46" i="3" s="1"/>
  <c r="Q46" i="3" s="1"/>
  <c r="C46" i="3"/>
  <c r="B46" i="3"/>
  <c r="A46" i="3"/>
  <c r="O45" i="3"/>
  <c r="I45" i="3"/>
  <c r="L45" i="3" s="1"/>
  <c r="F45" i="3"/>
  <c r="G45" i="3" s="1"/>
  <c r="M45" i="3" s="1"/>
  <c r="D45" i="3"/>
  <c r="C45" i="3"/>
  <c r="B45" i="3"/>
  <c r="A45" i="3"/>
  <c r="K44" i="3"/>
  <c r="I44" i="3"/>
  <c r="L44" i="3" s="1"/>
  <c r="G44" i="3"/>
  <c r="F44" i="3"/>
  <c r="D44" i="3"/>
  <c r="P44" i="3" s="1"/>
  <c r="C44" i="3"/>
  <c r="B44" i="3"/>
  <c r="A44" i="3"/>
  <c r="O43" i="3"/>
  <c r="M43" i="3"/>
  <c r="K43" i="3"/>
  <c r="I43" i="3"/>
  <c r="G43" i="3"/>
  <c r="E43" i="7" s="1"/>
  <c r="F43" i="3"/>
  <c r="L43" i="3" s="1"/>
  <c r="D43" i="3"/>
  <c r="C43" i="3"/>
  <c r="B43" i="3"/>
  <c r="A43" i="3"/>
  <c r="O42" i="3"/>
  <c r="I42" i="3"/>
  <c r="K42" i="3" s="1"/>
  <c r="G42" i="3"/>
  <c r="F42" i="3"/>
  <c r="L42" i="3" s="1"/>
  <c r="D42" i="3"/>
  <c r="C42" i="3"/>
  <c r="B42" i="3"/>
  <c r="A42" i="3"/>
  <c r="K41" i="3"/>
  <c r="I41" i="3"/>
  <c r="F41" i="3"/>
  <c r="L41" i="3" s="1"/>
  <c r="D41" i="3"/>
  <c r="O41" i="3" s="1"/>
  <c r="C41" i="3"/>
  <c r="B41" i="3"/>
  <c r="A41" i="3"/>
  <c r="B40" i="3"/>
  <c r="A40" i="3"/>
  <c r="B39" i="3"/>
  <c r="A39" i="3"/>
  <c r="I38" i="3"/>
  <c r="K38" i="3" s="1"/>
  <c r="F38" i="3"/>
  <c r="G38" i="3" s="1"/>
  <c r="D38" i="3"/>
  <c r="H38" i="3" s="1"/>
  <c r="C38" i="3"/>
  <c r="B38" i="3"/>
  <c r="A38" i="3"/>
  <c r="M37" i="3"/>
  <c r="L37" i="3"/>
  <c r="I37" i="3"/>
  <c r="K37" i="3" s="1"/>
  <c r="G37" i="3"/>
  <c r="E37" i="7" s="1"/>
  <c r="F37" i="3"/>
  <c r="O37" i="3" s="1"/>
  <c r="D37" i="3"/>
  <c r="H37" i="3" s="1"/>
  <c r="C37" i="3"/>
  <c r="B37" i="3"/>
  <c r="A37" i="3"/>
  <c r="M36" i="3"/>
  <c r="L36" i="3"/>
  <c r="K36" i="3"/>
  <c r="I36" i="3"/>
  <c r="G36" i="3"/>
  <c r="E36" i="7" s="1"/>
  <c r="F36" i="3"/>
  <c r="O36" i="3" s="1"/>
  <c r="D36" i="3"/>
  <c r="C36" i="3"/>
  <c r="B36" i="3"/>
  <c r="A36" i="3"/>
  <c r="I35" i="3"/>
  <c r="K35" i="3" s="1"/>
  <c r="F35" i="3"/>
  <c r="G35" i="3" s="1"/>
  <c r="D35" i="3"/>
  <c r="H35" i="3" s="1"/>
  <c r="C35" i="3"/>
  <c r="B35" i="3"/>
  <c r="A35" i="3"/>
  <c r="I34" i="3"/>
  <c r="K34" i="3" s="1"/>
  <c r="F34" i="3"/>
  <c r="O34" i="3" s="1"/>
  <c r="D34" i="3"/>
  <c r="C34" i="3"/>
  <c r="B34" i="3"/>
  <c r="A34" i="3"/>
  <c r="I33" i="3"/>
  <c r="L33" i="3" s="1"/>
  <c r="G33" i="3"/>
  <c r="E33" i="7" s="1"/>
  <c r="F33" i="3"/>
  <c r="O33" i="3" s="1"/>
  <c r="D33" i="3"/>
  <c r="C33" i="3"/>
  <c r="B33" i="3"/>
  <c r="A33" i="3"/>
  <c r="K32" i="3"/>
  <c r="I32" i="3"/>
  <c r="F32" i="3"/>
  <c r="L32" i="3" s="1"/>
  <c r="D32" i="3"/>
  <c r="C32" i="3"/>
  <c r="B32" i="3"/>
  <c r="A32" i="3"/>
  <c r="B31" i="3"/>
  <c r="A31" i="3"/>
  <c r="M30" i="3"/>
  <c r="L30" i="3"/>
  <c r="I30" i="3"/>
  <c r="K30" i="3" s="1"/>
  <c r="G30" i="3"/>
  <c r="E30" i="7" s="1"/>
  <c r="F30" i="3"/>
  <c r="O30" i="3" s="1"/>
  <c r="D30" i="3"/>
  <c r="H30" i="3" s="1"/>
  <c r="C30" i="3"/>
  <c r="B30" i="3"/>
  <c r="A30" i="3"/>
  <c r="L29" i="3"/>
  <c r="K29" i="3"/>
  <c r="I29" i="3"/>
  <c r="F29" i="3"/>
  <c r="G29" i="3" s="1"/>
  <c r="D29" i="3"/>
  <c r="C29" i="3"/>
  <c r="B29" i="3"/>
  <c r="A29" i="3"/>
  <c r="I28" i="3"/>
  <c r="K28" i="3" s="1"/>
  <c r="F28" i="3"/>
  <c r="G28" i="3" s="1"/>
  <c r="D28" i="3"/>
  <c r="C28" i="3"/>
  <c r="B28" i="3"/>
  <c r="A28" i="3"/>
  <c r="I27" i="3"/>
  <c r="K27" i="3" s="1"/>
  <c r="F27" i="3"/>
  <c r="O27" i="3" s="1"/>
  <c r="D27" i="3"/>
  <c r="C27" i="3"/>
  <c r="B27" i="3"/>
  <c r="A27" i="3"/>
  <c r="I26" i="3"/>
  <c r="L26" i="3" s="1"/>
  <c r="G26" i="3"/>
  <c r="E26" i="7" s="1"/>
  <c r="F26" i="3"/>
  <c r="O26" i="3" s="1"/>
  <c r="D26" i="3"/>
  <c r="C26" i="3"/>
  <c r="B26" i="3"/>
  <c r="A26" i="3"/>
  <c r="K25" i="3"/>
  <c r="I25" i="3"/>
  <c r="F25" i="3"/>
  <c r="L25" i="3" s="1"/>
  <c r="D25" i="3"/>
  <c r="C25" i="3"/>
  <c r="B25" i="3"/>
  <c r="A25" i="3"/>
  <c r="I24" i="3"/>
  <c r="K24" i="3" s="1"/>
  <c r="F24" i="3"/>
  <c r="L24" i="3" s="1"/>
  <c r="D24" i="3"/>
  <c r="C24" i="3"/>
  <c r="B24" i="3"/>
  <c r="A24" i="3"/>
  <c r="I23" i="3"/>
  <c r="K23" i="3" s="1"/>
  <c r="F23" i="3"/>
  <c r="G23" i="3" s="1"/>
  <c r="D23" i="3"/>
  <c r="C23" i="3"/>
  <c r="B23" i="3"/>
  <c r="A23" i="3"/>
  <c r="M22" i="3"/>
  <c r="L22" i="3"/>
  <c r="I22" i="3"/>
  <c r="K22" i="3" s="1"/>
  <c r="G22" i="3"/>
  <c r="E22" i="7" s="1"/>
  <c r="G22" i="7" s="1"/>
  <c r="F22" i="3"/>
  <c r="O22" i="3" s="1"/>
  <c r="D22" i="3"/>
  <c r="H22" i="3" s="1"/>
  <c r="C22" i="3"/>
  <c r="B22" i="3"/>
  <c r="A22" i="3"/>
  <c r="L21" i="3"/>
  <c r="K21" i="3"/>
  <c r="I21" i="3"/>
  <c r="F21" i="3"/>
  <c r="G21" i="3" s="1"/>
  <c r="D21" i="3"/>
  <c r="C21" i="3"/>
  <c r="B21" i="3"/>
  <c r="A21" i="3"/>
  <c r="B20" i="3"/>
  <c r="A20" i="3"/>
  <c r="B19" i="3"/>
  <c r="A19" i="3"/>
  <c r="I18" i="3"/>
  <c r="K18" i="3" s="1"/>
  <c r="F18" i="3"/>
  <c r="L18" i="3" s="1"/>
  <c r="D18" i="3"/>
  <c r="C18" i="3"/>
  <c r="B18" i="3"/>
  <c r="A18" i="3"/>
  <c r="I17" i="3"/>
  <c r="K17" i="3" s="1"/>
  <c r="F17" i="3"/>
  <c r="G17" i="3" s="1"/>
  <c r="D17" i="3"/>
  <c r="C17" i="3"/>
  <c r="B17" i="3"/>
  <c r="A17" i="3"/>
  <c r="M16" i="3"/>
  <c r="L16" i="3"/>
  <c r="I16" i="3"/>
  <c r="K16" i="3" s="1"/>
  <c r="K15" i="3" s="1"/>
  <c r="G16" i="3"/>
  <c r="P16" i="3" s="1"/>
  <c r="F16" i="3"/>
  <c r="O16" i="3" s="1"/>
  <c r="D16" i="3"/>
  <c r="H16" i="3" s="1"/>
  <c r="C16" i="3"/>
  <c r="B16" i="3"/>
  <c r="A16" i="3"/>
  <c r="B15" i="3"/>
  <c r="A15" i="3"/>
  <c r="I14" i="3"/>
  <c r="K14" i="3" s="1"/>
  <c r="K13" i="3" s="1"/>
  <c r="F14" i="3"/>
  <c r="O14" i="3" s="1"/>
  <c r="D14" i="3"/>
  <c r="C14" i="3"/>
  <c r="B14" i="3"/>
  <c r="A14" i="3"/>
  <c r="J13" i="3"/>
  <c r="B13" i="3"/>
  <c r="A13" i="3"/>
  <c r="K12" i="3"/>
  <c r="I12" i="3"/>
  <c r="F12" i="3"/>
  <c r="L12" i="3" s="1"/>
  <c r="D12" i="3"/>
  <c r="C12" i="3"/>
  <c r="B12" i="3"/>
  <c r="A12" i="3"/>
  <c r="I11" i="3"/>
  <c r="K11" i="3" s="1"/>
  <c r="F11" i="3"/>
  <c r="L11" i="3" s="1"/>
  <c r="D11" i="3"/>
  <c r="C11" i="3"/>
  <c r="B11" i="3"/>
  <c r="A11" i="3"/>
  <c r="I10" i="3"/>
  <c r="K10" i="3" s="1"/>
  <c r="K9" i="3" s="1"/>
  <c r="F10" i="3"/>
  <c r="G10" i="3" s="1"/>
  <c r="D10" i="3"/>
  <c r="C10" i="3"/>
  <c r="B10" i="3"/>
  <c r="A10" i="3"/>
  <c r="B9" i="3"/>
  <c r="A9" i="3"/>
  <c r="B8" i="3"/>
  <c r="A8" i="3"/>
  <c r="M4" i="3"/>
  <c r="F4" i="3"/>
  <c r="D4" i="3"/>
  <c r="B3" i="3"/>
  <c r="B2" i="3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A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E10" i="7" l="1"/>
  <c r="M10" i="3"/>
  <c r="P10" i="3"/>
  <c r="E28" i="7"/>
  <c r="P28" i="3"/>
  <c r="M28" i="3"/>
  <c r="H10" i="3"/>
  <c r="E17" i="7"/>
  <c r="M17" i="3"/>
  <c r="P17" i="3"/>
  <c r="E21" i="7"/>
  <c r="H21" i="3"/>
  <c r="P21" i="3"/>
  <c r="M21" i="3"/>
  <c r="H23" i="3"/>
  <c r="H28" i="3"/>
  <c r="K8" i="3"/>
  <c r="H381" i="5"/>
  <c r="J328" i="5"/>
  <c r="N35" i="3"/>
  <c r="Q35" i="3"/>
  <c r="Q37" i="3"/>
  <c r="N37" i="3"/>
  <c r="E23" i="7"/>
  <c r="M23" i="3"/>
  <c r="P23" i="3"/>
  <c r="H24" i="3"/>
  <c r="Q30" i="3"/>
  <c r="N30" i="3"/>
  <c r="E35" i="7"/>
  <c r="P35" i="3"/>
  <c r="M35" i="3"/>
  <c r="Q38" i="3"/>
  <c r="N38" i="3"/>
  <c r="Q16" i="3"/>
  <c r="N16" i="3"/>
  <c r="H17" i="3"/>
  <c r="Q22" i="3"/>
  <c r="N22" i="3"/>
  <c r="E29" i="7"/>
  <c r="H29" i="3"/>
  <c r="P29" i="3"/>
  <c r="M29" i="3"/>
  <c r="E38" i="7"/>
  <c r="P38" i="3"/>
  <c r="M38" i="3"/>
  <c r="D275" i="5"/>
  <c r="J275" i="5" s="1"/>
  <c r="J222" i="5"/>
  <c r="K26" i="7"/>
  <c r="G26" i="7"/>
  <c r="K33" i="7"/>
  <c r="G33" i="7"/>
  <c r="G16" i="7"/>
  <c r="K16" i="7"/>
  <c r="O24" i="3"/>
  <c r="G32" i="3"/>
  <c r="K45" i="3"/>
  <c r="J116" i="5"/>
  <c r="L10" i="3"/>
  <c r="L9" i="3" s="1"/>
  <c r="G14" i="3"/>
  <c r="L17" i="3"/>
  <c r="L15" i="3" s="1"/>
  <c r="L23" i="3"/>
  <c r="L20" i="3" s="1"/>
  <c r="L19" i="3" s="1"/>
  <c r="G27" i="3"/>
  <c r="G34" i="3"/>
  <c r="L38" i="3"/>
  <c r="H45" i="3"/>
  <c r="N46" i="3"/>
  <c r="P48" i="3"/>
  <c r="H50" i="3"/>
  <c r="O32" i="3"/>
  <c r="G25" i="3"/>
  <c r="O48" i="3"/>
  <c r="G50" i="3"/>
  <c r="O10" i="3"/>
  <c r="G11" i="3"/>
  <c r="O17" i="3"/>
  <c r="G18" i="3"/>
  <c r="H18" i="3" s="1"/>
  <c r="O23" i="3"/>
  <c r="G24" i="3"/>
  <c r="L28" i="3"/>
  <c r="L35" i="3"/>
  <c r="O38" i="3"/>
  <c r="G41" i="3"/>
  <c r="M44" i="3"/>
  <c r="E44" i="7"/>
  <c r="O46" i="3"/>
  <c r="K48" i="7"/>
  <c r="G48" i="7"/>
  <c r="E42" i="7"/>
  <c r="M42" i="3"/>
  <c r="L9" i="7"/>
  <c r="O11" i="3"/>
  <c r="O18" i="3"/>
  <c r="H33" i="3"/>
  <c r="H42" i="3"/>
  <c r="L14" i="3"/>
  <c r="L13" i="3" s="1"/>
  <c r="K26" i="3"/>
  <c r="K20" i="3" s="1"/>
  <c r="K19" i="3" s="1"/>
  <c r="L27" i="3"/>
  <c r="K33" i="3"/>
  <c r="K31" i="3" s="1"/>
  <c r="L34" i="3"/>
  <c r="L31" i="3" s="1"/>
  <c r="P43" i="3"/>
  <c r="H44" i="3"/>
  <c r="E46" i="7"/>
  <c r="M46" i="3"/>
  <c r="O47" i="3"/>
  <c r="L50" i="3"/>
  <c r="O17" i="7"/>
  <c r="J17" i="7"/>
  <c r="G12" i="3"/>
  <c r="H26" i="3"/>
  <c r="O44" i="3"/>
  <c r="O21" i="3"/>
  <c r="M22" i="7"/>
  <c r="P22" i="7"/>
  <c r="H22" i="7"/>
  <c r="P22" i="3"/>
  <c r="O29" i="3"/>
  <c r="G30" i="7"/>
  <c r="K30" i="7"/>
  <c r="P30" i="3"/>
  <c r="G37" i="7"/>
  <c r="K37" i="7"/>
  <c r="P37" i="3"/>
  <c r="G49" i="3"/>
  <c r="L49" i="3"/>
  <c r="L40" i="3" s="1"/>
  <c r="J10" i="7"/>
  <c r="O21" i="7"/>
  <c r="J21" i="7"/>
  <c r="O12" i="3"/>
  <c r="O25" i="3"/>
  <c r="P26" i="3"/>
  <c r="P33" i="3"/>
  <c r="J169" i="5"/>
  <c r="M26" i="3"/>
  <c r="O28" i="3"/>
  <c r="M33" i="3"/>
  <c r="O35" i="3"/>
  <c r="K36" i="7"/>
  <c r="G36" i="7"/>
  <c r="H36" i="7" s="1"/>
  <c r="P36" i="3"/>
  <c r="K40" i="3"/>
  <c r="K39" i="3" s="1"/>
  <c r="G43" i="7"/>
  <c r="K43" i="7"/>
  <c r="P47" i="3"/>
  <c r="E47" i="7"/>
  <c r="M48" i="3"/>
  <c r="H43" i="7"/>
  <c r="H36" i="3"/>
  <c r="P42" i="3"/>
  <c r="H43" i="3"/>
  <c r="E45" i="7"/>
  <c r="P45" i="3"/>
  <c r="H47" i="3"/>
  <c r="N48" i="3"/>
  <c r="O11" i="7"/>
  <c r="L11" i="7"/>
  <c r="K22" i="7"/>
  <c r="O24" i="7"/>
  <c r="L27" i="7"/>
  <c r="J29" i="7"/>
  <c r="O34" i="7"/>
  <c r="L37" i="7"/>
  <c r="L41" i="7"/>
  <c r="L40" i="7" s="1"/>
  <c r="J43" i="7"/>
  <c r="J40" i="7" s="1"/>
  <c r="J39" i="7" s="1"/>
  <c r="O46" i="7"/>
  <c r="L12" i="7"/>
  <c r="L14" i="7"/>
  <c r="L13" i="7" s="1"/>
  <c r="L16" i="7"/>
  <c r="L28" i="7"/>
  <c r="L38" i="7"/>
  <c r="L42" i="7"/>
  <c r="L50" i="7"/>
  <c r="O48" i="7"/>
  <c r="L18" i="7"/>
  <c r="L22" i="7"/>
  <c r="H26" i="7"/>
  <c r="L30" i="7"/>
  <c r="L20" i="7" s="1"/>
  <c r="L19" i="7" s="1"/>
  <c r="L32" i="7"/>
  <c r="L31" i="7" s="1"/>
  <c r="L44" i="7"/>
  <c r="H48" i="7"/>
  <c r="H37" i="7"/>
  <c r="O29" i="7"/>
  <c r="O43" i="7"/>
  <c r="Q18" i="3" l="1"/>
  <c r="N18" i="3"/>
  <c r="Q36" i="7"/>
  <c r="N36" i="7"/>
  <c r="L39" i="3"/>
  <c r="O39" i="3" s="1"/>
  <c r="O40" i="3"/>
  <c r="L8" i="7"/>
  <c r="L51" i="7" s="1"/>
  <c r="O51" i="7" s="1"/>
  <c r="H434" i="5"/>
  <c r="J381" i="5"/>
  <c r="Q37" i="7"/>
  <c r="N37" i="7"/>
  <c r="K47" i="7"/>
  <c r="G47" i="7"/>
  <c r="N43" i="3"/>
  <c r="Q43" i="3"/>
  <c r="P43" i="7"/>
  <c r="M43" i="7"/>
  <c r="E25" i="7"/>
  <c r="M25" i="3"/>
  <c r="P25" i="3"/>
  <c r="H25" i="3"/>
  <c r="E34" i="7"/>
  <c r="M34" i="3"/>
  <c r="P34" i="3"/>
  <c r="H34" i="3"/>
  <c r="E32" i="7"/>
  <c r="M32" i="3"/>
  <c r="P32" i="3"/>
  <c r="H32" i="3"/>
  <c r="G29" i="7"/>
  <c r="K29" i="7"/>
  <c r="Q23" i="3"/>
  <c r="N23" i="3"/>
  <c r="Q10" i="3"/>
  <c r="N10" i="3"/>
  <c r="Q36" i="3"/>
  <c r="N36" i="3"/>
  <c r="K35" i="7"/>
  <c r="G35" i="7"/>
  <c r="P36" i="7"/>
  <c r="M36" i="7"/>
  <c r="G42" i="7"/>
  <c r="K42" i="7"/>
  <c r="E41" i="7"/>
  <c r="M41" i="3"/>
  <c r="M40" i="3" s="1"/>
  <c r="P41" i="3"/>
  <c r="E11" i="7"/>
  <c r="P11" i="3"/>
  <c r="M11" i="3"/>
  <c r="Q50" i="3"/>
  <c r="N50" i="3"/>
  <c r="P16" i="7"/>
  <c r="H16" i="7"/>
  <c r="M16" i="7"/>
  <c r="Q17" i="3"/>
  <c r="N17" i="3"/>
  <c r="K23" i="7"/>
  <c r="G23" i="7"/>
  <c r="Q21" i="3"/>
  <c r="N21" i="3"/>
  <c r="E27" i="7"/>
  <c r="M27" i="3"/>
  <c r="H27" i="3"/>
  <c r="P27" i="3"/>
  <c r="E12" i="7"/>
  <c r="M12" i="3"/>
  <c r="H12" i="3"/>
  <c r="P12" i="3"/>
  <c r="P49" i="3"/>
  <c r="E49" i="7"/>
  <c r="H49" i="3"/>
  <c r="M49" i="3"/>
  <c r="K46" i="7"/>
  <c r="G46" i="7"/>
  <c r="M14" i="3"/>
  <c r="M13" i="3" s="1"/>
  <c r="H14" i="3"/>
  <c r="E14" i="7"/>
  <c r="P14" i="3"/>
  <c r="M33" i="7"/>
  <c r="P33" i="7"/>
  <c r="H33" i="7"/>
  <c r="G38" i="7"/>
  <c r="K38" i="7"/>
  <c r="N15" i="3"/>
  <c r="G21" i="7"/>
  <c r="K21" i="7"/>
  <c r="G28" i="7"/>
  <c r="K28" i="7"/>
  <c r="G44" i="7"/>
  <c r="K44" i="7"/>
  <c r="M30" i="7"/>
  <c r="P30" i="7"/>
  <c r="H30" i="7"/>
  <c r="Q26" i="7"/>
  <c r="N26" i="7"/>
  <c r="N43" i="7"/>
  <c r="Q43" i="7"/>
  <c r="N22" i="7"/>
  <c r="Q22" i="7"/>
  <c r="Q44" i="3"/>
  <c r="N44" i="3"/>
  <c r="N42" i="3"/>
  <c r="Q42" i="3"/>
  <c r="L8" i="3"/>
  <c r="L51" i="3" s="1"/>
  <c r="O51" i="3" s="1"/>
  <c r="N24" i="3"/>
  <c r="Q24" i="3"/>
  <c r="K51" i="3"/>
  <c r="L39" i="7"/>
  <c r="O39" i="7" s="1"/>
  <c r="O40" i="7"/>
  <c r="N33" i="3"/>
  <c r="Q33" i="3"/>
  <c r="P48" i="7"/>
  <c r="M48" i="7"/>
  <c r="E50" i="7"/>
  <c r="M50" i="3"/>
  <c r="P50" i="3"/>
  <c r="N45" i="3"/>
  <c r="Q45" i="3"/>
  <c r="P26" i="7"/>
  <c r="M26" i="7"/>
  <c r="H11" i="3"/>
  <c r="M9" i="3"/>
  <c r="E18" i="7"/>
  <c r="P18" i="3"/>
  <c r="M18" i="3"/>
  <c r="M15" i="3" s="1"/>
  <c r="N26" i="3"/>
  <c r="Q26" i="3"/>
  <c r="N47" i="3"/>
  <c r="Q47" i="3"/>
  <c r="Q48" i="7"/>
  <c r="N48" i="7"/>
  <c r="L15" i="7"/>
  <c r="K45" i="7"/>
  <c r="G45" i="7"/>
  <c r="P37" i="7"/>
  <c r="M37" i="7"/>
  <c r="H41" i="3"/>
  <c r="E24" i="7"/>
  <c r="P24" i="3"/>
  <c r="M24" i="3"/>
  <c r="M20" i="3" s="1"/>
  <c r="Q29" i="3"/>
  <c r="N29" i="3"/>
  <c r="N28" i="3"/>
  <c r="Q28" i="3"/>
  <c r="G17" i="7"/>
  <c r="K17" i="7"/>
  <c r="K10" i="7"/>
  <c r="G10" i="7"/>
  <c r="P10" i="7" l="1"/>
  <c r="M10" i="7"/>
  <c r="H10" i="7"/>
  <c r="N14" i="3"/>
  <c r="N13" i="3" s="1"/>
  <c r="Q14" i="3"/>
  <c r="M45" i="7"/>
  <c r="P45" i="7"/>
  <c r="H45" i="7"/>
  <c r="G49" i="7"/>
  <c r="K49" i="7"/>
  <c r="N27" i="3"/>
  <c r="N20" i="3" s="1"/>
  <c r="Q27" i="3"/>
  <c r="G11" i="7"/>
  <c r="K11" i="7"/>
  <c r="P35" i="7"/>
  <c r="H35" i="7"/>
  <c r="M35" i="7"/>
  <c r="H487" i="5"/>
  <c r="J434" i="5"/>
  <c r="P21" i="7"/>
  <c r="M21" i="7"/>
  <c r="H21" i="7"/>
  <c r="P29" i="7"/>
  <c r="M29" i="7"/>
  <c r="H29" i="7"/>
  <c r="G41" i="7"/>
  <c r="K41" i="7"/>
  <c r="Q32" i="3"/>
  <c r="N32" i="3"/>
  <c r="Q25" i="3"/>
  <c r="N25" i="3"/>
  <c r="P47" i="7"/>
  <c r="H47" i="7"/>
  <c r="M47" i="7"/>
  <c r="N30" i="7"/>
  <c r="Q30" i="7"/>
  <c r="K24" i="7"/>
  <c r="G24" i="7"/>
  <c r="M8" i="3"/>
  <c r="G50" i="7"/>
  <c r="K50" i="7"/>
  <c r="P38" i="7"/>
  <c r="H38" i="7"/>
  <c r="M38" i="7"/>
  <c r="M46" i="7"/>
  <c r="P46" i="7"/>
  <c r="H46" i="7"/>
  <c r="G14" i="7"/>
  <c r="K14" i="7"/>
  <c r="K13" i="7" s="1"/>
  <c r="P40" i="3"/>
  <c r="M39" i="3"/>
  <c r="P39" i="3" s="1"/>
  <c r="P17" i="7"/>
  <c r="M17" i="7"/>
  <c r="H17" i="7"/>
  <c r="Q11" i="3"/>
  <c r="N11" i="3"/>
  <c r="N9" i="3" s="1"/>
  <c r="N8" i="3" s="1"/>
  <c r="M44" i="7"/>
  <c r="P44" i="7"/>
  <c r="H44" i="7"/>
  <c r="P42" i="7"/>
  <c r="H42" i="7"/>
  <c r="M42" i="7"/>
  <c r="M31" i="3"/>
  <c r="M19" i="3" s="1"/>
  <c r="G27" i="7"/>
  <c r="K27" i="7"/>
  <c r="G18" i="7"/>
  <c r="K18" i="7"/>
  <c r="K15" i="7" s="1"/>
  <c r="Q41" i="3"/>
  <c r="N41" i="3"/>
  <c r="N40" i="3" s="1"/>
  <c r="G12" i="7"/>
  <c r="K12" i="7"/>
  <c r="K9" i="7" s="1"/>
  <c r="K8" i="7" s="1"/>
  <c r="G32" i="7"/>
  <c r="K32" i="7"/>
  <c r="K31" i="7" s="1"/>
  <c r="K25" i="7"/>
  <c r="K20" i="7" s="1"/>
  <c r="K19" i="7" s="1"/>
  <c r="G25" i="7"/>
  <c r="Q16" i="7"/>
  <c r="N16" i="7"/>
  <c r="K34" i="7"/>
  <c r="G34" i="7"/>
  <c r="Q12" i="3"/>
  <c r="N12" i="3"/>
  <c r="N33" i="7"/>
  <c r="Q33" i="7"/>
  <c r="M23" i="7"/>
  <c r="P23" i="7"/>
  <c r="H23" i="7"/>
  <c r="P28" i="7"/>
  <c r="H28" i="7"/>
  <c r="M28" i="7"/>
  <c r="Q49" i="3"/>
  <c r="N49" i="3"/>
  <c r="N34" i="3"/>
  <c r="Q34" i="3"/>
  <c r="M18" i="7" l="1"/>
  <c r="M15" i="7" s="1"/>
  <c r="P18" i="7"/>
  <c r="H18" i="7"/>
  <c r="N44" i="7"/>
  <c r="Q44" i="7"/>
  <c r="Q38" i="7"/>
  <c r="N38" i="7"/>
  <c r="K40" i="7"/>
  <c r="K39" i="7" s="1"/>
  <c r="K51" i="7" s="1"/>
  <c r="Q28" i="7"/>
  <c r="N28" i="7"/>
  <c r="P49" i="7"/>
  <c r="M49" i="7"/>
  <c r="H49" i="7"/>
  <c r="Q10" i="7"/>
  <c r="N10" i="7"/>
  <c r="M34" i="7"/>
  <c r="P34" i="7"/>
  <c r="H34" i="7"/>
  <c r="P50" i="7"/>
  <c r="H50" i="7"/>
  <c r="M50" i="7"/>
  <c r="P12" i="7"/>
  <c r="H12" i="7"/>
  <c r="M12" i="7"/>
  <c r="M51" i="3"/>
  <c r="P51" i="3" s="1"/>
  <c r="Q35" i="7"/>
  <c r="N35" i="7"/>
  <c r="P27" i="7"/>
  <c r="M27" i="7"/>
  <c r="H27" i="7"/>
  <c r="P14" i="7"/>
  <c r="H14" i="7"/>
  <c r="M14" i="7"/>
  <c r="M13" i="7" s="1"/>
  <c r="N23" i="7"/>
  <c r="Q23" i="7"/>
  <c r="N17" i="7"/>
  <c r="Q17" i="7"/>
  <c r="M24" i="7"/>
  <c r="M20" i="7" s="1"/>
  <c r="M19" i="7" s="1"/>
  <c r="P24" i="7"/>
  <c r="H24" i="7"/>
  <c r="N45" i="7"/>
  <c r="Q45" i="7"/>
  <c r="Q47" i="7"/>
  <c r="N47" i="7"/>
  <c r="H540" i="5"/>
  <c r="J487" i="5"/>
  <c r="Q42" i="7"/>
  <c r="N42" i="7"/>
  <c r="N31" i="3"/>
  <c r="N19" i="3" s="1"/>
  <c r="N51" i="3" s="1"/>
  <c r="Q51" i="3" s="1"/>
  <c r="N21" i="7"/>
  <c r="Q21" i="7"/>
  <c r="P41" i="7"/>
  <c r="M41" i="7"/>
  <c r="M40" i="7" s="1"/>
  <c r="H41" i="7"/>
  <c r="M32" i="7"/>
  <c r="M31" i="7" s="1"/>
  <c r="P32" i="7"/>
  <c r="H32" i="7"/>
  <c r="N29" i="7"/>
  <c r="Q29" i="7"/>
  <c r="Q46" i="7"/>
  <c r="N46" i="7"/>
  <c r="Q40" i="3"/>
  <c r="N39" i="3"/>
  <c r="Q39" i="3" s="1"/>
  <c r="P25" i="7"/>
  <c r="H25" i="7"/>
  <c r="M25" i="7"/>
  <c r="P11" i="7"/>
  <c r="M11" i="7"/>
  <c r="M9" i="7" s="1"/>
  <c r="M8" i="7" s="1"/>
  <c r="H11" i="7"/>
  <c r="N32" i="7" l="1"/>
  <c r="Q32" i="7"/>
  <c r="N18" i="7"/>
  <c r="N15" i="7" s="1"/>
  <c r="Q18" i="7"/>
  <c r="Q50" i="7"/>
  <c r="N50" i="7"/>
  <c r="Q14" i="7"/>
  <c r="N14" i="7"/>
  <c r="N13" i="7" s="1"/>
  <c r="Q34" i="7"/>
  <c r="N34" i="7"/>
  <c r="Q24" i="7"/>
  <c r="N24" i="7"/>
  <c r="N20" i="7" s="1"/>
  <c r="Q11" i="7"/>
  <c r="N11" i="7"/>
  <c r="N9" i="7" s="1"/>
  <c r="N8" i="7" s="1"/>
  <c r="Q41" i="7"/>
  <c r="N41" i="7"/>
  <c r="N40" i="7" s="1"/>
  <c r="M39" i="7"/>
  <c r="P39" i="7" s="1"/>
  <c r="P40" i="7"/>
  <c r="Q27" i="7"/>
  <c r="N27" i="7"/>
  <c r="J540" i="5"/>
  <c r="H593" i="5"/>
  <c r="Q25" i="7"/>
  <c r="N25" i="7"/>
  <c r="Q12" i="7"/>
  <c r="N12" i="7"/>
  <c r="Q49" i="7"/>
  <c r="N49" i="7"/>
  <c r="N39" i="7" l="1"/>
  <c r="Q39" i="7" s="1"/>
  <c r="Q40" i="7"/>
  <c r="N31" i="7"/>
  <c r="N19" i="7" s="1"/>
  <c r="N51" i="7" s="1"/>
  <c r="Q51" i="7" s="1"/>
  <c r="H646" i="5"/>
  <c r="J593" i="5"/>
  <c r="M51" i="7"/>
  <c r="P51" i="7" s="1"/>
  <c r="H699" i="5" l="1"/>
  <c r="J646" i="5"/>
  <c r="H752" i="5" l="1"/>
  <c r="J699" i="5"/>
  <c r="H805" i="5" l="1"/>
  <c r="J752" i="5"/>
  <c r="H858" i="5" l="1"/>
  <c r="J805" i="5"/>
  <c r="J858" i="5" l="1"/>
  <c r="H911" i="5"/>
  <c r="J911" i="5" l="1"/>
  <c r="H964" i="5"/>
  <c r="J964" i="5" l="1"/>
  <c r="H1017" i="5"/>
  <c r="J1017" i="5" l="1"/>
  <c r="H1070" i="5"/>
  <c r="H1123" i="5" l="1"/>
  <c r="J1070" i="5"/>
  <c r="H1176" i="5" l="1"/>
  <c r="J1123" i="5"/>
  <c r="H1229" i="5" l="1"/>
  <c r="J1176" i="5"/>
  <c r="H1282" i="5" l="1"/>
  <c r="J1229" i="5"/>
  <c r="J1282" i="5" l="1"/>
  <c r="H1335" i="5"/>
  <c r="J1335" i="5" l="1"/>
  <c r="H1388" i="5"/>
  <c r="J1388" i="5" l="1"/>
  <c r="H1441" i="5"/>
  <c r="J1441" i="5" l="1"/>
  <c r="H1494" i="5"/>
  <c r="H1547" i="5" l="1"/>
  <c r="J1547" i="5" s="1"/>
  <c r="J1494" i="5"/>
</calcChain>
</file>

<file path=xl/sharedStrings.xml><?xml version="1.0" encoding="utf-8"?>
<sst xmlns="http://schemas.openxmlformats.org/spreadsheetml/2006/main" count="2549" uniqueCount="228">
  <si>
    <t>Contratada:</t>
  </si>
  <si>
    <t>FELIPE &amp; SOUZA CONSTRUÇÕES (Rua eng. Antonio Goncalves Soares n° 135  LUZIA ARACAJU-SE CNPJ : 38.015.219/0001-37)</t>
  </si>
  <si>
    <t>Contratante:</t>
  </si>
  <si>
    <t>PREFEITURA DE SÃO CRISTOVÃO</t>
  </si>
  <si>
    <t xml:space="preserve">Objeto: </t>
  </si>
  <si>
    <t xml:space="preserve"> REVITALIZAÇÃO DA PRAÇA ALAMEDA DAS ARVORES  DO BAIRRO EDUARDO GOMES</t>
  </si>
  <si>
    <t>Contrato:</t>
  </si>
  <si>
    <t xml:space="preserve"> Nº 040/2025</t>
  </si>
  <si>
    <t>Planilha contratada Federal</t>
  </si>
  <si>
    <t>ITEM</t>
  </si>
  <si>
    <t>DESCRIÇÃO DO ITEM</t>
  </si>
  <si>
    <t>UNID</t>
  </si>
  <si>
    <t>QUANT</t>
  </si>
  <si>
    <t>PREÇO UNIT</t>
  </si>
  <si>
    <t>VALOR TOTAL</t>
  </si>
  <si>
    <t>SERVIÇOS GERAIS DO EMPREENDIMENTO</t>
  </si>
  <si>
    <t>01.01 </t>
  </si>
  <si>
    <t>ADMINISTRAÇÃO LOCAL</t>
  </si>
  <si>
    <t>01.01.001 </t>
  </si>
  <si>
    <t>Mestre de obras com encargos complementares</t>
  </si>
  <si>
    <t>h</t>
  </si>
  <si>
    <t>01.01.002 </t>
  </si>
  <si>
    <t>Engenheiro civil de obra junior com encargos complementares</t>
  </si>
  <si>
    <t>01.01.003 </t>
  </si>
  <si>
    <t>Vigia diurno com encargos complementares</t>
  </si>
  <si>
    <t>01.02 </t>
  </si>
  <si>
    <t>MOBILIZAÇÃO/DESMOBILIZAÇÃO</t>
  </si>
  <si>
    <t>01.02.001 </t>
  </si>
  <si>
    <t>Transporte com caminhão carroceria 9t, em via urbana pavimentada, dmt até 30km (unidade: txkm). af_07/2020</t>
  </si>
  <si>
    <t>txkm</t>
  </si>
  <si>
    <t>01.03 </t>
  </si>
  <si>
    <t>SERVIÇOS GERAIS</t>
  </si>
  <si>
    <t>01.03.003 </t>
  </si>
  <si>
    <t>Ligação Predial de Água em Mureta de Concreto, Provisória ou Definitiva, com Fornecimento de Material, inclusive Mureta e Hidrômetro, Rede DN 50mm - Rev 03_10/2022</t>
  </si>
  <si>
    <t>UN</t>
  </si>
  <si>
    <t>01.03.004 </t>
  </si>
  <si>
    <t>Instalação provisória de energia elétrica, aerea, trifasica, em poste galvanizado, exclusive fornecimento do medidor</t>
  </si>
  <si>
    <t>un</t>
  </si>
  <si>
    <t>01.03.005 </t>
  </si>
  <si>
    <t>Fornecimento e instalação de placa de obra com chapa galvanizada e estrutura de madeira. af_03/2022_ps</t>
  </si>
  <si>
    <t>m2</t>
  </si>
  <si>
    <t>PRAÇA ALAMEDA - SEÇÃO 01</t>
  </si>
  <si>
    <t>02.01 </t>
  </si>
  <si>
    <t>PAVIMENTAÇÃO</t>
  </si>
  <si>
    <t>02.01.001 </t>
  </si>
  <si>
    <t>Locação de serviços de pavimentação</t>
  </si>
  <si>
    <t>02.01.002 </t>
  </si>
  <si>
    <t>Compactação mecânica de solo para execução de radier, piso de concreto ou laje sobre solo, com compactador de solos a percussão. af_09/2021</t>
  </si>
  <si>
    <t>02.01.003 </t>
  </si>
  <si>
    <t>Aplicação de lona plástica para execução de pavimentos de concreto. af_04/2022</t>
  </si>
  <si>
    <t>02.01.004 </t>
  </si>
  <si>
    <t>Execução de passeio (calçada) ou piso de concreto com concreto moldado in loco, usinado c20, acabamento convencional, não armado. af_08/2022</t>
  </si>
  <si>
    <t>m3</t>
  </si>
  <si>
    <t>02.01.006 </t>
  </si>
  <si>
    <t>Lastro com material granular (areia média), aplicado em pisos ou lajes sobre solo, espessura de *10 cm*. af_01/2024</t>
  </si>
  <si>
    <t>02.01.007 </t>
  </si>
  <si>
    <t>Pintura p/ piso c/ aplicação de 2 demãos tinta novacor, cores cerâmica, concreto, verde ou azul - aplicação c/ rôlo - R1</t>
  </si>
  <si>
    <t>02.01.008 </t>
  </si>
  <si>
    <t>Piso podotátil de alerta ou direcional, de concreto, assentado sobre argamassa. af_03/2024</t>
  </si>
  <si>
    <t>02.01.009 </t>
  </si>
  <si>
    <t>Assentamento de guia (meio-fio) em trecho reto, confeccionada em concreto pré-fabricado, dimensões 100x15x13x30 cm (comprimento x base inferior x base superior x altura). af_01/2024</t>
  </si>
  <si>
    <t>m</t>
  </si>
  <si>
    <t>02.01.010 </t>
  </si>
  <si>
    <t>Assentamento de guia (meio-fio) em trecho curvo, confeccionada em concreto pré-fabricado, dimensões 100x15x13x30 cm (comprimento x base inferior x base superior x altura). af_01/2024</t>
  </si>
  <si>
    <t>02.01.011 </t>
  </si>
  <si>
    <t>Reassentamento de meio fio</t>
  </si>
  <si>
    <t>02.05 </t>
  </si>
  <si>
    <t>CONTENÇÃO</t>
  </si>
  <si>
    <t>02.05.001 </t>
  </si>
  <si>
    <t>Escavação manual de vala com profundidade menor ou igual a 1,30 m. af_02/2021</t>
  </si>
  <si>
    <t>02.05.002 </t>
  </si>
  <si>
    <t>Lastro de concreto magro, aplicado em blocos de coroamento ou sapatas, espessura de 3 cm. af_01/2024</t>
  </si>
  <si>
    <t>02.05.003 </t>
  </si>
  <si>
    <t>Alvenaria de vedação de blocos cerâmicos furados na horizontal de 9x19x29 cm (espessura 9 cm) e argamassa de assentamento com preparo em betoneira. af_12/2021</t>
  </si>
  <si>
    <t>02.05.004 </t>
  </si>
  <si>
    <t>Chapisco aplicado em alvenaria (sem presença de vãos) e estruturas de concreto de fachada, com colher de pedreiro.  argamassa traço 1:3 com preparo em betoneira 400l. af_10/2022</t>
  </si>
  <si>
    <t>02.05.005 </t>
  </si>
  <si>
    <t>Massa única, em argamassa traço 1:2:8, preparo mecânico, aplicada manualmente em paredes internas de ambientes com área entre 5m² e 10m², e = 10mm, com taliscas. af_03/2024</t>
  </si>
  <si>
    <t>02.05.006 </t>
  </si>
  <si>
    <t>Fundo selador acrílico, aplicação manual em parede, uma demão. af_04/2023</t>
  </si>
  <si>
    <t>02.05.007 </t>
  </si>
  <si>
    <t>PRAÇA ALAMEDA - SEÇÃO 02</t>
  </si>
  <si>
    <t>03.01 </t>
  </si>
  <si>
    <t>PAVIMENTAÇÃO -SEÇÃO 02</t>
  </si>
  <si>
    <t>03.01.001 </t>
  </si>
  <si>
    <t>03.01.002 </t>
  </si>
  <si>
    <t>03.01.003 </t>
  </si>
  <si>
    <t>03.01.004 </t>
  </si>
  <si>
    <t>03.01.006 </t>
  </si>
  <si>
    <t>03.01.007 </t>
  </si>
  <si>
    <t>03.01.008 </t>
  </si>
  <si>
    <t>03.01.009 </t>
  </si>
  <si>
    <t>03.01.010 </t>
  </si>
  <si>
    <t>03.01.011 </t>
  </si>
  <si>
    <t>TOTAL DO ORÇAMENTO</t>
  </si>
  <si>
    <t>Marca da contratada</t>
  </si>
  <si>
    <t>PREFEITURA MUNICIPAL DE SÃO CRISTOVÃO</t>
  </si>
  <si>
    <t>REVITALIZAÇÃO DA PRAÇA ALAMEDA DAS ARVORES DO BAIRRO EDUARDO GOMES</t>
  </si>
  <si>
    <t>040/2025</t>
  </si>
  <si>
    <t>BM:</t>
  </si>
  <si>
    <t>01</t>
  </si>
  <si>
    <t>Período de medição:</t>
  </si>
  <si>
    <t>06/10/2025 a 04/11/2025</t>
  </si>
  <si>
    <t>Data da medição:</t>
  </si>
  <si>
    <t>Memorial de cálculo</t>
  </si>
  <si>
    <t>DESCRIÇÃO</t>
  </si>
  <si>
    <t>lados</t>
  </si>
  <si>
    <t>x</t>
  </si>
  <si>
    <t>altura</t>
  </si>
  <si>
    <t>largura</t>
  </si>
  <si>
    <t>comprimento</t>
  </si>
  <si>
    <t>=</t>
  </si>
  <si>
    <t>Total</t>
  </si>
  <si>
    <t>Cálculo do Valor Correspondente à Execução
Valor Executado = Valor Total × Percentual Executado                                 Valor Executado = 4.939,36 × 0,19 = R$ 938,48                                              Quantitativo: 105,7 × 0,19 = 20,083</t>
  </si>
  <si>
    <t>Cálculo do Valor Correspondente à Execução
Valor Executado = Valor Total × Percentual Executado
Valor Executado = 1642,06 × 0,19 = R$ 335,58                                 Quantitativo: 17,05 × 0,19 = 3,2395</t>
  </si>
  <si>
    <t>Serviço: Instalação provisória de energia elétrica, aérea, trifásica, em poste galvanizado (excluso fornecimento do medidor)
Unidade: um - Quantidade: 1,00
Preço unitário (contratado): R$ 1.608,59</t>
  </si>
  <si>
    <t>Locação de Serviços de Pavimentação - Unidade: m²
- Quantidade: 1.499,33 m² - Preço Unitário: R$ 1,42                                
Percentual Aplicado: 60%  Quantitativo: 1.499,33*0,6 = 899,598</t>
  </si>
  <si>
    <t>Compactação Mecânica de Solo (Radier, Piso ou Laje)
- Unidade: m²
- Quantidade: 1.499,33 m²     Percentual Aplicado: 60%
                    Quantitativo: 1.499,33*0,6 = 899,598</t>
  </si>
  <si>
    <t xml:space="preserve"> Aplicação de Lona Plástica para Pavimento de Concreto
- Quantidade: 1.499,33 m²     Percentual Aplicado: 40%
                    Quantitativo: 1.499,33*0,4 = 599,732</t>
  </si>
  <si>
    <t>Execução de Passeio ou Piso de Concreto Moldado In Loco
- Unidade: m³ - Quantidade: 89,96 m³   Percentual Aplicado: 40%      Quantitativo: 89,96*0,40 = 35,984</t>
  </si>
  <si>
    <t>Assentamento de Guia (Meio-Fio) em Trecho Reto
- Unidade: metro (m) - Quantidade: 45,00 m - Percentual Aplicado: 100%     Quantitativo: 45*1= 45</t>
  </si>
  <si>
    <t>Assentamento de Guia (Meio-Fio) em Trecho Curvo
- Unidade: metro (m) - Quantidade: 201,84 m - Percentual Aplicado: 70%     Quantitativo: 201,84*0,7 = 141,288</t>
  </si>
  <si>
    <t>_____________________________________________________________
Contratada</t>
  </si>
  <si>
    <t>______________________________________________________
Fiscalização</t>
  </si>
  <si>
    <t>Período:</t>
  </si>
  <si>
    <t>Revisão:</t>
  </si>
  <si>
    <t>Boletim de medição  (RECURSO FEDERAL)</t>
  </si>
  <si>
    <t>QUANTIDADE</t>
  </si>
  <si>
    <t>PREÇO UNITÁRIO</t>
  </si>
  <si>
    <t>VALOR</t>
  </si>
  <si>
    <t>PERCENTUAL</t>
  </si>
  <si>
    <t>CONTRATADO</t>
  </si>
  <si>
    <t>ACUMULADO ANTERIOR</t>
  </si>
  <si>
    <t>DO PERÍODO</t>
  </si>
  <si>
    <t>ACUMULADO ATÉ PERÍODO</t>
  </si>
  <si>
    <t>SALDO À MEDIR</t>
  </si>
  <si>
    <t>(%) DO PERÍODO</t>
  </si>
  <si>
    <t>(%) ACUMULADO</t>
  </si>
  <si>
    <t>(%) À MEDIR</t>
  </si>
  <si>
    <t>_____________________________________________________________
Fiscalização</t>
  </si>
  <si>
    <t xml:space="preserve"> REVITALIZAÇÃO DA PRAÇA ALAMEDA DAS ARVORES DO BAIRRO EDUARDO GOMES</t>
  </si>
  <si>
    <t>Relatório Fotográfico</t>
  </si>
  <si>
    <t>Instalação provisória de energia elétrica</t>
  </si>
  <si>
    <t>Execução de compactação mecânica do solo</t>
  </si>
  <si>
    <t>Aplicação de lona plástica</t>
  </si>
  <si>
    <t>Execução de passeio</t>
  </si>
  <si>
    <t>Assentamento de meio-fio reto</t>
  </si>
  <si>
    <t>Assentamento de meio-fio curvo</t>
  </si>
  <si>
    <t>_________________________________________
Contratada</t>
  </si>
  <si>
    <t>____________________________________________
Fiscalização</t>
  </si>
  <si>
    <t>Contratada</t>
  </si>
  <si>
    <t>DIÁRIO DE OBRA</t>
  </si>
  <si>
    <t>Data:</t>
  </si>
  <si>
    <t>Pág.:</t>
  </si>
  <si>
    <t>Objeto</t>
  </si>
  <si>
    <t>Tempo</t>
  </si>
  <si>
    <t>Sol</t>
  </si>
  <si>
    <t>Nublado</t>
  </si>
  <si>
    <t>Chuva</t>
  </si>
  <si>
    <t>Manhã</t>
  </si>
  <si>
    <t>X</t>
  </si>
  <si>
    <t xml:space="preserve">Início da Obra: </t>
  </si>
  <si>
    <t>Prazo da Obra:</t>
  </si>
  <si>
    <t>dias</t>
  </si>
  <si>
    <t xml:space="preserve">Dias Decorridos: </t>
  </si>
  <si>
    <t>Dias Restantes:</t>
  </si>
  <si>
    <t>Tarde</t>
  </si>
  <si>
    <t>Equipam.</t>
  </si>
  <si>
    <t>Trator Esteira</t>
  </si>
  <si>
    <t>Patrol</t>
  </si>
  <si>
    <t>Caçamba</t>
  </si>
  <si>
    <t>Escavadeira Hidraulica</t>
  </si>
  <si>
    <t>Caminhão Pipa</t>
  </si>
  <si>
    <t>Retroescavadeira</t>
  </si>
  <si>
    <t>Alisadora</t>
  </si>
  <si>
    <t>Pessoal</t>
  </si>
  <si>
    <t>Descrição</t>
  </si>
  <si>
    <t>Quant.</t>
  </si>
  <si>
    <t>Engenheiro</t>
  </si>
  <si>
    <t>Encanador</t>
  </si>
  <si>
    <t>Auxiliar de Engenharia</t>
  </si>
  <si>
    <t>Eletricista</t>
  </si>
  <si>
    <t>Técnico de Segurança</t>
  </si>
  <si>
    <t>Carpinteiro</t>
  </si>
  <si>
    <t>Encarregado Administrativo</t>
  </si>
  <si>
    <t>Armador</t>
  </si>
  <si>
    <t>Auxiliar Administrativo</t>
  </si>
  <si>
    <t>Servente</t>
  </si>
  <si>
    <t>Estagiário</t>
  </si>
  <si>
    <t>Meio oficial</t>
  </si>
  <si>
    <t>Mestre de Obras</t>
  </si>
  <si>
    <t>Operador de Máquinas</t>
  </si>
  <si>
    <t>Encarregado</t>
  </si>
  <si>
    <t>Vigia</t>
  </si>
  <si>
    <t>Almoxarife/Apontador</t>
  </si>
  <si>
    <t xml:space="preserve">Motorista </t>
  </si>
  <si>
    <t>Equipe de Topografia</t>
  </si>
  <si>
    <t>EMPREITEIRO 02/Apontador de obras</t>
  </si>
  <si>
    <t>Pedreiro/Calceteiro</t>
  </si>
  <si>
    <t>TOTAL GERAL   ----------------------------------------&gt;</t>
  </si>
  <si>
    <t>Empresa Contratada (Tarefas realizadas/ocorrências)</t>
  </si>
  <si>
    <t>Limpeza e Locação de Serviços de Pavimentação</t>
  </si>
  <si>
    <t>Clima predominante: Céu parcialmente nublado, temperaturas entre 27°C e 30°C, sem chuvas significativas</t>
  </si>
  <si>
    <t xml:space="preserve">Contratada:                                             </t>
  </si>
  <si>
    <t>Fiscalização</t>
  </si>
  <si>
    <t>Fiscalização:</t>
  </si>
  <si>
    <t>Reassentamento de Meio  Assentamento de Meio-Fio Reto (100 Und)</t>
  </si>
  <si>
    <t xml:space="preserve"> Compactação Mecânica de Solo  e   Aplicação de Lona Plástica (100m²) </t>
  </si>
  <si>
    <t>SÁBADO</t>
  </si>
  <si>
    <t>Sem Atividades</t>
  </si>
  <si>
    <t>DOMINGO</t>
  </si>
  <si>
    <t xml:space="preserve"> Compactação Mecânica de Solo Aplicação de Lona Plástica (80m²) </t>
  </si>
  <si>
    <t>Execução de Piso de Concreto Moldado In Loco (6m³)</t>
  </si>
  <si>
    <t xml:space="preserve">Compactação Mecânica de Solo e Aplicação de Lona Plástica (110m²) </t>
  </si>
  <si>
    <t xml:space="preserve"> Compactação Mecânica de Solo Aplicação de Lona Plástica (70m²)</t>
  </si>
  <si>
    <t>Execução de Piso de Concreto Moldado In Loco( 7m³)</t>
  </si>
  <si>
    <t>Reassentamento de Meio  Assentamento de Meio-Fio Reto (60 und)</t>
  </si>
  <si>
    <t xml:space="preserve"> Assentamento de Meio-Fio Reto Assentamento de Meio-Fio Curvo (50und)</t>
  </si>
  <si>
    <t xml:space="preserve"> Compactação Mecânica de Solo e Aplicação de Lona Plástica (110m²) </t>
  </si>
  <si>
    <t>DOMIGO</t>
  </si>
  <si>
    <t>a</t>
  </si>
  <si>
    <t>11/10/2025 a 21/10/2025</t>
  </si>
  <si>
    <t>Boletim de medição</t>
  </si>
  <si>
    <t>______________________________________________
Contratada</t>
  </si>
  <si>
    <t>__________________________________________________
Fiscalização</t>
  </si>
  <si>
    <t>='Memorial cálculo'!F4:J4</t>
  </si>
  <si>
    <t>='Memorial cálculo'!B3:N3</t>
  </si>
  <si>
    <t>EMPREITEIRO 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</si>
</sst>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#.##000##"/>
    <numFmt numFmtId="165" formatCode="##.##000"/>
    <numFmt numFmtId="166" formatCode="#,##0.00;\-#,##0.00;"/>
    <numFmt numFmtId="167" formatCode="[$-F800]dddd\,\ mmmm\ dd\,\ yyyy"/>
    <numFmt numFmtId="168" formatCode="[$-F800]dddd\,\ d&quot; de &quot;mmmm&quot; de &quot;yyyy"/>
  </numFmts>
  <fonts count="15" x14ac:knownFonts="1">
    <font>
      <sz val="11"/>
      <color theme="1"/>
      <name val="Calibri"/>
      <scheme val="minor"/>
    </font>
    <font>
      <sz val="10"/>
      <color theme="1"/>
      <name val="Arial"/>
    </font>
    <font>
      <b/>
      <sz val="10"/>
      <name val="Arial"/>
    </font>
    <font>
      <b/>
      <sz val="10"/>
      <color theme="1"/>
      <name val="Arial"/>
    </font>
    <font>
      <b/>
      <sz val="10"/>
      <color theme="1"/>
      <name val="Times New Roman"/>
    </font>
    <font>
      <sz val="10"/>
      <color theme="1"/>
      <name val="Times New Roman"/>
    </font>
    <font>
      <sz val="9"/>
      <name val="Arial"/>
    </font>
    <font>
      <b/>
      <sz val="11"/>
      <color theme="1"/>
      <name val="Calibri"/>
      <scheme val="minor"/>
    </font>
    <font>
      <sz val="10"/>
      <name val="Arial"/>
    </font>
    <font>
      <b/>
      <sz val="9"/>
      <name val="Arial"/>
    </font>
    <font>
      <b/>
      <sz val="10"/>
      <name val="Times New Roman"/>
    </font>
    <font>
      <sz val="10"/>
      <name val="Times New Roman"/>
    </font>
    <font>
      <sz val="11"/>
      <name val="Times New Roman"/>
    </font>
    <font>
      <b/>
      <sz val="11"/>
      <name val="Times New Roman"/>
    </font>
    <font>
      <sz val="11"/>
      <color theme="1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5"/>
      </patternFill>
    </fill>
    <fill>
      <patternFill patternType="solid">
        <fgColor theme="0" tint="-0.249977111117893"/>
        <bgColor indexed="65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34998626667073579"/>
        <bgColor theme="0" tint="-0.34998626667073579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theme="0"/>
      </patternFill>
    </fill>
  </fills>
  <borders count="6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4">
    <xf numFmtId="0" fontId="0" fillId="0" borderId="0"/>
    <xf numFmtId="44" fontId="14" fillId="0" borderId="0" applyFont="0" applyFill="0" applyBorder="0" applyProtection="0"/>
    <xf numFmtId="43" fontId="14" fillId="0" borderId="0" applyFont="0" applyFill="0" applyBorder="0" applyProtection="0"/>
    <xf numFmtId="43" fontId="14" fillId="0" borderId="0" applyFont="0" applyFill="0" applyBorder="0" applyProtection="0"/>
  </cellStyleXfs>
  <cellXfs count="555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1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top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5" fontId="3" fillId="2" borderId="2" xfId="0" applyNumberFormat="1" applyFont="1" applyFill="1" applyBorder="1" applyAlignment="1">
      <alignment horizontal="center"/>
    </xf>
    <xf numFmtId="165" fontId="3" fillId="2" borderId="5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left" wrapText="1"/>
    </xf>
    <xf numFmtId="0" fontId="3" fillId="2" borderId="2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center"/>
    </xf>
    <xf numFmtId="43" fontId="1" fillId="2" borderId="2" xfId="3" applyNumberFormat="1" applyFont="1" applyFill="1" applyBorder="1" applyAlignment="1">
      <alignment horizontal="right"/>
    </xf>
    <xf numFmtId="44" fontId="1" fillId="2" borderId="2" xfId="3" applyNumberFormat="1" applyFont="1" applyFill="1" applyBorder="1" applyAlignment="1">
      <alignment horizontal="right"/>
    </xf>
    <xf numFmtId="44" fontId="3" fillId="2" borderId="5" xfId="3" applyNumberFormat="1" applyFont="1" applyFill="1" applyBorder="1" applyAlignment="1">
      <alignment horizontal="right"/>
    </xf>
    <xf numFmtId="0" fontId="3" fillId="3" borderId="4" xfId="0" applyFont="1" applyFill="1" applyBorder="1" applyAlignment="1">
      <alignment horizontal="left" wrapText="1"/>
    </xf>
    <xf numFmtId="0" fontId="3" fillId="3" borderId="2" xfId="0" applyFont="1" applyFill="1" applyBorder="1" applyAlignment="1">
      <alignment horizontal="left" wrapText="1"/>
    </xf>
    <xf numFmtId="0" fontId="1" fillId="3" borderId="2" xfId="0" applyFont="1" applyFill="1" applyBorder="1" applyAlignment="1">
      <alignment horizontal="center"/>
    </xf>
    <xf numFmtId="43" fontId="1" fillId="3" borderId="2" xfId="3" applyNumberFormat="1" applyFont="1" applyFill="1" applyBorder="1" applyAlignment="1">
      <alignment horizontal="right"/>
    </xf>
    <xf numFmtId="44" fontId="1" fillId="3" borderId="2" xfId="3" applyNumberFormat="1" applyFont="1" applyFill="1" applyBorder="1" applyAlignment="1">
      <alignment horizontal="right"/>
    </xf>
    <xf numFmtId="44" fontId="3" fillId="3" borderId="5" xfId="3" applyNumberFormat="1" applyFont="1" applyFill="1" applyBorder="1" applyAlignment="1">
      <alignment horizontal="right"/>
    </xf>
    <xf numFmtId="0" fontId="1" fillId="0" borderId="4" xfId="0" applyFont="1" applyBorder="1" applyAlignment="1">
      <alignment horizontal="left"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/>
    </xf>
    <xf numFmtId="43" fontId="1" fillId="0" borderId="2" xfId="3" applyNumberFormat="1" applyFont="1" applyBorder="1" applyAlignment="1">
      <alignment horizontal="right"/>
    </xf>
    <xf numFmtId="44" fontId="1" fillId="0" borderId="2" xfId="3" applyNumberFormat="1" applyFont="1" applyBorder="1" applyAlignment="1">
      <alignment horizontal="right"/>
    </xf>
    <xf numFmtId="44" fontId="1" fillId="0" borderId="5" xfId="3" applyNumberFormat="1" applyFont="1" applyBorder="1" applyAlignment="1">
      <alignment horizontal="right"/>
    </xf>
    <xf numFmtId="0" fontId="4" fillId="3" borderId="4" xfId="0" applyFont="1" applyFill="1" applyBorder="1" applyAlignment="1">
      <alignment horizontal="left" wrapText="1"/>
    </xf>
    <xf numFmtId="0" fontId="4" fillId="3" borderId="2" xfId="0" applyFont="1" applyFill="1" applyBorder="1" applyAlignment="1">
      <alignment horizontal="left" wrapText="1"/>
    </xf>
    <xf numFmtId="0" fontId="5" fillId="3" borderId="2" xfId="0" applyFont="1" applyFill="1" applyBorder="1" applyAlignment="1">
      <alignment horizontal="center"/>
    </xf>
    <xf numFmtId="43" fontId="5" fillId="3" borderId="2" xfId="3" applyNumberFormat="1" applyFont="1" applyFill="1" applyBorder="1" applyAlignment="1">
      <alignment horizontal="right"/>
    </xf>
    <xf numFmtId="44" fontId="5" fillId="3" borderId="2" xfId="3" applyNumberFormat="1" applyFont="1" applyFill="1" applyBorder="1" applyAlignment="1">
      <alignment horizontal="right"/>
    </xf>
    <xf numFmtId="44" fontId="4" fillId="3" borderId="5" xfId="3" applyNumberFormat="1" applyFont="1" applyFill="1" applyBorder="1" applyAlignment="1">
      <alignment horizontal="right"/>
    </xf>
    <xf numFmtId="0" fontId="4" fillId="2" borderId="4" xfId="0" applyFont="1" applyFill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center"/>
    </xf>
    <xf numFmtId="43" fontId="5" fillId="2" borderId="2" xfId="3" applyNumberFormat="1" applyFont="1" applyFill="1" applyBorder="1" applyAlignment="1">
      <alignment horizontal="right"/>
    </xf>
    <xf numFmtId="44" fontId="5" fillId="2" borderId="2" xfId="3" applyNumberFormat="1" applyFont="1" applyFill="1" applyBorder="1" applyAlignment="1">
      <alignment horizontal="right"/>
    </xf>
    <xf numFmtId="44" fontId="4" fillId="2" borderId="5" xfId="3" applyNumberFormat="1" applyFont="1" applyFill="1" applyBorder="1" applyAlignment="1">
      <alignment horizontal="right"/>
    </xf>
    <xf numFmtId="0" fontId="4" fillId="4" borderId="4" xfId="0" applyFont="1" applyFill="1" applyBorder="1" applyAlignment="1">
      <alignment horizontal="left" wrapText="1"/>
    </xf>
    <xf numFmtId="0" fontId="4" fillId="4" borderId="2" xfId="0" applyFont="1" applyFill="1" applyBorder="1" applyAlignment="1">
      <alignment horizontal="left" wrapText="1"/>
    </xf>
    <xf numFmtId="0" fontId="5" fillId="4" borderId="2" xfId="0" applyFont="1" applyFill="1" applyBorder="1" applyAlignment="1">
      <alignment horizontal="center"/>
    </xf>
    <xf numFmtId="43" fontId="5" fillId="4" borderId="2" xfId="3" applyNumberFormat="1" applyFont="1" applyFill="1" applyBorder="1" applyAlignment="1">
      <alignment horizontal="right"/>
    </xf>
    <xf numFmtId="44" fontId="5" fillId="4" borderId="2" xfId="3" applyNumberFormat="1" applyFont="1" applyFill="1" applyBorder="1" applyAlignment="1">
      <alignment horizontal="right"/>
    </xf>
    <xf numFmtId="44" fontId="4" fillId="4" borderId="5" xfId="3" applyNumberFormat="1" applyFont="1" applyFill="1" applyBorder="1" applyAlignment="1">
      <alignment horizontal="right"/>
    </xf>
    <xf numFmtId="0" fontId="5" fillId="4" borderId="6" xfId="0" applyFont="1" applyFill="1" applyBorder="1" applyAlignment="1">
      <alignment horizontal="left"/>
    </xf>
    <xf numFmtId="0" fontId="4" fillId="4" borderId="7" xfId="0" applyFont="1" applyFill="1" applyBorder="1" applyAlignment="1">
      <alignment horizontal="left" wrapText="1"/>
    </xf>
    <xf numFmtId="0" fontId="5" fillId="4" borderId="7" xfId="0" applyFont="1" applyFill="1" applyBorder="1" applyAlignment="1">
      <alignment horizontal="center"/>
    </xf>
    <xf numFmtId="43" fontId="5" fillId="4" borderId="7" xfId="3" applyNumberFormat="1" applyFont="1" applyFill="1" applyBorder="1" applyAlignment="1">
      <alignment horizontal="right"/>
    </xf>
    <xf numFmtId="44" fontId="5" fillId="4" borderId="7" xfId="3" applyNumberFormat="1" applyFont="1" applyFill="1" applyBorder="1" applyAlignment="1">
      <alignment horizontal="right"/>
    </xf>
    <xf numFmtId="44" fontId="4" fillId="4" borderId="8" xfId="3" applyNumberFormat="1" applyFont="1" applyFill="1" applyBorder="1" applyAlignment="1">
      <alignment horizontal="right"/>
    </xf>
    <xf numFmtId="0" fontId="3" fillId="0" borderId="0" xfId="0" applyFont="1" applyAlignment="1">
      <alignment horizontal="left" wrapText="1"/>
    </xf>
    <xf numFmtId="44" fontId="3" fillId="0" borderId="0" xfId="0" applyNumberFormat="1" applyFont="1" applyAlignment="1">
      <alignment horizontal="left"/>
    </xf>
    <xf numFmtId="0" fontId="3" fillId="0" borderId="0" xfId="0" applyFont="1"/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right" vertical="top"/>
    </xf>
    <xf numFmtId="4" fontId="6" fillId="0" borderId="0" xfId="0" applyNumberFormat="1" applyFont="1" applyAlignment="1">
      <alignment horizontal="center" vertical="top"/>
    </xf>
    <xf numFmtId="0" fontId="7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66" fontId="2" fillId="0" borderId="7" xfId="0" applyNumberFormat="1" applyFont="1" applyBorder="1" applyAlignment="1">
      <alignment horizontal="left" vertical="center" wrapText="1"/>
    </xf>
    <xf numFmtId="14" fontId="2" fillId="0" borderId="12" xfId="0" applyNumberFormat="1" applyFont="1" applyBorder="1" applyAlignment="1">
      <alignment horizontal="center" vertical="center" wrapText="1"/>
    </xf>
    <xf numFmtId="0" fontId="7" fillId="0" borderId="0" xfId="0" applyFont="1"/>
    <xf numFmtId="0" fontId="9" fillId="0" borderId="0" xfId="0" applyFont="1" applyAlignment="1">
      <alignment horizontal="center" vertical="top"/>
    </xf>
    <xf numFmtId="0" fontId="2" fillId="2" borderId="17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4" fontId="2" fillId="2" borderId="18" xfId="0" applyNumberFormat="1" applyFont="1" applyFill="1" applyBorder="1" applyAlignment="1">
      <alignment horizontal="center" vertical="center"/>
    </xf>
    <xf numFmtId="165" fontId="2" fillId="2" borderId="2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top"/>
    </xf>
    <xf numFmtId="0" fontId="2" fillId="2" borderId="2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8" fillId="0" borderId="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0" fontId="2" fillId="3" borderId="2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vertical="top"/>
    </xf>
    <xf numFmtId="0" fontId="8" fillId="0" borderId="6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vertical="top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6" xfId="0" applyFont="1" applyBorder="1" applyAlignment="1">
      <alignment vertical="center"/>
    </xf>
    <xf numFmtId="0" fontId="10" fillId="0" borderId="12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49" fontId="10" fillId="0" borderId="7" xfId="0" applyNumberFormat="1" applyFont="1" applyBorder="1" applyAlignment="1">
      <alignment vertical="center" wrapText="1"/>
    </xf>
    <xf numFmtId="166" fontId="10" fillId="0" borderId="7" xfId="0" applyNumberFormat="1" applyFont="1" applyBorder="1" applyAlignment="1">
      <alignment vertical="center" wrapText="1"/>
    </xf>
    <xf numFmtId="14" fontId="10" fillId="0" borderId="7" xfId="0" applyNumberFormat="1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1" fillId="2" borderId="7" xfId="0" applyFont="1" applyFill="1" applyBorder="1" applyAlignment="1">
      <alignment horizontal="center" vertical="center" wrapText="1"/>
    </xf>
    <xf numFmtId="165" fontId="11" fillId="2" borderId="7" xfId="0" applyNumberFormat="1" applyFont="1" applyFill="1" applyBorder="1" applyAlignment="1">
      <alignment horizontal="center" vertical="center" wrapText="1"/>
    </xf>
    <xf numFmtId="165" fontId="11" fillId="2" borderId="39" xfId="0" applyNumberFormat="1" applyFont="1" applyFill="1" applyBorder="1" applyAlignment="1">
      <alignment horizontal="center" vertical="center"/>
    </xf>
    <xf numFmtId="165" fontId="11" fillId="2" borderId="8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0" fillId="2" borderId="23" xfId="0" applyFont="1" applyFill="1" applyBorder="1" applyAlignment="1">
      <alignment horizontal="left" vertical="center" wrapText="1"/>
    </xf>
    <xf numFmtId="0" fontId="10" fillId="2" borderId="24" xfId="0" applyFont="1" applyFill="1" applyBorder="1" applyAlignment="1">
      <alignment horizontal="left" vertical="center" wrapText="1"/>
    </xf>
    <xf numFmtId="0" fontId="10" fillId="2" borderId="24" xfId="0" applyFont="1" applyFill="1" applyBorder="1" applyAlignment="1">
      <alignment horizontal="right" vertical="center" wrapText="1"/>
    </xf>
    <xf numFmtId="44" fontId="10" fillId="2" borderId="24" xfId="0" applyNumberFormat="1" applyFont="1" applyFill="1" applyBorder="1" applyAlignment="1">
      <alignment horizontal="right" vertical="center" wrapText="1"/>
    </xf>
    <xf numFmtId="44" fontId="3" fillId="2" borderId="5" xfId="3" applyNumberFormat="1" applyFont="1" applyFill="1" applyBorder="1" applyAlignment="1">
      <alignment horizontal="right" shrinkToFit="1"/>
    </xf>
    <xf numFmtId="44" fontId="10" fillId="2" borderId="40" xfId="2" applyNumberFormat="1" applyFont="1" applyFill="1" applyBorder="1" applyAlignment="1">
      <alignment horizontal="right" vertical="center" shrinkToFit="1"/>
    </xf>
    <xf numFmtId="44" fontId="10" fillId="2" borderId="24" xfId="2" applyNumberFormat="1" applyFont="1" applyFill="1" applyBorder="1" applyAlignment="1">
      <alignment horizontal="right" vertical="center" shrinkToFit="1"/>
    </xf>
    <xf numFmtId="10" fontId="10" fillId="2" borderId="24" xfId="0" applyNumberFormat="1" applyFont="1" applyFill="1" applyBorder="1" applyAlignment="1">
      <alignment horizontal="right" vertical="center" shrinkToFit="1"/>
    </xf>
    <xf numFmtId="10" fontId="10" fillId="2" borderId="41" xfId="0" applyNumberFormat="1" applyFont="1" applyFill="1" applyBorder="1" applyAlignment="1">
      <alignment horizontal="right" vertical="center" shrinkToFit="1"/>
    </xf>
    <xf numFmtId="0" fontId="10" fillId="3" borderId="4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right" vertical="center" wrapText="1"/>
    </xf>
    <xf numFmtId="44" fontId="10" fillId="3" borderId="2" xfId="0" applyNumberFormat="1" applyFont="1" applyFill="1" applyBorder="1" applyAlignment="1">
      <alignment horizontal="right" vertical="center" wrapText="1"/>
    </xf>
    <xf numFmtId="44" fontId="3" fillId="3" borderId="5" xfId="3" applyNumberFormat="1" applyFont="1" applyFill="1" applyBorder="1" applyAlignment="1">
      <alignment horizontal="right" shrinkToFit="1"/>
    </xf>
    <xf numFmtId="44" fontId="10" fillId="3" borderId="29" xfId="2" applyNumberFormat="1" applyFont="1" applyFill="1" applyBorder="1" applyAlignment="1">
      <alignment horizontal="right" vertical="center" shrinkToFit="1"/>
    </xf>
    <xf numFmtId="44" fontId="10" fillId="3" borderId="2" xfId="2" applyNumberFormat="1" applyFont="1" applyFill="1" applyBorder="1" applyAlignment="1">
      <alignment horizontal="right" vertical="center" shrinkToFit="1"/>
    </xf>
    <xf numFmtId="10" fontId="10" fillId="3" borderId="2" xfId="0" applyNumberFormat="1" applyFont="1" applyFill="1" applyBorder="1" applyAlignment="1">
      <alignment horizontal="right" vertical="center" shrinkToFit="1"/>
    </xf>
    <xf numFmtId="10" fontId="10" fillId="3" borderId="5" xfId="0" applyNumberFormat="1" applyFont="1" applyFill="1" applyBorder="1" applyAlignment="1">
      <alignment horizontal="right" vertical="center" shrinkToFit="1"/>
    </xf>
    <xf numFmtId="0" fontId="1" fillId="0" borderId="0" xfId="0" applyFont="1" applyAlignment="1">
      <alignment horizontal="left" vertical="center"/>
    </xf>
    <xf numFmtId="0" fontId="11" fillId="0" borderId="4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right" vertical="center" wrapText="1"/>
    </xf>
    <xf numFmtId="44" fontId="11" fillId="0" borderId="2" xfId="0" applyNumberFormat="1" applyFont="1" applyBorder="1" applyAlignment="1">
      <alignment horizontal="right" vertical="center" wrapText="1"/>
    </xf>
    <xf numFmtId="44" fontId="1" fillId="0" borderId="5" xfId="3" applyNumberFormat="1" applyFont="1" applyBorder="1" applyAlignment="1">
      <alignment horizontal="right" shrinkToFit="1"/>
    </xf>
    <xf numFmtId="44" fontId="11" fillId="0" borderId="29" xfId="2" applyNumberFormat="1" applyFont="1" applyBorder="1" applyAlignment="1">
      <alignment horizontal="right" vertical="center" shrinkToFit="1"/>
    </xf>
    <xf numFmtId="44" fontId="12" fillId="0" borderId="2" xfId="2" applyNumberFormat="1" applyFont="1" applyBorder="1" applyAlignment="1">
      <alignment horizontal="right" vertical="center" shrinkToFit="1"/>
    </xf>
    <xf numFmtId="44" fontId="11" fillId="0" borderId="2" xfId="2" applyNumberFormat="1" applyFont="1" applyBorder="1" applyAlignment="1">
      <alignment horizontal="right" vertical="center" shrinkToFit="1"/>
    </xf>
    <xf numFmtId="44" fontId="11" fillId="0" borderId="2" xfId="0" applyNumberFormat="1" applyFont="1" applyBorder="1" applyAlignment="1">
      <alignment horizontal="right" vertical="center" shrinkToFit="1"/>
    </xf>
    <xf numFmtId="10" fontId="11" fillId="0" borderId="2" xfId="0" applyNumberFormat="1" applyFont="1" applyBorder="1" applyAlignment="1">
      <alignment horizontal="right" vertical="center" shrinkToFit="1"/>
    </xf>
    <xf numFmtId="10" fontId="11" fillId="0" borderId="5" xfId="0" applyNumberFormat="1" applyFont="1" applyBorder="1" applyAlignment="1">
      <alignment horizontal="right" vertical="center" shrinkToFit="1"/>
    </xf>
    <xf numFmtId="0" fontId="2" fillId="0" borderId="0" xfId="0" applyFont="1" applyAlignment="1">
      <alignment horizontal="left" vertical="center"/>
    </xf>
    <xf numFmtId="44" fontId="13" fillId="3" borderId="2" xfId="2" applyNumberFormat="1" applyFont="1" applyFill="1" applyBorder="1" applyAlignment="1">
      <alignment horizontal="right" vertical="center" shrinkToFit="1"/>
    </xf>
    <xf numFmtId="0" fontId="10" fillId="2" borderId="4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right" vertical="center" wrapText="1"/>
    </xf>
    <xf numFmtId="44" fontId="10" fillId="2" borderId="2" xfId="0" applyNumberFormat="1" applyFont="1" applyFill="1" applyBorder="1" applyAlignment="1">
      <alignment horizontal="right" vertical="center" wrapText="1"/>
    </xf>
    <xf numFmtId="44" fontId="4" fillId="2" borderId="5" xfId="3" applyNumberFormat="1" applyFont="1" applyFill="1" applyBorder="1" applyAlignment="1">
      <alignment horizontal="right" shrinkToFit="1"/>
    </xf>
    <xf numFmtId="44" fontId="10" fillId="2" borderId="29" xfId="2" applyNumberFormat="1" applyFont="1" applyFill="1" applyBorder="1" applyAlignment="1">
      <alignment horizontal="right" vertical="center" shrinkToFit="1"/>
    </xf>
    <xf numFmtId="44" fontId="10" fillId="2" borderId="2" xfId="2" applyNumberFormat="1" applyFont="1" applyFill="1" applyBorder="1" applyAlignment="1">
      <alignment horizontal="right" vertical="center" shrinkToFit="1"/>
    </xf>
    <xf numFmtId="10" fontId="10" fillId="2" borderId="2" xfId="0" applyNumberFormat="1" applyFont="1" applyFill="1" applyBorder="1" applyAlignment="1">
      <alignment horizontal="right" vertical="center" shrinkToFit="1"/>
    </xf>
    <xf numFmtId="10" fontId="10" fillId="2" borderId="5" xfId="0" applyNumberFormat="1" applyFont="1" applyFill="1" applyBorder="1" applyAlignment="1">
      <alignment horizontal="right" vertical="center" shrinkToFit="1"/>
    </xf>
    <xf numFmtId="44" fontId="4" fillId="3" borderId="5" xfId="3" applyNumberFormat="1" applyFont="1" applyFill="1" applyBorder="1" applyAlignment="1">
      <alignment horizontal="right" shrinkToFit="1"/>
    </xf>
    <xf numFmtId="44" fontId="4" fillId="5" borderId="5" xfId="3" applyNumberFormat="1" applyFont="1" applyFill="1" applyBorder="1" applyAlignment="1">
      <alignment horizontal="right" shrinkToFit="1"/>
    </xf>
    <xf numFmtId="44" fontId="4" fillId="6" borderId="5" xfId="3" applyNumberFormat="1" applyFont="1" applyFill="1" applyBorder="1" applyAlignment="1">
      <alignment horizontal="right" shrinkToFit="1"/>
    </xf>
    <xf numFmtId="0" fontId="10" fillId="0" borderId="6" xfId="0" applyFont="1" applyBorder="1" applyAlignment="1">
      <alignment horizontal="center" vertical="center"/>
    </xf>
    <xf numFmtId="43" fontId="10" fillId="0" borderId="7" xfId="2" applyNumberFormat="1" applyFont="1" applyBorder="1" applyAlignment="1">
      <alignment horizontal="right" vertical="center"/>
    </xf>
    <xf numFmtId="10" fontId="10" fillId="0" borderId="7" xfId="2" applyNumberFormat="1" applyFont="1" applyBorder="1" applyAlignment="1">
      <alignment horizontal="right" vertical="center"/>
    </xf>
    <xf numFmtId="10" fontId="10" fillId="0" borderId="8" xfId="2" applyNumberFormat="1" applyFont="1" applyBorder="1" applyAlignment="1">
      <alignment horizontal="right" vertical="center"/>
    </xf>
    <xf numFmtId="0" fontId="2" fillId="0" borderId="44" xfId="0" applyFont="1" applyBorder="1" applyAlignment="1">
      <alignment vertical="top"/>
    </xf>
    <xf numFmtId="0" fontId="3" fillId="0" borderId="39" xfId="0" applyFont="1" applyBorder="1"/>
    <xf numFmtId="0" fontId="2" fillId="0" borderId="39" xfId="0" applyFont="1" applyBorder="1" applyAlignment="1">
      <alignment vertical="top" wrapText="1"/>
    </xf>
    <xf numFmtId="49" fontId="2" fillId="0" borderId="39" xfId="0" applyNumberFormat="1" applyFont="1" applyBorder="1" applyAlignment="1">
      <alignment vertical="top" wrapText="1"/>
    </xf>
    <xf numFmtId="166" fontId="2" fillId="0" borderId="39" xfId="0" applyNumberFormat="1" applyFont="1" applyBorder="1" applyAlignment="1">
      <alignment vertical="top" wrapText="1"/>
    </xf>
    <xf numFmtId="166" fontId="2" fillId="0" borderId="45" xfId="0" applyNumberFormat="1" applyFont="1" applyBorder="1" applyAlignment="1">
      <alignment horizontal="center" vertical="top" wrapText="1"/>
    </xf>
    <xf numFmtId="166" fontId="2" fillId="0" borderId="0" xfId="0" applyNumberFormat="1" applyFont="1" applyAlignment="1">
      <alignment horizontal="center" vertical="top" wrapText="1"/>
    </xf>
    <xf numFmtId="0" fontId="3" fillId="0" borderId="4" xfId="0" applyFont="1" applyBorder="1" applyAlignment="1">
      <alignment horizontal="left" wrapText="1"/>
    </xf>
    <xf numFmtId="0" fontId="1" fillId="0" borderId="28" xfId="0" applyFont="1" applyBorder="1" applyAlignment="1">
      <alignment horizontal="center" wrapText="1"/>
    </xf>
    <xf numFmtId="0" fontId="8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8" fillId="7" borderId="2" xfId="0" applyFont="1" applyFill="1" applyBorder="1" applyAlignment="1">
      <alignment horizontal="left" vertical="top" wrapText="1"/>
    </xf>
    <xf numFmtId="0" fontId="8" fillId="0" borderId="2" xfId="0" applyFont="1" applyBorder="1" applyAlignment="1">
      <alignment vertical="top" wrapText="1"/>
    </xf>
    <xf numFmtId="14" fontId="8" fillId="7" borderId="2" xfId="0" applyNumberFormat="1" applyFont="1" applyFill="1" applyBorder="1" applyAlignment="1">
      <alignment vertical="top" wrapText="1"/>
    </xf>
    <xf numFmtId="0" fontId="1" fillId="0" borderId="2" xfId="0" applyFont="1" applyBorder="1" applyAlignment="1">
      <alignment horizontal="center" vertical="center" wrapText="1"/>
    </xf>
    <xf numFmtId="0" fontId="8" fillId="7" borderId="2" xfId="0" applyFont="1" applyFill="1" applyBorder="1" applyAlignment="1">
      <alignment vertical="center" wrapText="1"/>
    </xf>
    <xf numFmtId="14" fontId="1" fillId="7" borderId="2" xfId="0" applyNumberFormat="1" applyFont="1" applyFill="1" applyBorder="1" applyAlignment="1">
      <alignment vertical="center" wrapText="1"/>
    </xf>
    <xf numFmtId="0" fontId="1" fillId="7" borderId="2" xfId="0" applyFont="1" applyFill="1" applyBorder="1" applyAlignment="1">
      <alignment vertical="center" wrapText="1"/>
    </xf>
    <xf numFmtId="0" fontId="8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wrapText="1"/>
    </xf>
    <xf numFmtId="0" fontId="8" fillId="0" borderId="2" xfId="0" applyFont="1" applyBorder="1" applyAlignment="1">
      <alignment horizontal="left" vertical="top" wrapText="1" indent="1"/>
    </xf>
    <xf numFmtId="0" fontId="1" fillId="0" borderId="5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center" wrapText="1"/>
    </xf>
    <xf numFmtId="0" fontId="8" fillId="7" borderId="2" xfId="0" applyFont="1" applyFill="1" applyBorder="1" applyAlignment="1">
      <alignment wrapText="1"/>
    </xf>
    <xf numFmtId="0" fontId="8" fillId="7" borderId="2" xfId="0" applyFont="1" applyFill="1" applyBorder="1" applyAlignment="1">
      <alignment vertical="top" wrapText="1"/>
    </xf>
    <xf numFmtId="0" fontId="8" fillId="0" borderId="1" xfId="0" applyFont="1" applyBorder="1" applyAlignment="1">
      <alignment vertical="center" wrapText="1"/>
    </xf>
    <xf numFmtId="0" fontId="8" fillId="7" borderId="4" xfId="0" applyFont="1" applyFill="1" applyBorder="1" applyAlignment="1">
      <alignment horizontal="left" vertical="top" wrapText="1"/>
    </xf>
    <xf numFmtId="0" fontId="8" fillId="7" borderId="5" xfId="0" applyFont="1" applyFill="1" applyBorder="1" applyAlignment="1">
      <alignment horizontal="left" vertical="top" wrapText="1"/>
    </xf>
    <xf numFmtId="0" fontId="8" fillId="0" borderId="5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8" fillId="7" borderId="4" xfId="0" applyFont="1" applyFill="1" applyBorder="1" applyAlignment="1">
      <alignment vertical="center" wrapText="1"/>
    </xf>
    <xf numFmtId="0" fontId="8" fillId="0" borderId="5" xfId="0" applyFont="1" applyBorder="1" applyAlignment="1">
      <alignment horizontal="left" vertical="top" wrapText="1" indent="1"/>
    </xf>
    <xf numFmtId="49" fontId="2" fillId="0" borderId="7" xfId="0" applyNumberFormat="1" applyFont="1" applyBorder="1" applyAlignment="1">
      <alignment horizontal="left" vertical="center" wrapText="1"/>
    </xf>
    <xf numFmtId="14" fontId="2" fillId="0" borderId="12" xfId="0" applyNumberFormat="1" applyFont="1" applyBorder="1" applyAlignment="1">
      <alignment vertical="center" wrapText="1"/>
    </xf>
    <xf numFmtId="0" fontId="2" fillId="2" borderId="24" xfId="0" applyFont="1" applyFill="1" applyBorder="1" applyAlignment="1">
      <alignment horizontal="center" vertical="center" wrapText="1"/>
    </xf>
    <xf numFmtId="4" fontId="2" fillId="2" borderId="24" xfId="0" applyNumberFormat="1" applyFont="1" applyFill="1" applyBorder="1" applyAlignment="1">
      <alignment horizontal="center" vertical="center"/>
    </xf>
    <xf numFmtId="165" fontId="2" fillId="2" borderId="41" xfId="0" applyNumberFormat="1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 vertical="top"/>
    </xf>
    <xf numFmtId="0" fontId="2" fillId="3" borderId="5" xfId="0" applyFont="1" applyFill="1" applyBorder="1" applyAlignment="1">
      <alignment horizontal="center" vertical="top"/>
    </xf>
    <xf numFmtId="4" fontId="8" fillId="0" borderId="2" xfId="0" applyNumberFormat="1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2" fillId="2" borderId="2" xfId="0" applyFont="1" applyFill="1" applyBorder="1" applyAlignment="1">
      <alignment horizontal="center" vertical="top"/>
    </xf>
    <xf numFmtId="4" fontId="2" fillId="2" borderId="2" xfId="0" applyNumberFormat="1" applyFont="1" applyFill="1" applyBorder="1" applyAlignment="1">
      <alignment horizontal="center" vertical="top"/>
    </xf>
    <xf numFmtId="0" fontId="2" fillId="2" borderId="5" xfId="0" applyFont="1" applyFill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4" fontId="8" fillId="0" borderId="7" xfId="0" applyNumberFormat="1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2" fillId="0" borderId="1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49" fontId="2" fillId="0" borderId="7" xfId="0" applyNumberFormat="1" applyFont="1" applyBorder="1" applyAlignment="1">
      <alignment vertical="center" wrapText="1"/>
    </xf>
    <xf numFmtId="166" fontId="2" fillId="0" borderId="7" xfId="0" applyNumberFormat="1" applyFont="1" applyBorder="1" applyAlignment="1">
      <alignment vertical="center" wrapText="1"/>
    </xf>
    <xf numFmtId="14" fontId="2" fillId="0" borderId="7" xfId="0" applyNumberFormat="1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8" fillId="2" borderId="7" xfId="0" applyFont="1" applyFill="1" applyBorder="1" applyAlignment="1">
      <alignment horizontal="center" vertical="center" wrapText="1"/>
    </xf>
    <xf numFmtId="165" fontId="8" fillId="2" borderId="7" xfId="0" applyNumberFormat="1" applyFont="1" applyFill="1" applyBorder="1" applyAlignment="1">
      <alignment horizontal="center" vertical="center" wrapText="1"/>
    </xf>
    <xf numFmtId="165" fontId="8" fillId="2" borderId="7" xfId="0" applyNumberFormat="1" applyFont="1" applyFill="1" applyBorder="1" applyAlignment="1">
      <alignment horizontal="center" vertical="center"/>
    </xf>
    <xf numFmtId="165" fontId="8" fillId="2" borderId="8" xfId="0" applyNumberFormat="1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left" vertical="center" wrapText="1"/>
    </xf>
    <xf numFmtId="0" fontId="2" fillId="2" borderId="24" xfId="0" applyFont="1" applyFill="1" applyBorder="1" applyAlignment="1">
      <alignment horizontal="right" vertical="center" wrapText="1"/>
    </xf>
    <xf numFmtId="44" fontId="2" fillId="2" borderId="24" xfId="0" applyNumberFormat="1" applyFont="1" applyFill="1" applyBorder="1" applyAlignment="1">
      <alignment horizontal="right" vertical="center" wrapText="1"/>
    </xf>
    <xf numFmtId="44" fontId="2" fillId="2" borderId="24" xfId="2" applyNumberFormat="1" applyFont="1" applyFill="1" applyBorder="1" applyAlignment="1">
      <alignment horizontal="right" vertical="center" shrinkToFit="1"/>
    </xf>
    <xf numFmtId="10" fontId="2" fillId="2" borderId="24" xfId="0" applyNumberFormat="1" applyFont="1" applyFill="1" applyBorder="1" applyAlignment="1">
      <alignment horizontal="right" vertical="center" shrinkToFit="1"/>
    </xf>
    <xf numFmtId="10" fontId="2" fillId="2" borderId="41" xfId="0" applyNumberFormat="1" applyFont="1" applyFill="1" applyBorder="1" applyAlignment="1">
      <alignment horizontal="right" vertical="center" shrinkToFit="1"/>
    </xf>
    <xf numFmtId="0" fontId="2" fillId="3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right" vertical="center" wrapText="1"/>
    </xf>
    <xf numFmtId="44" fontId="2" fillId="3" borderId="2" xfId="0" applyNumberFormat="1" applyFont="1" applyFill="1" applyBorder="1" applyAlignment="1">
      <alignment horizontal="right" vertical="center" wrapText="1"/>
    </xf>
    <xf numFmtId="44" fontId="2" fillId="3" borderId="2" xfId="2" applyNumberFormat="1" applyFont="1" applyFill="1" applyBorder="1" applyAlignment="1">
      <alignment horizontal="right" vertical="center" shrinkToFit="1"/>
    </xf>
    <xf numFmtId="10" fontId="2" fillId="3" borderId="2" xfId="0" applyNumberFormat="1" applyFont="1" applyFill="1" applyBorder="1" applyAlignment="1">
      <alignment horizontal="right" vertical="center" shrinkToFit="1"/>
    </xf>
    <xf numFmtId="10" fontId="2" fillId="3" borderId="5" xfId="0" applyNumberFormat="1" applyFont="1" applyFill="1" applyBorder="1" applyAlignment="1">
      <alignment horizontal="right" vertical="center" shrinkToFit="1"/>
    </xf>
    <xf numFmtId="0" fontId="8" fillId="0" borderId="2" xfId="0" applyFont="1" applyBorder="1" applyAlignment="1">
      <alignment horizontal="right" vertical="center" wrapText="1"/>
    </xf>
    <xf numFmtId="44" fontId="8" fillId="0" borderId="2" xfId="0" applyNumberFormat="1" applyFont="1" applyBorder="1" applyAlignment="1">
      <alignment horizontal="right" vertical="center" wrapText="1"/>
    </xf>
    <xf numFmtId="44" fontId="8" fillId="0" borderId="2" xfId="2" applyNumberFormat="1" applyFont="1" applyBorder="1" applyAlignment="1">
      <alignment horizontal="right" vertical="center" shrinkToFit="1"/>
    </xf>
    <xf numFmtId="44" fontId="8" fillId="0" borderId="2" xfId="0" applyNumberFormat="1" applyFont="1" applyBorder="1" applyAlignment="1">
      <alignment horizontal="right" vertical="center" shrinkToFit="1"/>
    </xf>
    <xf numFmtId="10" fontId="8" fillId="0" borderId="2" xfId="0" applyNumberFormat="1" applyFont="1" applyBorder="1" applyAlignment="1">
      <alignment horizontal="right" vertical="center" shrinkToFit="1"/>
    </xf>
    <xf numFmtId="10" fontId="8" fillId="0" borderId="5" xfId="0" applyNumberFormat="1" applyFont="1" applyBorder="1" applyAlignment="1">
      <alignment horizontal="right" vertical="center" shrinkToFit="1"/>
    </xf>
    <xf numFmtId="0" fontId="8" fillId="2" borderId="2" xfId="0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right" vertical="center" wrapText="1"/>
    </xf>
    <xf numFmtId="44" fontId="2" fillId="2" borderId="2" xfId="0" applyNumberFormat="1" applyFont="1" applyFill="1" applyBorder="1" applyAlignment="1">
      <alignment horizontal="right" vertical="center" wrapText="1"/>
    </xf>
    <xf numFmtId="44" fontId="2" fillId="2" borderId="2" xfId="2" applyNumberFormat="1" applyFont="1" applyFill="1" applyBorder="1" applyAlignment="1">
      <alignment horizontal="right" vertical="center" shrinkToFit="1"/>
    </xf>
    <xf numFmtId="10" fontId="2" fillId="2" borderId="2" xfId="0" applyNumberFormat="1" applyFont="1" applyFill="1" applyBorder="1" applyAlignment="1">
      <alignment horizontal="right" vertical="center" shrinkToFit="1"/>
    </xf>
    <xf numFmtId="10" fontId="2" fillId="2" borderId="5" xfId="0" applyNumberFormat="1" applyFont="1" applyFill="1" applyBorder="1" applyAlignment="1">
      <alignment horizontal="right" vertical="center" shrinkToFit="1"/>
    </xf>
    <xf numFmtId="0" fontId="8" fillId="3" borderId="2" xfId="0" applyFont="1" applyFill="1" applyBorder="1" applyAlignment="1">
      <alignment horizontal="right" vertical="center" wrapText="1"/>
    </xf>
    <xf numFmtId="0" fontId="2" fillId="0" borderId="6" xfId="0" applyFont="1" applyBorder="1" applyAlignment="1">
      <alignment horizontal="center" vertical="center"/>
    </xf>
    <xf numFmtId="43" fontId="2" fillId="0" borderId="7" xfId="2" applyNumberFormat="1" applyFont="1" applyBorder="1" applyAlignment="1">
      <alignment horizontal="right" vertical="center"/>
    </xf>
    <xf numFmtId="10" fontId="2" fillId="0" borderId="7" xfId="2" applyNumberFormat="1" applyFont="1" applyBorder="1" applyAlignment="1">
      <alignment horizontal="right" vertical="center"/>
    </xf>
    <xf numFmtId="10" fontId="2" fillId="0" borderId="8" xfId="2" applyNumberFormat="1" applyFont="1" applyBorder="1" applyAlignment="1">
      <alignment horizontal="right" vertical="center"/>
    </xf>
    <xf numFmtId="2" fontId="3" fillId="0" borderId="39" xfId="0" applyNumberFormat="1" applyFont="1" applyBorder="1"/>
    <xf numFmtId="166" fontId="2" fillId="0" borderId="45" xfId="0" applyNumberFormat="1" applyFont="1" applyBorder="1" applyAlignment="1">
      <alignment vertical="top" wrapText="1"/>
    </xf>
    <xf numFmtId="0" fontId="8" fillId="0" borderId="3" xfId="0" applyFont="1" applyBorder="1" applyAlignment="1">
      <alignment horizontal="left" vertical="top" wrapText="1" indent="1"/>
    </xf>
    <xf numFmtId="0" fontId="8" fillId="0" borderId="5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top" readingOrder="1"/>
    </xf>
    <xf numFmtId="0" fontId="2" fillId="0" borderId="2" xfId="0" applyFont="1" applyBorder="1" applyAlignment="1">
      <alignment horizontal="center" vertical="top" readingOrder="1"/>
    </xf>
    <xf numFmtId="0" fontId="2" fillId="0" borderId="5" xfId="0" applyFont="1" applyBorder="1" applyAlignment="1">
      <alignment horizontal="center" vertical="top" readingOrder="1"/>
    </xf>
    <xf numFmtId="0" fontId="8" fillId="0" borderId="11" xfId="0" applyFont="1" applyBorder="1" applyAlignment="1">
      <alignment horizontal="center" vertical="top"/>
    </xf>
    <xf numFmtId="0" fontId="8" fillId="0" borderId="27" xfId="0" applyFont="1" applyBorder="1" applyAlignment="1">
      <alignment horizontal="center" vertical="top"/>
    </xf>
    <xf numFmtId="0" fontId="8" fillId="0" borderId="29" xfId="0" applyFont="1" applyBorder="1" applyAlignment="1">
      <alignment horizontal="center" vertical="top"/>
    </xf>
    <xf numFmtId="0" fontId="8" fillId="0" borderId="12" xfId="0" applyFont="1" applyBorder="1" applyAlignment="1">
      <alignment horizontal="center" vertical="top"/>
    </xf>
    <xf numFmtId="0" fontId="8" fillId="0" borderId="13" xfId="0" applyFont="1" applyBorder="1" applyAlignment="1">
      <alignment horizontal="center" vertical="top"/>
    </xf>
    <xf numFmtId="0" fontId="8" fillId="0" borderId="30" xfId="0" applyFont="1" applyBorder="1" applyAlignment="1">
      <alignment horizontal="center" vertical="top"/>
    </xf>
    <xf numFmtId="0" fontId="6" fillId="0" borderId="11" xfId="0" applyFont="1" applyBorder="1" applyAlignment="1">
      <alignment horizontal="center" vertical="top"/>
    </xf>
    <xf numFmtId="0" fontId="6" fillId="0" borderId="27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top"/>
    </xf>
    <xf numFmtId="0" fontId="2" fillId="3" borderId="27" xfId="0" applyFont="1" applyFill="1" applyBorder="1" applyAlignment="1">
      <alignment horizontal="center" vertical="top"/>
    </xf>
    <xf numFmtId="0" fontId="2" fillId="3" borderId="28" xfId="0" applyFont="1" applyFill="1" applyBorder="1" applyAlignment="1">
      <alignment horizontal="center" vertical="top"/>
    </xf>
    <xf numFmtId="0" fontId="2" fillId="2" borderId="11" xfId="0" applyFont="1" applyFill="1" applyBorder="1" applyAlignment="1">
      <alignment horizontal="center" vertical="top"/>
    </xf>
    <xf numFmtId="0" fontId="2" fillId="2" borderId="27" xfId="0" applyFont="1" applyFill="1" applyBorder="1" applyAlignment="1">
      <alignment horizontal="center" vertical="top"/>
    </xf>
    <xf numFmtId="0" fontId="2" fillId="2" borderId="28" xfId="0" applyFont="1" applyFill="1" applyBorder="1" applyAlignment="1">
      <alignment horizontal="center" vertical="top"/>
    </xf>
    <xf numFmtId="0" fontId="2" fillId="2" borderId="10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0" fontId="8" fillId="0" borderId="11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top" readingOrder="1"/>
    </xf>
    <xf numFmtId="0" fontId="2" fillId="0" borderId="15" xfId="0" applyFont="1" applyBorder="1" applyAlignment="1">
      <alignment horizontal="center" vertical="top" readingOrder="1"/>
    </xf>
    <xf numFmtId="0" fontId="2" fillId="0" borderId="16" xfId="0" applyFont="1" applyBorder="1" applyAlignment="1">
      <alignment horizontal="center" vertical="top" readingOrder="1"/>
    </xf>
    <xf numFmtId="0" fontId="8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6" fillId="0" borderId="31" xfId="0" applyFont="1" applyBorder="1" applyAlignment="1">
      <alignment horizontal="center" wrapText="1"/>
    </xf>
    <xf numFmtId="0" fontId="6" fillId="0" borderId="3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166" fontId="2" fillId="0" borderId="7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/>
    </xf>
    <xf numFmtId="0" fontId="4" fillId="0" borderId="32" xfId="0" applyFont="1" applyBorder="1" applyAlignment="1">
      <alignment horizontal="left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left" vertical="center" wrapText="1"/>
    </xf>
    <xf numFmtId="0" fontId="10" fillId="0" borderId="27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166" fontId="10" fillId="0" borderId="12" xfId="0" applyNumberFormat="1" applyFont="1" applyBorder="1" applyAlignment="1">
      <alignment horizontal="center" vertical="center" wrapText="1"/>
    </xf>
    <xf numFmtId="166" fontId="10" fillId="0" borderId="13" xfId="0" applyNumberFormat="1" applyFont="1" applyBorder="1" applyAlignment="1">
      <alignment horizontal="center" vertical="center" wrapText="1"/>
    </xf>
    <xf numFmtId="166" fontId="10" fillId="0" borderId="30" xfId="0" applyNumberFormat="1" applyFont="1" applyBorder="1" applyAlignment="1">
      <alignment horizontal="center" vertical="center" wrapText="1"/>
    </xf>
    <xf numFmtId="166" fontId="10" fillId="0" borderId="12" xfId="0" applyNumberFormat="1" applyFont="1" applyBorder="1" applyAlignment="1">
      <alignment horizontal="left" vertical="center" wrapText="1"/>
    </xf>
    <xf numFmtId="166" fontId="10" fillId="0" borderId="30" xfId="0" applyNumberFormat="1" applyFont="1" applyBorder="1" applyAlignment="1">
      <alignment horizontal="left" vertical="center" wrapText="1"/>
    </xf>
    <xf numFmtId="0" fontId="10" fillId="0" borderId="3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readingOrder="1"/>
    </xf>
    <xf numFmtId="165" fontId="11" fillId="2" borderId="9" xfId="0" applyNumberFormat="1" applyFont="1" applyFill="1" applyBorder="1" applyAlignment="1">
      <alignment horizontal="center" vertical="center" wrapText="1"/>
    </xf>
    <xf numFmtId="165" fontId="11" fillId="2" borderId="7" xfId="0" applyNumberFormat="1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left" vertical="center" wrapText="1"/>
    </xf>
    <xf numFmtId="0" fontId="10" fillId="0" borderId="42" xfId="0" applyFont="1" applyBorder="1" applyAlignment="1">
      <alignment horizontal="center" wrapText="1"/>
    </xf>
    <xf numFmtId="0" fontId="10" fillId="0" borderId="19" xfId="0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2" fillId="0" borderId="10" xfId="0" applyFont="1" applyBorder="1" applyAlignment="1">
      <alignment horizontal="left" vertical="top" wrapText="1"/>
    </xf>
    <xf numFmtId="0" fontId="2" fillId="0" borderId="25" xfId="0" applyFont="1" applyBorder="1" applyAlignment="1">
      <alignment horizontal="left" vertical="top" wrapText="1"/>
    </xf>
    <xf numFmtId="0" fontId="2" fillId="0" borderId="32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2" fillId="0" borderId="29" xfId="0" applyFont="1" applyBorder="1" applyAlignment="1">
      <alignment horizontal="left" vertical="top" wrapText="1"/>
    </xf>
    <xf numFmtId="166" fontId="2" fillId="0" borderId="0" xfId="0" applyNumberFormat="1" applyFont="1" applyAlignment="1">
      <alignment horizontal="center" vertical="top" wrapText="1"/>
    </xf>
    <xf numFmtId="0" fontId="2" fillId="0" borderId="4" xfId="0" applyFont="1" applyBorder="1" applyAlignment="1">
      <alignment horizontal="center" vertical="center" readingOrder="1"/>
    </xf>
    <xf numFmtId="0" fontId="2" fillId="0" borderId="2" xfId="0" applyFont="1" applyBorder="1" applyAlignment="1">
      <alignment horizontal="center" vertical="center" readingOrder="1"/>
    </xf>
    <xf numFmtId="0" fontId="2" fillId="0" borderId="11" xfId="0" applyFont="1" applyBorder="1" applyAlignment="1">
      <alignment horizontal="center" vertical="center" readingOrder="1"/>
    </xf>
    <xf numFmtId="0" fontId="2" fillId="0" borderId="5" xfId="0" applyFont="1" applyBorder="1" applyAlignment="1">
      <alignment horizontal="center" vertical="center" readingOrder="1"/>
    </xf>
    <xf numFmtId="0" fontId="3" fillId="2" borderId="2" xfId="0" applyFont="1" applyFill="1" applyBorder="1" applyAlignment="1">
      <alignment horizontal="left" wrapText="1"/>
    </xf>
    <xf numFmtId="0" fontId="3" fillId="3" borderId="2" xfId="0" applyFont="1" applyFill="1" applyBorder="1" applyAlignment="1">
      <alignment horizontal="left" wrapText="1"/>
    </xf>
    <xf numFmtId="0" fontId="1" fillId="0" borderId="2" xfId="0" applyFont="1" applyBorder="1" applyAlignment="1">
      <alignment horizontal="left" wrapText="1"/>
    </xf>
    <xf numFmtId="0" fontId="1" fillId="0" borderId="11" xfId="0" applyFont="1" applyBorder="1" applyAlignment="1">
      <alignment horizontal="center" wrapText="1"/>
    </xf>
    <xf numFmtId="0" fontId="1" fillId="0" borderId="27" xfId="0" applyFont="1" applyBorder="1" applyAlignment="1">
      <alignment horizontal="center" wrapText="1"/>
    </xf>
    <xf numFmtId="0" fontId="1" fillId="0" borderId="29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3" fillId="3" borderId="11" xfId="0" applyFont="1" applyFill="1" applyBorder="1" applyAlignment="1">
      <alignment horizontal="left" wrapText="1"/>
    </xf>
    <xf numFmtId="0" fontId="3" fillId="3" borderId="27" xfId="0" applyFont="1" applyFill="1" applyBorder="1" applyAlignment="1">
      <alignment horizontal="left" wrapText="1"/>
    </xf>
    <xf numFmtId="0" fontId="3" fillId="3" borderId="28" xfId="0" applyFont="1" applyFill="1" applyBorder="1" applyAlignment="1">
      <alignment horizontal="left" wrapText="1"/>
    </xf>
    <xf numFmtId="0" fontId="1" fillId="0" borderId="11" xfId="0" applyFont="1" applyBorder="1" applyAlignment="1">
      <alignment horizontal="left" wrapText="1"/>
    </xf>
    <xf numFmtId="0" fontId="1" fillId="0" borderId="27" xfId="0" applyFont="1" applyBorder="1" applyAlignment="1">
      <alignment horizontal="left" wrapText="1"/>
    </xf>
    <xf numFmtId="0" fontId="1" fillId="0" borderId="28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3" fillId="0" borderId="27" xfId="0" applyFont="1" applyBorder="1" applyAlignment="1">
      <alignment horizontal="left" wrapText="1"/>
    </xf>
    <xf numFmtId="0" fontId="3" fillId="0" borderId="28" xfId="0" applyFont="1" applyBorder="1" applyAlignment="1">
      <alignment horizontal="left" wrapText="1"/>
    </xf>
    <xf numFmtId="0" fontId="1" fillId="0" borderId="46" xfId="0" applyFont="1" applyBorder="1" applyAlignment="1">
      <alignment horizontal="center" wrapText="1"/>
    </xf>
    <xf numFmtId="0" fontId="1" fillId="0" borderId="28" xfId="0" applyFont="1" applyBorder="1" applyAlignment="1">
      <alignment horizontal="center" wrapText="1"/>
    </xf>
    <xf numFmtId="0" fontId="1" fillId="0" borderId="47" xfId="0" applyFont="1" applyBorder="1" applyAlignment="1">
      <alignment horizontal="center" wrapText="1"/>
    </xf>
    <xf numFmtId="0" fontId="1" fillId="0" borderId="13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44" fontId="1" fillId="0" borderId="12" xfId="3" applyNumberFormat="1" applyFont="1" applyBorder="1" applyAlignment="1">
      <alignment horizontal="center" wrapText="1"/>
    </xf>
    <xf numFmtId="44" fontId="1" fillId="0" borderId="13" xfId="3" applyNumberFormat="1" applyFont="1" applyBorder="1" applyAlignment="1">
      <alignment horizontal="center"/>
    </xf>
    <xf numFmtId="44" fontId="1" fillId="0" borderId="48" xfId="3" applyNumberFormat="1" applyFont="1" applyBorder="1" applyAlignment="1">
      <alignment horizontal="center"/>
    </xf>
    <xf numFmtId="0" fontId="1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top" wrapText="1"/>
    </xf>
    <xf numFmtId="14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167" fontId="8" fillId="7" borderId="2" xfId="0" applyNumberFormat="1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textRotation="90" wrapText="1"/>
    </xf>
    <xf numFmtId="0" fontId="8" fillId="0" borderId="2" xfId="0" applyFont="1" applyBorder="1" applyAlignment="1">
      <alignment horizontal="left" vertical="top" wrapText="1" indent="1"/>
    </xf>
    <xf numFmtId="0" fontId="8" fillId="0" borderId="11" xfId="0" applyFont="1" applyBorder="1" applyAlignment="1">
      <alignment horizontal="left" vertical="top" wrapText="1"/>
    </xf>
    <xf numFmtId="0" fontId="8" fillId="0" borderId="27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30" xfId="0" applyFont="1" applyBorder="1" applyAlignment="1">
      <alignment horizontal="left" vertical="top" wrapText="1"/>
    </xf>
    <xf numFmtId="0" fontId="2" fillId="0" borderId="2" xfId="0" applyFont="1" applyBorder="1" applyAlignment="1">
      <alignment textRotation="90" wrapText="1"/>
    </xf>
    <xf numFmtId="0" fontId="8" fillId="0" borderId="2" xfId="0" applyFont="1" applyBorder="1" applyAlignment="1">
      <alignment horizontal="left" wrapText="1"/>
    </xf>
    <xf numFmtId="0" fontId="1" fillId="0" borderId="24" xfId="0" applyFont="1" applyBorder="1" applyAlignment="1">
      <alignment horizontal="left" wrapText="1"/>
    </xf>
    <xf numFmtId="0" fontId="1" fillId="0" borderId="29" xfId="0" applyFont="1" applyBorder="1" applyAlignment="1">
      <alignment horizontal="left" wrapText="1"/>
    </xf>
    <xf numFmtId="0" fontId="2" fillId="0" borderId="45" xfId="0" applyFont="1" applyBorder="1" applyAlignment="1">
      <alignment horizontal="left" vertical="top" wrapText="1"/>
    </xf>
    <xf numFmtId="0" fontId="2" fillId="0" borderId="49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0" fontId="2" fillId="0" borderId="51" xfId="0" applyFont="1" applyBorder="1" applyAlignment="1">
      <alignment horizontal="left" vertical="top" wrapText="1"/>
    </xf>
    <xf numFmtId="0" fontId="2" fillId="0" borderId="52" xfId="0" applyFont="1" applyBorder="1" applyAlignment="1">
      <alignment horizontal="left" vertical="top" wrapText="1"/>
    </xf>
    <xf numFmtId="0" fontId="2" fillId="0" borderId="40" xfId="0" applyFont="1" applyBorder="1" applyAlignment="1">
      <alignment horizontal="left" vertical="top" wrapText="1"/>
    </xf>
    <xf numFmtId="0" fontId="2" fillId="0" borderId="39" xfId="0" applyFont="1" applyBorder="1" applyAlignment="1">
      <alignment vertical="center" textRotation="90" wrapText="1"/>
    </xf>
    <xf numFmtId="0" fontId="2" fillId="0" borderId="53" xfId="0" applyFont="1" applyBorder="1" applyAlignment="1">
      <alignment vertical="center" textRotation="90" wrapText="1"/>
    </xf>
    <xf numFmtId="0" fontId="2" fillId="0" borderId="24" xfId="0" applyFont="1" applyBorder="1" applyAlignment="1">
      <alignment vertical="center" textRotation="90" wrapText="1"/>
    </xf>
    <xf numFmtId="0" fontId="2" fillId="0" borderId="35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54" xfId="0" applyFont="1" applyBorder="1" applyAlignment="1">
      <alignment horizontal="left" vertical="top" wrapText="1"/>
    </xf>
    <xf numFmtId="168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left" wrapText="1"/>
    </xf>
    <xf numFmtId="0" fontId="1" fillId="0" borderId="45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wrapText="1"/>
    </xf>
    <xf numFmtId="0" fontId="8" fillId="0" borderId="24" xfId="0" applyFont="1" applyBorder="1" applyAlignment="1">
      <alignment horizontal="center" wrapText="1"/>
    </xf>
    <xf numFmtId="0" fontId="2" fillId="0" borderId="39" xfId="0" applyFont="1" applyBorder="1" applyAlignment="1">
      <alignment textRotation="90" wrapText="1"/>
    </xf>
    <xf numFmtId="0" fontId="2" fillId="0" borderId="39" xfId="0" applyFont="1" applyBorder="1" applyAlignment="1">
      <alignment horizontal="left" vertical="top" wrapText="1"/>
    </xf>
    <xf numFmtId="0" fontId="1" fillId="0" borderId="39" xfId="0" applyFont="1" applyBorder="1" applyAlignment="1">
      <alignment horizont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4" xfId="0" applyFont="1" applyBorder="1" applyAlignment="1">
      <alignment textRotation="90" wrapText="1"/>
    </xf>
    <xf numFmtId="0" fontId="1" fillId="0" borderId="5" xfId="0" applyFont="1" applyBorder="1" applyAlignment="1">
      <alignment horizontal="left" wrapText="1"/>
    </xf>
    <xf numFmtId="0" fontId="1" fillId="0" borderId="5" xfId="0" applyFont="1" applyBorder="1" applyAlignment="1">
      <alignment horizontal="center" wrapText="1"/>
    </xf>
    <xf numFmtId="0" fontId="2" fillId="0" borderId="4" xfId="0" applyFont="1" applyBorder="1" applyAlignment="1">
      <alignment textRotation="90" wrapText="1"/>
    </xf>
    <xf numFmtId="0" fontId="8" fillId="0" borderId="41" xfId="0" applyFont="1" applyBorder="1" applyAlignment="1">
      <alignment horizontal="left" wrapText="1"/>
    </xf>
    <xf numFmtId="0" fontId="2" fillId="0" borderId="5" xfId="0" applyFont="1" applyBorder="1" applyAlignment="1">
      <alignment horizontal="left" vertical="top" wrapText="1"/>
    </xf>
    <xf numFmtId="0" fontId="2" fillId="0" borderId="6" xfId="0" applyFont="1" applyBorder="1" applyAlignment="1">
      <alignment textRotation="90" wrapText="1"/>
    </xf>
    <xf numFmtId="0" fontId="2" fillId="0" borderId="7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center" wrapText="1"/>
    </xf>
    <xf numFmtId="0" fontId="6" fillId="0" borderId="55" xfId="0" applyFont="1" applyBorder="1" applyAlignment="1">
      <alignment horizontal="center" wrapText="1"/>
    </xf>
    <xf numFmtId="0" fontId="6" fillId="0" borderId="34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42" xfId="0" applyFont="1" applyBorder="1" applyAlignment="1">
      <alignment horizontal="center" wrapText="1"/>
    </xf>
    <xf numFmtId="0" fontId="2" fillId="0" borderId="19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3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readingOrder="1"/>
    </xf>
    <xf numFmtId="165" fontId="8" fillId="2" borderId="9" xfId="0" applyNumberFormat="1" applyFont="1" applyFill="1" applyBorder="1" applyAlignment="1">
      <alignment horizontal="center" vertical="center" wrapText="1"/>
    </xf>
    <xf numFmtId="165" fontId="8" fillId="2" borderId="7" xfId="0" applyNumberFormat="1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166" fontId="2" fillId="0" borderId="12" xfId="0" applyNumberFormat="1" applyFont="1" applyBorder="1" applyAlignment="1">
      <alignment horizontal="center" vertical="center" wrapText="1"/>
    </xf>
    <xf numFmtId="166" fontId="2" fillId="0" borderId="13" xfId="0" applyNumberFormat="1" applyFont="1" applyBorder="1" applyAlignment="1">
      <alignment horizontal="center" vertical="center" wrapText="1"/>
    </xf>
    <xf numFmtId="166" fontId="2" fillId="0" borderId="30" xfId="0" applyNumberFormat="1" applyFont="1" applyBorder="1" applyAlignment="1">
      <alignment horizontal="center" vertical="center" wrapText="1"/>
    </xf>
    <xf numFmtId="166" fontId="2" fillId="0" borderId="12" xfId="0" applyNumberFormat="1" applyFont="1" applyBorder="1" applyAlignment="1">
      <alignment horizontal="left" vertical="center" wrapText="1"/>
    </xf>
    <xf numFmtId="166" fontId="2" fillId="0" borderId="30" xfId="0" applyNumberFormat="1" applyFont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top" readingOrder="1"/>
    </xf>
    <xf numFmtId="0" fontId="2" fillId="0" borderId="10" xfId="0" applyFont="1" applyBorder="1" applyAlignment="1">
      <alignment horizontal="center" vertical="top" wrapText="1"/>
    </xf>
    <xf numFmtId="0" fontId="2" fillId="0" borderId="25" xfId="0" applyFont="1" applyBorder="1" applyAlignment="1">
      <alignment horizontal="center" vertical="top" wrapText="1"/>
    </xf>
    <xf numFmtId="0" fontId="2" fillId="0" borderId="3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27" xfId="0" applyFont="1" applyBorder="1" applyAlignment="1">
      <alignment horizontal="center" vertical="top" wrapText="1"/>
    </xf>
    <xf numFmtId="0" fontId="2" fillId="0" borderId="29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1" fillId="0" borderId="30" xfId="0" applyFont="1" applyBorder="1" applyAlignment="1">
      <alignment horizontal="center" wrapText="1"/>
    </xf>
    <xf numFmtId="0" fontId="2" fillId="0" borderId="59" xfId="0" applyFont="1" applyBorder="1" applyAlignment="1">
      <alignment horizontal="center" vertical="center" textRotation="90" wrapText="1"/>
    </xf>
    <xf numFmtId="0" fontId="2" fillId="0" borderId="56" xfId="0" applyFont="1" applyBorder="1" applyAlignment="1">
      <alignment horizontal="center" vertical="center" textRotation="90" wrapText="1"/>
    </xf>
    <xf numFmtId="0" fontId="2" fillId="0" borderId="58" xfId="0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left" wrapText="1"/>
    </xf>
    <xf numFmtId="0" fontId="1" fillId="0" borderId="25" xfId="0" applyFont="1" applyBorder="1" applyAlignment="1">
      <alignment horizontal="left" wrapText="1"/>
    </xf>
    <xf numFmtId="0" fontId="1" fillId="0" borderId="26" xfId="0" applyFont="1" applyBorder="1" applyAlignment="1">
      <alignment horizontal="left" wrapText="1"/>
    </xf>
    <xf numFmtId="0" fontId="1" fillId="0" borderId="45" xfId="0" applyFont="1" applyBorder="1" applyAlignment="1">
      <alignment horizontal="center" wrapText="1"/>
    </xf>
    <xf numFmtId="0" fontId="1" fillId="0" borderId="49" xfId="0" applyFont="1" applyBorder="1" applyAlignment="1">
      <alignment horizontal="center" wrapText="1"/>
    </xf>
    <xf numFmtId="0" fontId="1" fillId="0" borderId="60" xfId="0" applyFont="1" applyBorder="1" applyAlignment="1">
      <alignment horizontal="center" wrapText="1"/>
    </xf>
    <xf numFmtId="0" fontId="2" fillId="0" borderId="60" xfId="0" applyFont="1" applyBorder="1" applyAlignment="1">
      <alignment horizontal="left" vertical="top" wrapText="1"/>
    </xf>
    <xf numFmtId="0" fontId="2" fillId="0" borderId="37" xfId="0" applyFont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wrapText="1"/>
    </xf>
    <xf numFmtId="0" fontId="1" fillId="0" borderId="13" xfId="0" applyFont="1" applyBorder="1" applyAlignment="1">
      <alignment horizontal="left" wrapText="1"/>
    </xf>
    <xf numFmtId="0" fontId="1" fillId="0" borderId="30" xfId="0" applyFont="1" applyBorder="1" applyAlignment="1">
      <alignment horizontal="left" wrapText="1"/>
    </xf>
    <xf numFmtId="0" fontId="8" fillId="0" borderId="10" xfId="0" applyFont="1" applyBorder="1" applyAlignment="1">
      <alignment horizontal="left" wrapText="1"/>
    </xf>
    <xf numFmtId="0" fontId="8" fillId="0" borderId="51" xfId="0" applyFont="1" applyBorder="1" applyAlignment="1">
      <alignment horizontal="left" vertical="top" wrapText="1"/>
    </xf>
    <xf numFmtId="0" fontId="8" fillId="0" borderId="52" xfId="0" applyFont="1" applyBorder="1" applyAlignment="1">
      <alignment horizontal="left" vertical="top" wrapText="1"/>
    </xf>
    <xf numFmtId="0" fontId="8" fillId="0" borderId="40" xfId="0" applyFont="1" applyBorder="1" applyAlignment="1">
      <alignment horizontal="left" vertical="top" wrapText="1"/>
    </xf>
    <xf numFmtId="0" fontId="8" fillId="0" borderId="59" xfId="0" applyFont="1" applyBorder="1" applyAlignment="1">
      <alignment horizontal="center" vertical="center" textRotation="90" wrapText="1"/>
    </xf>
    <xf numFmtId="0" fontId="8" fillId="0" borderId="56" xfId="0" applyFont="1" applyBorder="1" applyAlignment="1">
      <alignment horizontal="center" vertical="center" textRotation="90" wrapText="1"/>
    </xf>
    <xf numFmtId="0" fontId="8" fillId="0" borderId="58" xfId="0" applyFont="1" applyBorder="1" applyAlignment="1">
      <alignment horizontal="center" vertical="center" textRotation="90" wrapText="1"/>
    </xf>
    <xf numFmtId="0" fontId="8" fillId="0" borderId="10" xfId="0" applyFont="1" applyBorder="1" applyAlignment="1">
      <alignment horizontal="center" vertical="top" wrapText="1"/>
    </xf>
    <xf numFmtId="0" fontId="8" fillId="0" borderId="25" xfId="0" applyFont="1" applyBorder="1" applyAlignment="1">
      <alignment horizontal="center" vertical="top" wrapText="1"/>
    </xf>
    <xf numFmtId="0" fontId="8" fillId="0" borderId="32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left" vertical="top" wrapText="1" indent="1"/>
    </xf>
    <xf numFmtId="0" fontId="8" fillId="0" borderId="32" xfId="0" applyFont="1" applyBorder="1" applyAlignment="1">
      <alignment horizontal="left" vertical="top" wrapText="1" indent="1"/>
    </xf>
    <xf numFmtId="0" fontId="8" fillId="0" borderId="45" xfId="0" applyFont="1" applyBorder="1" applyAlignment="1">
      <alignment horizontal="left" vertical="top" wrapText="1"/>
    </xf>
    <xf numFmtId="0" fontId="8" fillId="0" borderId="49" xfId="0" applyFont="1" applyBorder="1" applyAlignment="1">
      <alignment horizontal="left" vertical="top" wrapText="1"/>
    </xf>
    <xf numFmtId="0" fontId="8" fillId="0" borderId="50" xfId="0" applyFont="1" applyBorder="1" applyAlignment="1">
      <alignment horizontal="left" vertical="top" wrapText="1"/>
    </xf>
    <xf numFmtId="0" fontId="1" fillId="0" borderId="48" xfId="0" applyFont="1" applyBorder="1" applyAlignment="1">
      <alignment horizontal="left" wrapText="1"/>
    </xf>
    <xf numFmtId="0" fontId="1" fillId="0" borderId="51" xfId="0" applyFont="1" applyBorder="1" applyAlignment="1">
      <alignment horizontal="center" wrapText="1"/>
    </xf>
    <xf numFmtId="0" fontId="1" fillId="0" borderId="40" xfId="0" applyFont="1" applyBorder="1" applyAlignment="1">
      <alignment horizontal="center" wrapText="1"/>
    </xf>
    <xf numFmtId="0" fontId="1" fillId="0" borderId="51" xfId="0" applyFont="1" applyBorder="1" applyAlignment="1">
      <alignment horizontal="left" wrapText="1"/>
    </xf>
    <xf numFmtId="0" fontId="1" fillId="0" borderId="52" xfId="0" applyFont="1" applyBorder="1" applyAlignment="1">
      <alignment horizontal="left" wrapText="1"/>
    </xf>
    <xf numFmtId="0" fontId="1" fillId="0" borderId="57" xfId="0" applyFont="1" applyBorder="1" applyAlignment="1">
      <alignment horizontal="left" wrapText="1"/>
    </xf>
    <xf numFmtId="49" fontId="8" fillId="0" borderId="2" xfId="0" applyNumberFormat="1" applyFont="1" applyBorder="1" applyAlignment="1">
      <alignment horizontal="center" vertical="top" wrapText="1"/>
    </xf>
    <xf numFmtId="167" fontId="8" fillId="7" borderId="11" xfId="0" applyNumberFormat="1" applyFont="1" applyFill="1" applyBorder="1" applyAlignment="1">
      <alignment horizontal="center" vertical="top" wrapText="1"/>
    </xf>
    <xf numFmtId="167" fontId="8" fillId="7" borderId="27" xfId="0" applyNumberFormat="1" applyFont="1" applyFill="1" applyBorder="1" applyAlignment="1">
      <alignment horizontal="center" vertical="top" wrapText="1"/>
    </xf>
    <xf numFmtId="167" fontId="8" fillId="7" borderId="29" xfId="0" applyNumberFormat="1" applyFont="1" applyFill="1" applyBorder="1" applyAlignment="1">
      <alignment horizontal="center" vertical="top" wrapText="1"/>
    </xf>
    <xf numFmtId="0" fontId="8" fillId="0" borderId="44" xfId="0" applyFont="1" applyBorder="1" applyAlignment="1">
      <alignment horizontal="left" vertical="top" wrapText="1"/>
    </xf>
    <xf numFmtId="0" fontId="8" fillId="0" borderId="23" xfId="0" applyFont="1" applyBorder="1" applyAlignment="1">
      <alignment horizontal="left" vertical="top" wrapText="1"/>
    </xf>
    <xf numFmtId="0" fontId="8" fillId="0" borderId="45" xfId="0" applyFont="1" applyBorder="1" applyAlignment="1">
      <alignment horizontal="center" vertical="top" wrapText="1"/>
    </xf>
    <xf numFmtId="0" fontId="8" fillId="0" borderId="49" xfId="0" applyFont="1" applyBorder="1" applyAlignment="1">
      <alignment horizontal="center" vertical="top" wrapText="1"/>
    </xf>
    <xf numFmtId="0" fontId="8" fillId="0" borderId="50" xfId="0" applyFont="1" applyBorder="1" applyAlignment="1">
      <alignment horizontal="center" vertical="top" wrapText="1"/>
    </xf>
    <xf numFmtId="0" fontId="8" fillId="0" borderId="51" xfId="0" applyFont="1" applyBorder="1" applyAlignment="1">
      <alignment horizontal="center" vertical="top" wrapText="1"/>
    </xf>
    <xf numFmtId="0" fontId="8" fillId="0" borderId="52" xfId="0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2" fillId="0" borderId="59" xfId="0" applyFont="1" applyBorder="1" applyAlignment="1">
      <alignment textRotation="90" wrapText="1"/>
    </xf>
    <xf numFmtId="0" fontId="2" fillId="0" borderId="56" xfId="0" applyFont="1" applyBorder="1" applyAlignment="1">
      <alignment textRotation="90" wrapText="1"/>
    </xf>
    <xf numFmtId="0" fontId="2" fillId="0" borderId="58" xfId="0" applyFont="1" applyBorder="1" applyAlignment="1">
      <alignment textRotation="90" wrapText="1"/>
    </xf>
    <xf numFmtId="0" fontId="8" fillId="0" borderId="59" xfId="0" applyFont="1" applyBorder="1" applyAlignment="1">
      <alignment textRotation="90" wrapText="1"/>
    </xf>
    <xf numFmtId="0" fontId="8" fillId="0" borderId="56" xfId="0" applyFont="1" applyBorder="1" applyAlignment="1">
      <alignment textRotation="90" wrapText="1"/>
    </xf>
    <xf numFmtId="0" fontId="8" fillId="0" borderId="58" xfId="0" applyFont="1" applyBorder="1" applyAlignment="1">
      <alignment textRotation="90" wrapText="1"/>
    </xf>
  </cellXfs>
  <cellStyles count="4">
    <cellStyle name="Moeda 2" xfId="1" xr:uid="{00000000-0005-0000-0000-000000000000}"/>
    <cellStyle name="Normal" xfId="0" builtinId="0"/>
    <cellStyle name="Vírgula" xfId="2" builtinId="3"/>
    <cellStyle name="Vírgula 2" xfId="3" xr:uid="{00000000-0005-0000-0000-000003000000}"/>
  </cellStyles>
  <dxfs count="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13" Type="http://schemas.openxmlformats.org/officeDocument/2006/relationships/image" Target="../media/image16.jpg"/><Relationship Id="rId3" Type="http://schemas.openxmlformats.org/officeDocument/2006/relationships/image" Target="../media/image7.jpg"/><Relationship Id="rId7" Type="http://schemas.openxmlformats.org/officeDocument/2006/relationships/image" Target="../media/image10.jpg"/><Relationship Id="rId12" Type="http://schemas.openxmlformats.org/officeDocument/2006/relationships/image" Target="../media/image15.jpg"/><Relationship Id="rId2" Type="http://schemas.openxmlformats.org/officeDocument/2006/relationships/image" Target="../media/image6.jpg"/><Relationship Id="rId16" Type="http://schemas.openxmlformats.org/officeDocument/2006/relationships/image" Target="../media/image19.jpg"/><Relationship Id="rId1" Type="http://schemas.openxmlformats.org/officeDocument/2006/relationships/image" Target="../media/image1.png"/><Relationship Id="rId6" Type="http://schemas.openxmlformats.org/officeDocument/2006/relationships/image" Target="../media/image9.jpg"/><Relationship Id="rId11" Type="http://schemas.openxmlformats.org/officeDocument/2006/relationships/image" Target="../media/image14.jpg"/><Relationship Id="rId5" Type="http://schemas.openxmlformats.org/officeDocument/2006/relationships/image" Target="../media/image8.jpg"/><Relationship Id="rId15" Type="http://schemas.openxmlformats.org/officeDocument/2006/relationships/image" Target="../media/image18.jpg"/><Relationship Id="rId10" Type="http://schemas.openxmlformats.org/officeDocument/2006/relationships/image" Target="../media/image13.jpg"/><Relationship Id="rId4" Type="http://schemas.openxmlformats.org/officeDocument/2006/relationships/image" Target="../media/image2.png"/><Relationship Id="rId9" Type="http://schemas.openxmlformats.org/officeDocument/2006/relationships/image" Target="../media/image12.jpg"/><Relationship Id="rId14" Type="http://schemas.openxmlformats.org/officeDocument/2006/relationships/image" Target="../media/image17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0.jp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85723</xdr:colOff>
      <xdr:row>0</xdr:row>
      <xdr:rowOff>57149</xdr:rowOff>
    </xdr:from>
    <xdr:to>
      <xdr:col>5</xdr:col>
      <xdr:colOff>857249</xdr:colOff>
      <xdr:row>3</xdr:row>
      <xdr:rowOff>104774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tretch/>
      </xdr:blipFill>
      <xdr:spPr bwMode="auto">
        <a:xfrm>
          <a:off x="5686425" y="57150"/>
          <a:ext cx="771525" cy="581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57979</xdr:colOff>
      <xdr:row>0</xdr:row>
      <xdr:rowOff>149092</xdr:rowOff>
    </xdr:from>
    <xdr:to>
      <xdr:col>16</xdr:col>
      <xdr:colOff>778566</xdr:colOff>
      <xdr:row>2</xdr:row>
      <xdr:rowOff>153589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tretch/>
      </xdr:blipFill>
      <xdr:spPr bwMode="auto">
        <a:xfrm>
          <a:off x="7421218" y="149092"/>
          <a:ext cx="1192696" cy="551149"/>
        </a:xfrm>
        <a:prstGeom prst="rect">
          <a:avLst/>
        </a:prstGeom>
      </xdr:spPr>
    </xdr:pic>
    <xdr:clientData/>
  </xdr:twoCellAnchor>
  <xdr:twoCellAnchor editAs="oneCell">
    <xdr:from>
      <xdr:col>1</xdr:col>
      <xdr:colOff>480395</xdr:colOff>
      <xdr:row>51</xdr:row>
      <xdr:rowOff>33129</xdr:rowOff>
    </xdr:from>
    <xdr:to>
      <xdr:col>4</xdr:col>
      <xdr:colOff>415206</xdr:colOff>
      <xdr:row>55</xdr:row>
      <xdr:rowOff>57974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948" t="20286" r="7435" b="12518"/>
        <a:stretch/>
      </xdr:blipFill>
      <xdr:spPr bwMode="auto">
        <a:xfrm>
          <a:off x="1358352" y="13782259"/>
          <a:ext cx="1483657" cy="621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447261</xdr:colOff>
      <xdr:row>49</xdr:row>
      <xdr:rowOff>55784</xdr:rowOff>
    </xdr:from>
    <xdr:to>
      <xdr:col>14</xdr:col>
      <xdr:colOff>16565</xdr:colOff>
      <xdr:row>55</xdr:row>
      <xdr:rowOff>81817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5946913" y="13283110"/>
          <a:ext cx="1432891" cy="9205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95251</xdr:colOff>
      <xdr:row>0</xdr:row>
      <xdr:rowOff>58239</xdr:rowOff>
    </xdr:from>
    <xdr:ext cx="1345405" cy="58469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tretch/>
      </xdr:blipFill>
      <xdr:spPr bwMode="auto">
        <a:xfrm>
          <a:off x="18180845" y="58239"/>
          <a:ext cx="1345406" cy="584698"/>
        </a:xfrm>
        <a:prstGeom prst="rect">
          <a:avLst/>
        </a:prstGeom>
      </xdr:spPr>
    </xdr:pic>
    <xdr:clientData/>
  </xdr:oneCellAnchor>
  <xdr:twoCellAnchor editAs="oneCell">
    <xdr:from>
      <xdr:col>1</xdr:col>
      <xdr:colOff>3250406</xdr:colOff>
      <xdr:row>51</xdr:row>
      <xdr:rowOff>238126</xdr:rowOff>
    </xdr:from>
    <xdr:to>
      <xdr:col>1</xdr:col>
      <xdr:colOff>5298282</xdr:colOff>
      <xdr:row>51</xdr:row>
      <xdr:rowOff>1069736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948" t="20286" r="7435" b="12518"/>
        <a:stretch/>
      </xdr:blipFill>
      <xdr:spPr bwMode="auto">
        <a:xfrm>
          <a:off x="4226719" y="13204032"/>
          <a:ext cx="2047876" cy="8316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40140</xdr:colOff>
      <xdr:row>51</xdr:row>
      <xdr:rowOff>95250</xdr:rowOff>
    </xdr:from>
    <xdr:to>
      <xdr:col>12</xdr:col>
      <xdr:colOff>528018</xdr:colOff>
      <xdr:row>51</xdr:row>
      <xdr:rowOff>1143001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14184765" y="13061156"/>
          <a:ext cx="1630878" cy="10477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66673</xdr:colOff>
      <xdr:row>0</xdr:row>
      <xdr:rowOff>85725</xdr:rowOff>
    </xdr:from>
    <xdr:to>
      <xdr:col>6</xdr:col>
      <xdr:colOff>838199</xdr:colOff>
      <xdr:row>3</xdr:row>
      <xdr:rowOff>122917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tretch/>
      </xdr:blipFill>
      <xdr:spPr bwMode="auto">
        <a:xfrm>
          <a:off x="6210299" y="85725"/>
          <a:ext cx="771525" cy="57059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16</xdr:row>
      <xdr:rowOff>85725</xdr:rowOff>
    </xdr:from>
    <xdr:to>
      <xdr:col>3</xdr:col>
      <xdr:colOff>561975</xdr:colOff>
      <xdr:row>16</xdr:row>
      <xdr:rowOff>2247900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tretch/>
      </xdr:blipFill>
      <xdr:spPr bwMode="auto">
        <a:xfrm>
          <a:off x="152400" y="3086100"/>
          <a:ext cx="3133725" cy="2162175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16</xdr:row>
      <xdr:rowOff>66675</xdr:rowOff>
    </xdr:from>
    <xdr:to>
      <xdr:col>6</xdr:col>
      <xdr:colOff>600075</xdr:colOff>
      <xdr:row>16</xdr:row>
      <xdr:rowOff>2257425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tretch/>
      </xdr:blipFill>
      <xdr:spPr bwMode="auto">
        <a:xfrm>
          <a:off x="3667125" y="3067050"/>
          <a:ext cx="3076574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187322</xdr:colOff>
      <xdr:row>56</xdr:row>
      <xdr:rowOff>209551</xdr:rowOff>
    </xdr:from>
    <xdr:to>
      <xdr:col>2</xdr:col>
      <xdr:colOff>390850</xdr:colOff>
      <xdr:row>56</xdr:row>
      <xdr:rowOff>936625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948" t="20286" r="7435" b="12518"/>
        <a:stretch/>
      </xdr:blipFill>
      <xdr:spPr bwMode="auto">
        <a:xfrm>
          <a:off x="981073" y="28022551"/>
          <a:ext cx="1584651" cy="7270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130968</xdr:colOff>
      <xdr:row>41</xdr:row>
      <xdr:rowOff>104774</xdr:rowOff>
    </xdr:from>
    <xdr:to>
      <xdr:col>3</xdr:col>
      <xdr:colOff>609600</xdr:colOff>
      <xdr:row>41</xdr:row>
      <xdr:rowOff>2666999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tretch/>
      </xdr:blipFill>
      <xdr:spPr bwMode="auto">
        <a:xfrm>
          <a:off x="130969" y="9277349"/>
          <a:ext cx="3202781" cy="2562225"/>
        </a:xfrm>
        <a:prstGeom prst="rect">
          <a:avLst/>
        </a:prstGeom>
      </xdr:spPr>
    </xdr:pic>
    <xdr:clientData/>
  </xdr:twoCellAnchor>
  <xdr:twoCellAnchor editAs="oneCell">
    <xdr:from>
      <xdr:col>4</xdr:col>
      <xdr:colOff>174623</xdr:colOff>
      <xdr:row>41</xdr:row>
      <xdr:rowOff>100957</xdr:rowOff>
    </xdr:from>
    <xdr:to>
      <xdr:col>6</xdr:col>
      <xdr:colOff>746124</xdr:colOff>
      <xdr:row>41</xdr:row>
      <xdr:rowOff>2680656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8362" r="56904"/>
        <a:stretch/>
      </xdr:blipFill>
      <xdr:spPr bwMode="auto">
        <a:xfrm>
          <a:off x="3635374" y="10721332"/>
          <a:ext cx="3381375" cy="257969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43</xdr:row>
      <xdr:rowOff>133349</xdr:rowOff>
    </xdr:from>
    <xdr:to>
      <xdr:col>3</xdr:col>
      <xdr:colOff>561975</xdr:colOff>
      <xdr:row>43</xdr:row>
      <xdr:rowOff>2352674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tretch/>
      </xdr:blipFill>
      <xdr:spPr bwMode="auto">
        <a:xfrm>
          <a:off x="171450" y="14135099"/>
          <a:ext cx="3114675" cy="22193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123826</xdr:rowOff>
    </xdr:from>
    <xdr:to>
      <xdr:col>6</xdr:col>
      <xdr:colOff>746124</xdr:colOff>
      <xdr:row>43</xdr:row>
      <xdr:rowOff>2352676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3513" t="13432" r="3513" b="19491"/>
        <a:stretch/>
      </xdr:blipFill>
      <xdr:spPr bwMode="auto">
        <a:xfrm>
          <a:off x="3524250" y="13950951"/>
          <a:ext cx="3492499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45</xdr:row>
      <xdr:rowOff>114300</xdr:rowOff>
    </xdr:from>
    <xdr:to>
      <xdr:col>3</xdr:col>
      <xdr:colOff>619125</xdr:colOff>
      <xdr:row>45</xdr:row>
      <xdr:rowOff>2192308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tretch/>
      </xdr:blipFill>
      <xdr:spPr bwMode="auto">
        <a:xfrm>
          <a:off x="123825" y="16849725"/>
          <a:ext cx="3219449" cy="207800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47</xdr:row>
      <xdr:rowOff>123824</xdr:rowOff>
    </xdr:from>
    <xdr:to>
      <xdr:col>3</xdr:col>
      <xdr:colOff>600075</xdr:colOff>
      <xdr:row>47</xdr:row>
      <xdr:rowOff>2124074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b="10382"/>
        <a:stretch/>
      </xdr:blipFill>
      <xdr:spPr bwMode="auto">
        <a:xfrm>
          <a:off x="123824" y="19583399"/>
          <a:ext cx="3200401" cy="2000251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45</xdr:row>
      <xdr:rowOff>123824</xdr:rowOff>
    </xdr:from>
    <xdr:to>
      <xdr:col>6</xdr:col>
      <xdr:colOff>762000</xdr:colOff>
      <xdr:row>45</xdr:row>
      <xdr:rowOff>2200275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tretch/>
      </xdr:blipFill>
      <xdr:spPr bwMode="auto">
        <a:xfrm>
          <a:off x="3603625" y="16681449"/>
          <a:ext cx="342900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52</xdr:row>
      <xdr:rowOff>104773</xdr:rowOff>
    </xdr:from>
    <xdr:to>
      <xdr:col>3</xdr:col>
      <xdr:colOff>629840</xdr:colOff>
      <xdr:row>52</xdr:row>
      <xdr:rowOff>2162174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tretch/>
      </xdr:blipFill>
      <xdr:spPr bwMode="auto">
        <a:xfrm>
          <a:off x="95249" y="23021923"/>
          <a:ext cx="3258741" cy="2057401"/>
        </a:xfrm>
        <a:prstGeom prst="rect">
          <a:avLst/>
        </a:prstGeom>
      </xdr:spPr>
    </xdr:pic>
    <xdr:clientData/>
  </xdr:twoCellAnchor>
  <xdr:twoCellAnchor editAs="oneCell">
    <xdr:from>
      <xdr:col>4</xdr:col>
      <xdr:colOff>174623</xdr:colOff>
      <xdr:row>52</xdr:row>
      <xdr:rowOff>104774</xdr:rowOff>
    </xdr:from>
    <xdr:to>
      <xdr:col>6</xdr:col>
      <xdr:colOff>730250</xdr:colOff>
      <xdr:row>52</xdr:row>
      <xdr:rowOff>2171699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tretch/>
      </xdr:blipFill>
      <xdr:spPr bwMode="auto">
        <a:xfrm>
          <a:off x="3635375" y="22806024"/>
          <a:ext cx="3365500" cy="2066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161924</xdr:colOff>
      <xdr:row>54</xdr:row>
      <xdr:rowOff>104773</xdr:rowOff>
    </xdr:from>
    <xdr:to>
      <xdr:col>3</xdr:col>
      <xdr:colOff>571500</xdr:colOff>
      <xdr:row>54</xdr:row>
      <xdr:rowOff>2066924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18464" r="6861" b="46078"/>
        <a:stretch/>
      </xdr:blipFill>
      <xdr:spPr bwMode="auto">
        <a:xfrm>
          <a:off x="161925" y="25717498"/>
          <a:ext cx="3133725" cy="196215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54</xdr:row>
      <xdr:rowOff>104775</xdr:rowOff>
    </xdr:from>
    <xdr:to>
      <xdr:col>6</xdr:col>
      <xdr:colOff>809624</xdr:colOff>
      <xdr:row>54</xdr:row>
      <xdr:rowOff>2076450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b="10322"/>
        <a:stretch/>
      </xdr:blipFill>
      <xdr:spPr bwMode="auto">
        <a:xfrm>
          <a:off x="3651250" y="25488900"/>
          <a:ext cx="3428999" cy="197167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47</xdr:row>
      <xdr:rowOff>133349</xdr:rowOff>
    </xdr:from>
    <xdr:to>
      <xdr:col>6</xdr:col>
      <xdr:colOff>744136</xdr:colOff>
      <xdr:row>47</xdr:row>
      <xdr:rowOff>2124074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18955"/>
        <a:stretch/>
      </xdr:blipFill>
      <xdr:spPr bwMode="auto">
        <a:xfrm>
          <a:off x="3600450" y="19592924"/>
          <a:ext cx="3411136" cy="1990726"/>
        </a:xfrm>
        <a:prstGeom prst="rect">
          <a:avLst/>
        </a:prstGeom>
      </xdr:spPr>
    </xdr:pic>
    <xdr:clientData/>
  </xdr:twoCellAnchor>
  <xdr:twoCellAnchor editAs="oneCell">
    <xdr:from>
      <xdr:col>4</xdr:col>
      <xdr:colOff>1273175</xdr:colOff>
      <xdr:row>56</xdr:row>
      <xdr:rowOff>120651</xdr:rowOff>
    </xdr:from>
    <xdr:to>
      <xdr:col>5</xdr:col>
      <xdr:colOff>1171482</xdr:colOff>
      <xdr:row>56</xdr:row>
      <xdr:rowOff>904875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b="8926"/>
        <a:stretch/>
      </xdr:blipFill>
      <xdr:spPr bwMode="auto">
        <a:xfrm>
          <a:off x="4733925" y="27933651"/>
          <a:ext cx="1215932" cy="7842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112939</xdr:colOff>
      <xdr:row>42</xdr:row>
      <xdr:rowOff>104774</xdr:rowOff>
    </xdr:from>
    <xdr:to>
      <xdr:col>12</xdr:col>
      <xdr:colOff>232973</xdr:colOff>
      <xdr:row>43</xdr:row>
      <xdr:rowOff>258534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113689" y="7466238"/>
          <a:ext cx="1480748" cy="6980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95250</xdr:colOff>
      <xdr:row>95</xdr:row>
      <xdr:rowOff>140152</xdr:rowOff>
    </xdr:from>
    <xdr:to>
      <xdr:col>13</xdr:col>
      <xdr:colOff>281668</xdr:colOff>
      <xdr:row>96</xdr:row>
      <xdr:rowOff>802821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096000" y="17693366"/>
          <a:ext cx="1846489" cy="825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142875</xdr:colOff>
      <xdr:row>148</xdr:row>
      <xdr:rowOff>114300</xdr:rowOff>
    </xdr:from>
    <xdr:to>
      <xdr:col>13</xdr:col>
      <xdr:colOff>219076</xdr:colOff>
      <xdr:row>149</xdr:row>
      <xdr:rowOff>326571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143625" y="28417157"/>
          <a:ext cx="1736272" cy="7701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942975</xdr:colOff>
      <xdr:row>360</xdr:row>
      <xdr:rowOff>217714</xdr:rowOff>
    </xdr:from>
    <xdr:to>
      <xdr:col>13</xdr:col>
      <xdr:colOff>138792</xdr:colOff>
      <xdr:row>361</xdr:row>
      <xdr:rowOff>600075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50404" y="70403357"/>
          <a:ext cx="1849210" cy="7361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914400</xdr:colOff>
      <xdr:row>413</xdr:row>
      <xdr:rowOff>122464</xdr:rowOff>
    </xdr:from>
    <xdr:to>
      <xdr:col>13</xdr:col>
      <xdr:colOff>110216</xdr:colOff>
      <xdr:row>414</xdr:row>
      <xdr:rowOff>843643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21829" y="80962500"/>
          <a:ext cx="1849210" cy="884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962025</xdr:colOff>
      <xdr:row>466</xdr:row>
      <xdr:rowOff>136072</xdr:rowOff>
    </xdr:from>
    <xdr:to>
      <xdr:col>13</xdr:col>
      <xdr:colOff>157843</xdr:colOff>
      <xdr:row>467</xdr:row>
      <xdr:rowOff>707571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69454" y="91140643"/>
          <a:ext cx="1849210" cy="7347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990599</xdr:colOff>
      <xdr:row>519</xdr:row>
      <xdr:rowOff>140154</xdr:rowOff>
    </xdr:from>
    <xdr:to>
      <xdr:col>13</xdr:col>
      <xdr:colOff>183696</xdr:colOff>
      <xdr:row>520</xdr:row>
      <xdr:rowOff>326572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98028" y="101214011"/>
          <a:ext cx="1846489" cy="7307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572</xdr:row>
      <xdr:rowOff>129267</xdr:rowOff>
    </xdr:from>
    <xdr:to>
      <xdr:col>13</xdr:col>
      <xdr:colOff>186418</xdr:colOff>
      <xdr:row>573</xdr:row>
      <xdr:rowOff>476249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000750" y="111204374"/>
          <a:ext cx="1846489" cy="7824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57150</xdr:colOff>
      <xdr:row>625</xdr:row>
      <xdr:rowOff>95249</xdr:rowOff>
    </xdr:from>
    <xdr:to>
      <xdr:col>13</xdr:col>
      <xdr:colOff>243568</xdr:colOff>
      <xdr:row>626</xdr:row>
      <xdr:rowOff>748393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057900" y="121226035"/>
          <a:ext cx="1846489" cy="8164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953860</xdr:colOff>
      <xdr:row>678</xdr:row>
      <xdr:rowOff>122465</xdr:rowOff>
    </xdr:from>
    <xdr:to>
      <xdr:col>13</xdr:col>
      <xdr:colOff>68036</xdr:colOff>
      <xdr:row>679</xdr:row>
      <xdr:rowOff>411789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61288" y="131295322"/>
          <a:ext cx="1767568" cy="80639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8</xdr:col>
      <xdr:colOff>904875</xdr:colOff>
      <xdr:row>201</xdr:row>
      <xdr:rowOff>97970</xdr:rowOff>
    </xdr:from>
    <xdr:ext cx="1724025" cy="745670"/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12304" y="38728649"/>
          <a:ext cx="1724025" cy="74567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991960</xdr:colOff>
      <xdr:row>254</xdr:row>
      <xdr:rowOff>123824</xdr:rowOff>
    </xdr:from>
    <xdr:ext cx="1724025" cy="733425"/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99389" y="49272823"/>
          <a:ext cx="1724025" cy="7334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922564</xdr:colOff>
      <xdr:row>307</xdr:row>
      <xdr:rowOff>123824</xdr:rowOff>
    </xdr:from>
    <xdr:ext cx="1724025" cy="815068"/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29993" y="59369324"/>
          <a:ext cx="1724025" cy="81506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19050</xdr:colOff>
      <xdr:row>731</xdr:row>
      <xdr:rowOff>81643</xdr:rowOff>
    </xdr:from>
    <xdr:ext cx="1586592" cy="789214"/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019800" y="141636750"/>
          <a:ext cx="1586593" cy="7892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66675</xdr:colOff>
      <xdr:row>784</xdr:row>
      <xdr:rowOff>108857</xdr:rowOff>
    </xdr:from>
    <xdr:ext cx="1659877" cy="693964"/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067425" y="151923750"/>
          <a:ext cx="1659877" cy="69396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57150</xdr:colOff>
      <xdr:row>837</xdr:row>
      <xdr:rowOff>122464</xdr:rowOff>
    </xdr:from>
    <xdr:ext cx="1476374" cy="734785"/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057900" y="162482893"/>
          <a:ext cx="1476375" cy="7347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923925</xdr:colOff>
      <xdr:row>890</xdr:row>
      <xdr:rowOff>136073</xdr:rowOff>
    </xdr:from>
    <xdr:ext cx="1954666" cy="692601"/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31354" y="173028430"/>
          <a:ext cx="1954665" cy="69260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948417</xdr:colOff>
      <xdr:row>943</xdr:row>
      <xdr:rowOff>122464</xdr:rowOff>
    </xdr:from>
    <xdr:ext cx="2019300" cy="734786"/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55846" y="182975250"/>
          <a:ext cx="2019300" cy="7347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38100</xdr:colOff>
      <xdr:row>996</xdr:row>
      <xdr:rowOff>122464</xdr:rowOff>
    </xdr:from>
    <xdr:ext cx="1526721" cy="762000"/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038850" y="192922071"/>
          <a:ext cx="1526721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95250</xdr:colOff>
      <xdr:row>1049</xdr:row>
      <xdr:rowOff>141874</xdr:rowOff>
    </xdr:from>
    <xdr:ext cx="1638300" cy="787494"/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096000" y="202956338"/>
          <a:ext cx="1638300" cy="7874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904875</xdr:colOff>
      <xdr:row>1102</xdr:row>
      <xdr:rowOff>122465</xdr:rowOff>
    </xdr:from>
    <xdr:ext cx="1638300" cy="721178"/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12304" y="212979001"/>
          <a:ext cx="1638300" cy="72117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981075</xdr:colOff>
      <xdr:row>1155</xdr:row>
      <xdr:rowOff>122465</xdr:rowOff>
    </xdr:from>
    <xdr:ext cx="1838324" cy="668109"/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88504" y="223007465"/>
          <a:ext cx="1838325" cy="66811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983797</xdr:colOff>
      <xdr:row>1208</xdr:row>
      <xdr:rowOff>108857</xdr:rowOff>
    </xdr:from>
    <xdr:ext cx="1638300" cy="742950"/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91226" y="232954286"/>
          <a:ext cx="1638300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945695</xdr:colOff>
      <xdr:row>1261</xdr:row>
      <xdr:rowOff>122464</xdr:rowOff>
    </xdr:from>
    <xdr:ext cx="1823653" cy="775607"/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53125" y="242982750"/>
          <a:ext cx="1823653" cy="7756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911678</xdr:colOff>
      <xdr:row>1314</xdr:row>
      <xdr:rowOff>149679</xdr:rowOff>
    </xdr:from>
    <xdr:ext cx="2052933" cy="821872"/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19107" y="253052036"/>
          <a:ext cx="2052934" cy="82187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962025</xdr:colOff>
      <xdr:row>1367</xdr:row>
      <xdr:rowOff>122464</xdr:rowOff>
    </xdr:from>
    <xdr:ext cx="1725390" cy="734785"/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69454" y="263162143"/>
          <a:ext cx="1725390" cy="7347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57150</xdr:colOff>
      <xdr:row>1420</xdr:row>
      <xdr:rowOff>149679</xdr:rowOff>
    </xdr:from>
    <xdr:ext cx="1725390" cy="707572"/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057900" y="273204215"/>
          <a:ext cx="1725390" cy="70757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962025</xdr:colOff>
      <xdr:row>1473</xdr:row>
      <xdr:rowOff>136070</xdr:rowOff>
    </xdr:from>
    <xdr:ext cx="1725390" cy="721179"/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69454" y="283191856"/>
          <a:ext cx="1725390" cy="7211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944334</xdr:colOff>
      <xdr:row>1526</xdr:row>
      <xdr:rowOff>108857</xdr:rowOff>
    </xdr:from>
    <xdr:ext cx="1889160" cy="762000"/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5951763" y="293125071"/>
          <a:ext cx="1889162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54429</xdr:colOff>
      <xdr:row>1579</xdr:row>
      <xdr:rowOff>95250</xdr:rowOff>
    </xdr:from>
    <xdr:ext cx="1850571" cy="776968"/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48" t="20286" r="7435" b="12518"/>
        <a:stretch/>
      </xdr:blipFill>
      <xdr:spPr bwMode="auto">
        <a:xfrm>
          <a:off x="6055179" y="303303214"/>
          <a:ext cx="1850571" cy="77696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9</xdr:col>
      <xdr:colOff>149680</xdr:colOff>
      <xdr:row>53</xdr:row>
      <xdr:rowOff>26226</xdr:rowOff>
    </xdr:from>
    <xdr:to>
      <xdr:col>12</xdr:col>
      <xdr:colOff>181035</xdr:colOff>
      <xdr:row>55</xdr:row>
      <xdr:rowOff>267412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8926"/>
        <a:stretch/>
      </xdr:blipFill>
      <xdr:spPr bwMode="auto">
        <a:xfrm>
          <a:off x="6150430" y="9768940"/>
          <a:ext cx="1392069" cy="894329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136072</xdr:colOff>
      <xdr:row>106</xdr:row>
      <xdr:rowOff>27214</xdr:rowOff>
    </xdr:from>
    <xdr:to>
      <xdr:col>12</xdr:col>
      <xdr:colOff>208248</xdr:colOff>
      <xdr:row>108</xdr:row>
      <xdr:rowOff>403483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36822" y="20152178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244929</xdr:colOff>
      <xdr:row>159</xdr:row>
      <xdr:rowOff>13607</xdr:rowOff>
    </xdr:from>
    <xdr:to>
      <xdr:col>13</xdr:col>
      <xdr:colOff>17749</xdr:colOff>
      <xdr:row>161</xdr:row>
      <xdr:rowOff>607591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245679" y="30861000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108858</xdr:colOff>
      <xdr:row>212</xdr:row>
      <xdr:rowOff>95250</xdr:rowOff>
    </xdr:from>
    <xdr:to>
      <xdr:col>12</xdr:col>
      <xdr:colOff>181035</xdr:colOff>
      <xdr:row>214</xdr:row>
      <xdr:rowOff>525948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09608" y="41120786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122464</xdr:colOff>
      <xdr:row>265</xdr:row>
      <xdr:rowOff>81643</xdr:rowOff>
    </xdr:from>
    <xdr:to>
      <xdr:col>12</xdr:col>
      <xdr:colOff>194640</xdr:colOff>
      <xdr:row>267</xdr:row>
      <xdr:rowOff>321841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23214" y="51707143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122464</xdr:colOff>
      <xdr:row>318</xdr:row>
      <xdr:rowOff>68035</xdr:rowOff>
    </xdr:from>
    <xdr:to>
      <xdr:col>12</xdr:col>
      <xdr:colOff>194640</xdr:colOff>
      <xdr:row>320</xdr:row>
      <xdr:rowOff>525947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23214" y="61803642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163287</xdr:colOff>
      <xdr:row>371</xdr:row>
      <xdr:rowOff>40821</xdr:rowOff>
    </xdr:from>
    <xdr:to>
      <xdr:col>12</xdr:col>
      <xdr:colOff>235464</xdr:colOff>
      <xdr:row>373</xdr:row>
      <xdr:rowOff>634804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64037" y="72811821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136070</xdr:colOff>
      <xdr:row>424</xdr:row>
      <xdr:rowOff>68036</xdr:rowOff>
    </xdr:from>
    <xdr:to>
      <xdr:col>12</xdr:col>
      <xdr:colOff>208248</xdr:colOff>
      <xdr:row>426</xdr:row>
      <xdr:rowOff>662019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36821" y="83534250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477</xdr:row>
      <xdr:rowOff>68036</xdr:rowOff>
    </xdr:from>
    <xdr:to>
      <xdr:col>12</xdr:col>
      <xdr:colOff>167427</xdr:colOff>
      <xdr:row>479</xdr:row>
      <xdr:rowOff>185769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096000" y="93535500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530</xdr:row>
      <xdr:rowOff>27214</xdr:rowOff>
    </xdr:from>
    <xdr:to>
      <xdr:col>12</xdr:col>
      <xdr:colOff>167427</xdr:colOff>
      <xdr:row>532</xdr:row>
      <xdr:rowOff>403483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096000" y="103604786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163287</xdr:colOff>
      <xdr:row>583</xdr:row>
      <xdr:rowOff>27214</xdr:rowOff>
    </xdr:from>
    <xdr:to>
      <xdr:col>12</xdr:col>
      <xdr:colOff>235464</xdr:colOff>
      <xdr:row>585</xdr:row>
      <xdr:rowOff>267413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64037" y="113619644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149679</xdr:colOff>
      <xdr:row>636</xdr:row>
      <xdr:rowOff>40822</xdr:rowOff>
    </xdr:from>
    <xdr:to>
      <xdr:col>12</xdr:col>
      <xdr:colOff>221856</xdr:colOff>
      <xdr:row>638</xdr:row>
      <xdr:rowOff>457913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50429" y="123634501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27214</xdr:colOff>
      <xdr:row>689</xdr:row>
      <xdr:rowOff>27214</xdr:rowOff>
    </xdr:from>
    <xdr:to>
      <xdr:col>12</xdr:col>
      <xdr:colOff>99391</xdr:colOff>
      <xdr:row>691</xdr:row>
      <xdr:rowOff>621197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027964" y="133731000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231322</xdr:colOff>
      <xdr:row>742</xdr:row>
      <xdr:rowOff>40822</xdr:rowOff>
    </xdr:from>
    <xdr:to>
      <xdr:col>13</xdr:col>
      <xdr:colOff>4142</xdr:colOff>
      <xdr:row>744</xdr:row>
      <xdr:rowOff>172163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232072" y="144045215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795</xdr:row>
      <xdr:rowOff>54429</xdr:rowOff>
    </xdr:from>
    <xdr:to>
      <xdr:col>12</xdr:col>
      <xdr:colOff>262677</xdr:colOff>
      <xdr:row>797</xdr:row>
      <xdr:rowOff>444305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91250" y="154481893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163286</xdr:colOff>
      <xdr:row>848</xdr:row>
      <xdr:rowOff>81643</xdr:rowOff>
    </xdr:from>
    <xdr:to>
      <xdr:col>12</xdr:col>
      <xdr:colOff>235463</xdr:colOff>
      <xdr:row>850</xdr:row>
      <xdr:rowOff>335448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64036" y="164877750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108858</xdr:colOff>
      <xdr:row>901</xdr:row>
      <xdr:rowOff>54429</xdr:rowOff>
    </xdr:from>
    <xdr:to>
      <xdr:col>12</xdr:col>
      <xdr:colOff>181035</xdr:colOff>
      <xdr:row>903</xdr:row>
      <xdr:rowOff>199376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09608" y="175355250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954</xdr:row>
      <xdr:rowOff>40822</xdr:rowOff>
    </xdr:from>
    <xdr:to>
      <xdr:col>12</xdr:col>
      <xdr:colOff>167428</xdr:colOff>
      <xdr:row>956</xdr:row>
      <xdr:rowOff>417091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096001" y="185302072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176893</xdr:colOff>
      <xdr:row>1007</xdr:row>
      <xdr:rowOff>54429</xdr:rowOff>
    </xdr:from>
    <xdr:to>
      <xdr:col>12</xdr:col>
      <xdr:colOff>249065</xdr:colOff>
      <xdr:row>1009</xdr:row>
      <xdr:rowOff>498734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77643" y="195303322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54429</xdr:colOff>
      <xdr:row>1060</xdr:row>
      <xdr:rowOff>40822</xdr:rowOff>
    </xdr:from>
    <xdr:to>
      <xdr:col>12</xdr:col>
      <xdr:colOff>126606</xdr:colOff>
      <xdr:row>1062</xdr:row>
      <xdr:rowOff>634806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055179" y="205372608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149679</xdr:colOff>
      <xdr:row>1113</xdr:row>
      <xdr:rowOff>81643</xdr:rowOff>
    </xdr:from>
    <xdr:to>
      <xdr:col>12</xdr:col>
      <xdr:colOff>221856</xdr:colOff>
      <xdr:row>1115</xdr:row>
      <xdr:rowOff>321841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50429" y="215333036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149679</xdr:colOff>
      <xdr:row>1166</xdr:row>
      <xdr:rowOff>40822</xdr:rowOff>
    </xdr:from>
    <xdr:to>
      <xdr:col>12</xdr:col>
      <xdr:colOff>221856</xdr:colOff>
      <xdr:row>1168</xdr:row>
      <xdr:rowOff>417091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50429" y="225334286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68037</xdr:colOff>
      <xdr:row>1219</xdr:row>
      <xdr:rowOff>68036</xdr:rowOff>
    </xdr:from>
    <xdr:to>
      <xdr:col>12</xdr:col>
      <xdr:colOff>140214</xdr:colOff>
      <xdr:row>1221</xdr:row>
      <xdr:rowOff>267412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068787" y="235335536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149679</xdr:colOff>
      <xdr:row>1272</xdr:row>
      <xdr:rowOff>54429</xdr:rowOff>
    </xdr:from>
    <xdr:to>
      <xdr:col>12</xdr:col>
      <xdr:colOff>221856</xdr:colOff>
      <xdr:row>1274</xdr:row>
      <xdr:rowOff>417092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50429" y="245377608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122465</xdr:colOff>
      <xdr:row>1325</xdr:row>
      <xdr:rowOff>54428</xdr:rowOff>
    </xdr:from>
    <xdr:to>
      <xdr:col>12</xdr:col>
      <xdr:colOff>194640</xdr:colOff>
      <xdr:row>1327</xdr:row>
      <xdr:rowOff>417090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23215" y="255514928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122464</xdr:colOff>
      <xdr:row>1378</xdr:row>
      <xdr:rowOff>54428</xdr:rowOff>
    </xdr:from>
    <xdr:to>
      <xdr:col>12</xdr:col>
      <xdr:colOff>194640</xdr:colOff>
      <xdr:row>1380</xdr:row>
      <xdr:rowOff>253804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23214" y="265543392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1431</xdr:row>
      <xdr:rowOff>54429</xdr:rowOff>
    </xdr:from>
    <xdr:to>
      <xdr:col>12</xdr:col>
      <xdr:colOff>262678</xdr:colOff>
      <xdr:row>1433</xdr:row>
      <xdr:rowOff>430699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91250" y="275571858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136072</xdr:colOff>
      <xdr:row>1484</xdr:row>
      <xdr:rowOff>40822</xdr:rowOff>
    </xdr:from>
    <xdr:to>
      <xdr:col>12</xdr:col>
      <xdr:colOff>208248</xdr:colOff>
      <xdr:row>1486</xdr:row>
      <xdr:rowOff>321841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36822" y="285518679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176893</xdr:colOff>
      <xdr:row>1537</xdr:row>
      <xdr:rowOff>40822</xdr:rowOff>
    </xdr:from>
    <xdr:to>
      <xdr:col>12</xdr:col>
      <xdr:colOff>249065</xdr:colOff>
      <xdr:row>1539</xdr:row>
      <xdr:rowOff>349055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77643" y="295533536"/>
          <a:ext cx="1432891" cy="920555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163285</xdr:colOff>
      <xdr:row>1590</xdr:row>
      <xdr:rowOff>54429</xdr:rowOff>
    </xdr:from>
    <xdr:to>
      <xdr:col>12</xdr:col>
      <xdr:colOff>235462</xdr:colOff>
      <xdr:row>1592</xdr:row>
      <xdr:rowOff>240198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926"/>
        <a:stretch/>
      </xdr:blipFill>
      <xdr:spPr bwMode="auto">
        <a:xfrm>
          <a:off x="6164034" y="305711678"/>
          <a:ext cx="1432891" cy="9205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anda%20Fernandes\Downloads\Modelo%20de%20boletim%20de%20medi&#231;&#227;o%20Estadual%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contratada"/>
      <sheetName val="MC 01"/>
      <sheetName val="BM 01"/>
      <sheetName val="RF 01"/>
      <sheetName val="DO 01"/>
      <sheetName val="MC 02"/>
      <sheetName val="BM 02"/>
      <sheetName val="RF 02"/>
      <sheetName val="DO 02"/>
    </sheetNames>
    <sheetDataSet>
      <sheetData sheetId="0" refreshError="1"/>
      <sheetData sheetId="1">
        <row r="1">
          <cell r="B1" t="str">
            <v>FELIPE &amp; SOUZA CONSTRUÇÕES (Rua eng. Antonio Goncalves Soares n° 135  LUZIA ARACAJU-SE CNPJ : 38.015.219/0001-37)</v>
          </cell>
        </row>
        <row r="2">
          <cell r="B2" t="str">
            <v>PREFEITURA DE SÃO CRISTOVÃO</v>
          </cell>
        </row>
        <row r="4">
          <cell r="B4" t="str">
            <v xml:space="preserve"> Nº 040/2025</v>
          </cell>
          <cell r="F4" t="str">
            <v>06/10/2025 a 04/11/2025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5"/>
  <sheetViews>
    <sheetView workbookViewId="0">
      <selection activeCell="I6" sqref="I6"/>
    </sheetView>
  </sheetViews>
  <sheetFormatPr defaultColWidth="9.140625" defaultRowHeight="12.75" x14ac:dyDescent="0.2"/>
  <cols>
    <col min="1" max="1" width="11.85546875" style="1" customWidth="1"/>
    <col min="2" max="2" width="44.28515625" style="1" customWidth="1"/>
    <col min="3" max="3" width="7" style="1" customWidth="1"/>
    <col min="4" max="4" width="15.7109375" style="1" customWidth="1"/>
    <col min="5" max="5" width="11.85546875" style="1" customWidth="1"/>
    <col min="6" max="6" width="20.42578125" style="1" customWidth="1"/>
    <col min="7" max="16384" width="9.140625" style="1"/>
  </cols>
  <sheetData>
    <row r="1" spans="1:6" ht="15" customHeight="1" x14ac:dyDescent="0.2">
      <c r="A1" s="2" t="s">
        <v>0</v>
      </c>
      <c r="B1" s="253" t="s">
        <v>1</v>
      </c>
      <c r="C1" s="253"/>
      <c r="D1" s="253"/>
      <c r="E1" s="253"/>
      <c r="F1" s="254"/>
    </row>
    <row r="2" spans="1:6" ht="14.25" customHeight="1" x14ac:dyDescent="0.2">
      <c r="A2" s="3" t="s">
        <v>2</v>
      </c>
      <c r="B2" s="253" t="s">
        <v>3</v>
      </c>
      <c r="C2" s="253"/>
      <c r="D2" s="253"/>
      <c r="E2" s="253"/>
      <c r="F2" s="255"/>
    </row>
    <row r="3" spans="1:6" x14ac:dyDescent="0.2">
      <c r="A3" s="3" t="s">
        <v>4</v>
      </c>
      <c r="B3" s="253" t="s">
        <v>5</v>
      </c>
      <c r="C3" s="253"/>
      <c r="D3" s="253"/>
      <c r="E3" s="253"/>
      <c r="F3" s="255"/>
    </row>
    <row r="4" spans="1:6" ht="15" customHeight="1" x14ac:dyDescent="0.2">
      <c r="A4" s="5" t="s">
        <v>6</v>
      </c>
      <c r="B4" s="253" t="s">
        <v>7</v>
      </c>
      <c r="C4" s="253"/>
      <c r="D4" s="253"/>
      <c r="E4" s="253"/>
      <c r="F4" s="255"/>
    </row>
    <row r="5" spans="1:6" x14ac:dyDescent="0.2">
      <c r="A5" s="256" t="s">
        <v>8</v>
      </c>
      <c r="B5" s="257"/>
      <c r="C5" s="257"/>
      <c r="D5" s="257"/>
      <c r="E5" s="257"/>
      <c r="F5" s="258"/>
    </row>
    <row r="6" spans="1:6" x14ac:dyDescent="0.2">
      <c r="A6" s="6" t="s">
        <v>9</v>
      </c>
      <c r="B6" s="7" t="s">
        <v>10</v>
      </c>
      <c r="C6" s="8" t="s">
        <v>11</v>
      </c>
      <c r="D6" s="9" t="s">
        <v>12</v>
      </c>
      <c r="E6" s="10" t="s">
        <v>13</v>
      </c>
      <c r="F6" s="11" t="s">
        <v>14</v>
      </c>
    </row>
    <row r="7" spans="1:6" x14ac:dyDescent="0.2">
      <c r="A7" s="12">
        <v>1</v>
      </c>
      <c r="B7" s="13" t="s">
        <v>15</v>
      </c>
      <c r="C7" s="14"/>
      <c r="D7" s="15"/>
      <c r="E7" s="16"/>
      <c r="F7" s="17">
        <v>14419.0167</v>
      </c>
    </row>
    <row r="8" spans="1:6" x14ac:dyDescent="0.2">
      <c r="A8" s="18" t="s">
        <v>16</v>
      </c>
      <c r="B8" s="19" t="s">
        <v>17</v>
      </c>
      <c r="C8" s="20"/>
      <c r="D8" s="21"/>
      <c r="E8" s="22"/>
      <c r="F8" s="23">
        <v>8588.3716999999997</v>
      </c>
    </row>
    <row r="9" spans="1:6" x14ac:dyDescent="0.2">
      <c r="A9" s="24" t="s">
        <v>18</v>
      </c>
      <c r="B9" s="25" t="s">
        <v>19</v>
      </c>
      <c r="C9" s="26" t="s">
        <v>20</v>
      </c>
      <c r="D9" s="27">
        <v>105.7</v>
      </c>
      <c r="E9" s="28">
        <v>46.73</v>
      </c>
      <c r="F9" s="29">
        <v>4939.3609999999999</v>
      </c>
    </row>
    <row r="10" spans="1:6" ht="25.5" x14ac:dyDescent="0.2">
      <c r="A10" s="24" t="s">
        <v>21</v>
      </c>
      <c r="B10" s="25" t="s">
        <v>22</v>
      </c>
      <c r="C10" s="26" t="s">
        <v>20</v>
      </c>
      <c r="D10" s="27">
        <v>17.05</v>
      </c>
      <c r="E10" s="28">
        <v>103.59</v>
      </c>
      <c r="F10" s="29">
        <v>1766.2095000000002</v>
      </c>
    </row>
    <row r="11" spans="1:6" x14ac:dyDescent="0.2">
      <c r="A11" s="24" t="s">
        <v>23</v>
      </c>
      <c r="B11" s="25" t="s">
        <v>24</v>
      </c>
      <c r="C11" s="26" t="s">
        <v>20</v>
      </c>
      <c r="D11" s="27">
        <v>107.16</v>
      </c>
      <c r="E11" s="28">
        <v>17.57</v>
      </c>
      <c r="F11" s="29">
        <v>1882.8011999999999</v>
      </c>
    </row>
    <row r="12" spans="1:6" x14ac:dyDescent="0.2">
      <c r="A12" s="30" t="s">
        <v>25</v>
      </c>
      <c r="B12" s="31" t="s">
        <v>26</v>
      </c>
      <c r="C12" s="32"/>
      <c r="D12" s="33"/>
      <c r="E12" s="34"/>
      <c r="F12" s="35">
        <v>16.725000000000001</v>
      </c>
    </row>
    <row r="13" spans="1:6" ht="38.25" x14ac:dyDescent="0.2">
      <c r="A13" s="24" t="s">
        <v>27</v>
      </c>
      <c r="B13" s="25" t="s">
        <v>28</v>
      </c>
      <c r="C13" s="26" t="s">
        <v>29</v>
      </c>
      <c r="D13" s="27">
        <v>7.5</v>
      </c>
      <c r="E13" s="28">
        <v>2.23</v>
      </c>
      <c r="F13" s="29">
        <v>16.725000000000001</v>
      </c>
    </row>
    <row r="14" spans="1:6" x14ac:dyDescent="0.2">
      <c r="A14" s="30" t="s">
        <v>30</v>
      </c>
      <c r="B14" s="31" t="s">
        <v>31</v>
      </c>
      <c r="C14" s="32"/>
      <c r="D14" s="33"/>
      <c r="E14" s="34"/>
      <c r="F14" s="35">
        <v>5813.92</v>
      </c>
    </row>
    <row r="15" spans="1:6" ht="51" x14ac:dyDescent="0.2">
      <c r="A15" s="24" t="s">
        <v>32</v>
      </c>
      <c r="B15" s="25" t="s">
        <v>33</v>
      </c>
      <c r="C15" s="26" t="s">
        <v>34</v>
      </c>
      <c r="D15" s="27">
        <v>1</v>
      </c>
      <c r="E15" s="28">
        <v>607.25</v>
      </c>
      <c r="F15" s="29">
        <v>607.25</v>
      </c>
    </row>
    <row r="16" spans="1:6" ht="38.25" x14ac:dyDescent="0.2">
      <c r="A16" s="24" t="s">
        <v>35</v>
      </c>
      <c r="B16" s="25" t="s">
        <v>36</v>
      </c>
      <c r="C16" s="26" t="s">
        <v>37</v>
      </c>
      <c r="D16" s="27">
        <v>1</v>
      </c>
      <c r="E16" s="28">
        <v>1608.59</v>
      </c>
      <c r="F16" s="29">
        <v>1608.59</v>
      </c>
    </row>
    <row r="17" spans="1:6" ht="38.25" x14ac:dyDescent="0.2">
      <c r="A17" s="24" t="s">
        <v>38</v>
      </c>
      <c r="B17" s="25" t="s">
        <v>39</v>
      </c>
      <c r="C17" s="26" t="s">
        <v>40</v>
      </c>
      <c r="D17" s="27">
        <v>12</v>
      </c>
      <c r="E17" s="28">
        <v>299.83999999999997</v>
      </c>
      <c r="F17" s="29">
        <v>3598.08</v>
      </c>
    </row>
    <row r="18" spans="1:6" x14ac:dyDescent="0.2">
      <c r="A18" s="36">
        <v>2</v>
      </c>
      <c r="B18" s="37" t="s">
        <v>41</v>
      </c>
      <c r="C18" s="38"/>
      <c r="D18" s="39"/>
      <c r="E18" s="40"/>
      <c r="F18" s="41">
        <v>94370.432199999981</v>
      </c>
    </row>
    <row r="19" spans="1:6" x14ac:dyDescent="0.2">
      <c r="A19" s="30" t="s">
        <v>42</v>
      </c>
      <c r="B19" s="31" t="s">
        <v>43</v>
      </c>
      <c r="C19" s="32"/>
      <c r="D19" s="33"/>
      <c r="E19" s="34"/>
      <c r="F19" s="35">
        <v>90218.255999999979</v>
      </c>
    </row>
    <row r="20" spans="1:6" x14ac:dyDescent="0.2">
      <c r="A20" s="24" t="s">
        <v>44</v>
      </c>
      <c r="B20" s="25" t="s">
        <v>45</v>
      </c>
      <c r="C20" s="26" t="s">
        <v>40</v>
      </c>
      <c r="D20" s="27">
        <v>1197.8399999999999</v>
      </c>
      <c r="E20" s="28">
        <v>1.42</v>
      </c>
      <c r="F20" s="29">
        <v>1700.9327999999998</v>
      </c>
    </row>
    <row r="21" spans="1:6" ht="38.25" customHeight="1" x14ac:dyDescent="0.2">
      <c r="A21" s="24" t="s">
        <v>46</v>
      </c>
      <c r="B21" s="25" t="s">
        <v>47</v>
      </c>
      <c r="C21" s="26" t="s">
        <v>40</v>
      </c>
      <c r="D21" s="27">
        <v>1197.8399999999999</v>
      </c>
      <c r="E21" s="28">
        <v>3.56</v>
      </c>
      <c r="F21" s="29">
        <v>4264.3103999999994</v>
      </c>
    </row>
    <row r="22" spans="1:6" ht="25.5" x14ac:dyDescent="0.2">
      <c r="A22" s="24" t="s">
        <v>48</v>
      </c>
      <c r="B22" s="25" t="s">
        <v>49</v>
      </c>
      <c r="C22" s="26" t="s">
        <v>40</v>
      </c>
      <c r="D22" s="27">
        <v>1197.8399999999999</v>
      </c>
      <c r="E22" s="28">
        <v>3.03</v>
      </c>
      <c r="F22" s="29">
        <v>3629.4551999999994</v>
      </c>
    </row>
    <row r="23" spans="1:6" ht="38.25" customHeight="1" x14ac:dyDescent="0.2">
      <c r="A23" s="24" t="s">
        <v>50</v>
      </c>
      <c r="B23" s="25" t="s">
        <v>51</v>
      </c>
      <c r="C23" s="26" t="s">
        <v>52</v>
      </c>
      <c r="D23" s="27">
        <v>79.89</v>
      </c>
      <c r="E23" s="28">
        <v>588.04999999999995</v>
      </c>
      <c r="F23" s="29">
        <v>46979.314499999993</v>
      </c>
    </row>
    <row r="24" spans="1:6" ht="38.25" x14ac:dyDescent="0.2">
      <c r="A24" s="24" t="s">
        <v>53</v>
      </c>
      <c r="B24" s="25" t="s">
        <v>54</v>
      </c>
      <c r="C24" s="26" t="s">
        <v>52</v>
      </c>
      <c r="D24" s="27">
        <v>59.9</v>
      </c>
      <c r="E24" s="28">
        <v>166.01</v>
      </c>
      <c r="F24" s="29">
        <v>9943.9989999999998</v>
      </c>
    </row>
    <row r="25" spans="1:6" ht="38.25" x14ac:dyDescent="0.2">
      <c r="A25" s="24" t="s">
        <v>55</v>
      </c>
      <c r="B25" s="25" t="s">
        <v>56</v>
      </c>
      <c r="C25" s="26" t="s">
        <v>40</v>
      </c>
      <c r="D25" s="27">
        <v>677.1</v>
      </c>
      <c r="E25" s="28">
        <v>8.93</v>
      </c>
      <c r="F25" s="29">
        <v>6046.5029999999997</v>
      </c>
    </row>
    <row r="26" spans="1:6" ht="25.5" x14ac:dyDescent="0.2">
      <c r="A26" s="24" t="s">
        <v>57</v>
      </c>
      <c r="B26" s="25" t="s">
        <v>58</v>
      </c>
      <c r="C26" s="26" t="s">
        <v>40</v>
      </c>
      <c r="D26" s="27">
        <v>23.4</v>
      </c>
      <c r="E26" s="28">
        <v>161.16</v>
      </c>
      <c r="F26" s="29">
        <v>3771.1439999999998</v>
      </c>
    </row>
    <row r="27" spans="1:6" ht="51" x14ac:dyDescent="0.2">
      <c r="A27" s="24" t="s">
        <v>59</v>
      </c>
      <c r="B27" s="25" t="s">
        <v>60</v>
      </c>
      <c r="C27" s="26" t="s">
        <v>61</v>
      </c>
      <c r="D27" s="27">
        <v>260.69</v>
      </c>
      <c r="E27" s="28">
        <v>38.619999999999997</v>
      </c>
      <c r="F27" s="29">
        <v>10067.8478</v>
      </c>
    </row>
    <row r="28" spans="1:6" ht="51" x14ac:dyDescent="0.2">
      <c r="A28" s="24" t="s">
        <v>62</v>
      </c>
      <c r="B28" s="25" t="s">
        <v>63</v>
      </c>
      <c r="C28" s="26" t="s">
        <v>61</v>
      </c>
      <c r="D28" s="27">
        <v>60.2</v>
      </c>
      <c r="E28" s="28">
        <v>41.82</v>
      </c>
      <c r="F28" s="29">
        <v>2517.5640000000003</v>
      </c>
    </row>
    <row r="29" spans="1:6" x14ac:dyDescent="0.2">
      <c r="A29" s="24" t="s">
        <v>64</v>
      </c>
      <c r="B29" s="25" t="s">
        <v>65</v>
      </c>
      <c r="C29" s="26" t="s">
        <v>61</v>
      </c>
      <c r="D29" s="27">
        <v>111.73</v>
      </c>
      <c r="E29" s="28">
        <v>11.61</v>
      </c>
      <c r="F29" s="29">
        <v>1297.1852999999999</v>
      </c>
    </row>
    <row r="30" spans="1:6" x14ac:dyDescent="0.2">
      <c r="A30" s="30" t="s">
        <v>66</v>
      </c>
      <c r="B30" s="31" t="s">
        <v>67</v>
      </c>
      <c r="C30" s="32"/>
      <c r="D30" s="33"/>
      <c r="E30" s="34"/>
      <c r="F30" s="35">
        <v>4152.1762000000008</v>
      </c>
    </row>
    <row r="31" spans="1:6" ht="25.5" x14ac:dyDescent="0.2">
      <c r="A31" s="24" t="s">
        <v>68</v>
      </c>
      <c r="B31" s="25" t="s">
        <v>69</v>
      </c>
      <c r="C31" s="26" t="s">
        <v>52</v>
      </c>
      <c r="D31" s="27">
        <v>4.17</v>
      </c>
      <c r="E31" s="28">
        <v>90.46</v>
      </c>
      <c r="F31" s="29">
        <v>377.21819999999997</v>
      </c>
    </row>
    <row r="32" spans="1:6" ht="38.25" x14ac:dyDescent="0.2">
      <c r="A32" s="24" t="s">
        <v>70</v>
      </c>
      <c r="B32" s="25" t="s">
        <v>71</v>
      </c>
      <c r="C32" s="26" t="s">
        <v>40</v>
      </c>
      <c r="D32" s="27">
        <v>20.85</v>
      </c>
      <c r="E32" s="28">
        <v>21.3</v>
      </c>
      <c r="F32" s="29">
        <v>444.10500000000002</v>
      </c>
    </row>
    <row r="33" spans="1:6" ht="51" x14ac:dyDescent="0.2">
      <c r="A33" s="24" t="s">
        <v>72</v>
      </c>
      <c r="B33" s="25" t="s">
        <v>73</v>
      </c>
      <c r="C33" s="26" t="s">
        <v>40</v>
      </c>
      <c r="D33" s="27">
        <v>34.700000000000003</v>
      </c>
      <c r="E33" s="28">
        <v>45.93</v>
      </c>
      <c r="F33" s="29">
        <v>1593.7710000000002</v>
      </c>
    </row>
    <row r="34" spans="1:6" ht="51" x14ac:dyDescent="0.2">
      <c r="A34" s="24" t="s">
        <v>74</v>
      </c>
      <c r="B34" s="25" t="s">
        <v>75</v>
      </c>
      <c r="C34" s="26" t="s">
        <v>40</v>
      </c>
      <c r="D34" s="27">
        <v>34.700000000000003</v>
      </c>
      <c r="E34" s="28">
        <v>7.67</v>
      </c>
      <c r="F34" s="29">
        <v>266.149</v>
      </c>
    </row>
    <row r="35" spans="1:6" ht="51" x14ac:dyDescent="0.2">
      <c r="A35" s="24" t="s">
        <v>76</v>
      </c>
      <c r="B35" s="25" t="s">
        <v>77</v>
      </c>
      <c r="C35" s="26" t="s">
        <v>40</v>
      </c>
      <c r="D35" s="27">
        <v>34.700000000000003</v>
      </c>
      <c r="E35" s="28">
        <v>29.67</v>
      </c>
      <c r="F35" s="29">
        <v>1029.5490000000002</v>
      </c>
    </row>
    <row r="36" spans="1:6" ht="25.5" x14ac:dyDescent="0.2">
      <c r="A36" s="24" t="s">
        <v>78</v>
      </c>
      <c r="B36" s="25" t="s">
        <v>79</v>
      </c>
      <c r="C36" s="26" t="s">
        <v>40</v>
      </c>
      <c r="D36" s="27">
        <v>34.700000000000003</v>
      </c>
      <c r="E36" s="28">
        <v>3.79</v>
      </c>
      <c r="F36" s="29">
        <v>131.51300000000001</v>
      </c>
    </row>
    <row r="37" spans="1:6" ht="38.25" x14ac:dyDescent="0.2">
      <c r="A37" s="24" t="s">
        <v>80</v>
      </c>
      <c r="B37" s="25" t="s">
        <v>56</v>
      </c>
      <c r="C37" s="26" t="s">
        <v>40</v>
      </c>
      <c r="D37" s="27">
        <v>34.700000000000003</v>
      </c>
      <c r="E37" s="28">
        <v>8.93</v>
      </c>
      <c r="F37" s="29">
        <v>309.87100000000004</v>
      </c>
    </row>
    <row r="38" spans="1:6" x14ac:dyDescent="0.2">
      <c r="A38" s="42">
        <v>3</v>
      </c>
      <c r="B38" s="43" t="s">
        <v>81</v>
      </c>
      <c r="C38" s="44"/>
      <c r="D38" s="45"/>
      <c r="E38" s="46"/>
      <c r="F38" s="47">
        <v>102822.43829999998</v>
      </c>
    </row>
    <row r="39" spans="1:6" x14ac:dyDescent="0.2">
      <c r="A39" s="42" t="s">
        <v>82</v>
      </c>
      <c r="B39" s="43" t="s">
        <v>83</v>
      </c>
      <c r="C39" s="44"/>
      <c r="D39" s="45"/>
      <c r="E39" s="46"/>
      <c r="F39" s="47">
        <v>102822.43829999998</v>
      </c>
    </row>
    <row r="40" spans="1:6" x14ac:dyDescent="0.2">
      <c r="A40" s="24" t="s">
        <v>84</v>
      </c>
      <c r="B40" s="25" t="s">
        <v>45</v>
      </c>
      <c r="C40" s="26" t="s">
        <v>40</v>
      </c>
      <c r="D40" s="27">
        <v>1499.33</v>
      </c>
      <c r="E40" s="28">
        <v>1.42</v>
      </c>
      <c r="F40" s="29">
        <v>2129.0485999999996</v>
      </c>
    </row>
    <row r="41" spans="1:6" ht="38.25" customHeight="1" x14ac:dyDescent="0.2">
      <c r="A41" s="24" t="s">
        <v>85</v>
      </c>
      <c r="B41" s="25" t="s">
        <v>47</v>
      </c>
      <c r="C41" s="26" t="s">
        <v>40</v>
      </c>
      <c r="D41" s="27">
        <v>1499.33</v>
      </c>
      <c r="E41" s="28">
        <v>3.56</v>
      </c>
      <c r="F41" s="29">
        <v>5337.6147999999994</v>
      </c>
    </row>
    <row r="42" spans="1:6" ht="25.5" x14ac:dyDescent="0.2">
      <c r="A42" s="24" t="s">
        <v>86</v>
      </c>
      <c r="B42" s="25" t="s">
        <v>49</v>
      </c>
      <c r="C42" s="26" t="s">
        <v>40</v>
      </c>
      <c r="D42" s="27">
        <v>1499.33</v>
      </c>
      <c r="E42" s="28">
        <v>3.03</v>
      </c>
      <c r="F42" s="29">
        <v>4542.9698999999991</v>
      </c>
    </row>
    <row r="43" spans="1:6" ht="38.25" customHeight="1" x14ac:dyDescent="0.2">
      <c r="A43" s="24" t="s">
        <v>87</v>
      </c>
      <c r="B43" s="25" t="s">
        <v>51</v>
      </c>
      <c r="C43" s="26" t="s">
        <v>52</v>
      </c>
      <c r="D43" s="27">
        <v>89.96</v>
      </c>
      <c r="E43" s="28">
        <v>588.04999999999995</v>
      </c>
      <c r="F43" s="29">
        <v>52900.977999999996</v>
      </c>
    </row>
    <row r="44" spans="1:6" ht="38.25" x14ac:dyDescent="0.2">
      <c r="A44" s="24" t="s">
        <v>88</v>
      </c>
      <c r="B44" s="25" t="s">
        <v>54</v>
      </c>
      <c r="C44" s="26" t="s">
        <v>52</v>
      </c>
      <c r="D44" s="27">
        <v>74.97</v>
      </c>
      <c r="E44" s="28">
        <v>166.01</v>
      </c>
      <c r="F44" s="29">
        <v>12445.769699999999</v>
      </c>
    </row>
    <row r="45" spans="1:6" ht="25.5" x14ac:dyDescent="0.2">
      <c r="A45" s="24" t="s">
        <v>89</v>
      </c>
      <c r="B45" s="25" t="s">
        <v>58</v>
      </c>
      <c r="C45" s="26" t="s">
        <v>40</v>
      </c>
      <c r="D45" s="27">
        <v>17.73</v>
      </c>
      <c r="E45" s="28">
        <v>161.16</v>
      </c>
      <c r="F45" s="29">
        <v>2857.3667999999998</v>
      </c>
    </row>
    <row r="46" spans="1:6" ht="38.25" x14ac:dyDescent="0.2">
      <c r="A46" s="24" t="s">
        <v>90</v>
      </c>
      <c r="B46" s="25" t="s">
        <v>56</v>
      </c>
      <c r="C46" s="26" t="s">
        <v>40</v>
      </c>
      <c r="D46" s="27">
        <v>1048.69</v>
      </c>
      <c r="E46" s="28">
        <v>8.93</v>
      </c>
      <c r="F46" s="29">
        <v>9364.8017</v>
      </c>
    </row>
    <row r="47" spans="1:6" ht="51" x14ac:dyDescent="0.2">
      <c r="A47" s="24" t="s">
        <v>91</v>
      </c>
      <c r="B47" s="25" t="s">
        <v>60</v>
      </c>
      <c r="C47" s="26" t="s">
        <v>61</v>
      </c>
      <c r="D47" s="27">
        <v>45</v>
      </c>
      <c r="E47" s="28">
        <v>38.619999999999997</v>
      </c>
      <c r="F47" s="29">
        <v>1737.8999999999999</v>
      </c>
    </row>
    <row r="48" spans="1:6" ht="51" x14ac:dyDescent="0.2">
      <c r="A48" s="24" t="s">
        <v>92</v>
      </c>
      <c r="B48" s="25" t="s">
        <v>63</v>
      </c>
      <c r="C48" s="26" t="s">
        <v>61</v>
      </c>
      <c r="D48" s="27">
        <v>201.84</v>
      </c>
      <c r="E48" s="28">
        <v>41.82</v>
      </c>
      <c r="F48" s="29">
        <v>8440.9488000000001</v>
      </c>
    </row>
    <row r="49" spans="1:6" x14ac:dyDescent="0.2">
      <c r="A49" s="24" t="s">
        <v>93</v>
      </c>
      <c r="B49" s="25" t="s">
        <v>65</v>
      </c>
      <c r="C49" s="26" t="s">
        <v>61</v>
      </c>
      <c r="D49" s="27">
        <v>264</v>
      </c>
      <c r="E49" s="28">
        <v>11.61</v>
      </c>
      <c r="F49" s="29">
        <v>3065.04</v>
      </c>
    </row>
    <row r="50" spans="1:6" x14ac:dyDescent="0.2">
      <c r="A50" s="48"/>
      <c r="B50" s="49" t="s">
        <v>94</v>
      </c>
      <c r="C50" s="50"/>
      <c r="D50" s="51"/>
      <c r="E50" s="52"/>
      <c r="F50" s="53">
        <v>211611.78719999996</v>
      </c>
    </row>
    <row r="53" spans="1:6" x14ac:dyDescent="0.2">
      <c r="B53" s="54"/>
      <c r="F53" s="55"/>
    </row>
    <row r="54" spans="1:6" x14ac:dyDescent="0.2">
      <c r="B54" s="54"/>
      <c r="F54" s="55"/>
    </row>
    <row r="55" spans="1:6" x14ac:dyDescent="0.2">
      <c r="B55" s="56"/>
    </row>
  </sheetData>
  <mergeCells count="6">
    <mergeCell ref="A5:F5"/>
    <mergeCell ref="B1:E1"/>
    <mergeCell ref="F1:F4"/>
    <mergeCell ref="B2:E2"/>
    <mergeCell ref="B3:E3"/>
    <mergeCell ref="B4:E4"/>
  </mergeCells>
  <pageMargins left="0.511811024" right="0.511811024" top="0.78740157500000008" bottom="0.78740157500000008" header="0.31496062000000014" footer="0.31496062000000014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57"/>
  <sheetViews>
    <sheetView view="pageBreakPreview" topLeftCell="H31" zoomScale="115" workbookViewId="0">
      <selection activeCell="Q40" sqref="Q40"/>
    </sheetView>
  </sheetViews>
  <sheetFormatPr defaultColWidth="7.7109375" defaultRowHeight="12" x14ac:dyDescent="0.25"/>
  <cols>
    <col min="1" max="1" width="13.140625" style="57" customWidth="1"/>
    <col min="2" max="2" width="11.28515625" style="57" customWidth="1"/>
    <col min="3" max="3" width="4.140625" style="58" customWidth="1"/>
    <col min="4" max="4" width="7.85546875" style="59" customWidth="1"/>
    <col min="5" max="5" width="21.140625" style="59" customWidth="1"/>
    <col min="6" max="6" width="7.5703125" style="58" customWidth="1"/>
    <col min="7" max="7" width="2.42578125" style="58" customWidth="1"/>
    <col min="8" max="8" width="7.5703125" style="58" customWidth="1"/>
    <col min="9" max="9" width="4.7109375" style="58" customWidth="1"/>
    <col min="10" max="10" width="2.5703125" style="58" customWidth="1"/>
    <col min="11" max="11" width="9.5703125" style="58" customWidth="1"/>
    <col min="12" max="12" width="4" style="58" customWidth="1"/>
    <col min="13" max="13" width="2.28515625" style="58" customWidth="1"/>
    <col min="14" max="14" width="12.140625" style="58" customWidth="1"/>
    <col min="15" max="15" width="4.5703125" style="60" customWidth="1"/>
    <col min="16" max="16" width="2.42578125" style="60" customWidth="1"/>
    <col min="17" max="17" width="12.5703125" style="58" customWidth="1"/>
    <col min="18" max="16384" width="7.7109375" style="57"/>
  </cols>
  <sheetData>
    <row r="1" spans="1:17" s="61" customFormat="1" ht="27.75" customHeight="1" x14ac:dyDescent="0.25">
      <c r="A1" s="62" t="s">
        <v>0</v>
      </c>
      <c r="B1" s="299" t="s">
        <v>1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300"/>
      <c r="O1" s="303" t="s">
        <v>95</v>
      </c>
      <c r="P1" s="303"/>
      <c r="Q1" s="304"/>
    </row>
    <row r="2" spans="1:17" s="61" customFormat="1" ht="15" x14ac:dyDescent="0.25">
      <c r="A2" s="63" t="s">
        <v>2</v>
      </c>
      <c r="B2" s="301" t="s">
        <v>96</v>
      </c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2"/>
      <c r="O2" s="305"/>
      <c r="P2" s="305"/>
      <c r="Q2" s="306"/>
    </row>
    <row r="3" spans="1:17" s="61" customFormat="1" ht="15" x14ac:dyDescent="0.25">
      <c r="A3" s="63" t="s">
        <v>4</v>
      </c>
      <c r="B3" s="301" t="s">
        <v>97</v>
      </c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2"/>
      <c r="O3" s="305"/>
      <c r="P3" s="305"/>
      <c r="Q3" s="306"/>
    </row>
    <row r="4" spans="1:17" s="61" customFormat="1" ht="14.25" customHeight="1" x14ac:dyDescent="0.25">
      <c r="A4" s="64" t="s">
        <v>6</v>
      </c>
      <c r="B4" s="65" t="s">
        <v>98</v>
      </c>
      <c r="C4" s="66" t="s">
        <v>99</v>
      </c>
      <c r="D4" s="67" t="s">
        <v>100</v>
      </c>
      <c r="E4" s="68" t="s">
        <v>101</v>
      </c>
      <c r="F4" s="284" t="s">
        <v>102</v>
      </c>
      <c r="G4" s="285"/>
      <c r="H4" s="285"/>
      <c r="I4" s="285"/>
      <c r="J4" s="285"/>
      <c r="K4" s="298" t="s">
        <v>103</v>
      </c>
      <c r="L4" s="298"/>
      <c r="M4" s="298"/>
      <c r="N4" s="69">
        <v>45965</v>
      </c>
      <c r="O4" s="307"/>
      <c r="P4" s="307"/>
      <c r="Q4" s="308"/>
    </row>
    <row r="5" spans="1:17" s="70" customFormat="1" ht="15" x14ac:dyDescent="0.25">
      <c r="A5" s="281" t="s">
        <v>104</v>
      </c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3"/>
    </row>
    <row r="6" spans="1:17" s="71" customFormat="1" ht="15.75" customHeight="1" x14ac:dyDescent="0.25">
      <c r="A6" s="72" t="s">
        <v>9</v>
      </c>
      <c r="B6" s="287" t="s">
        <v>105</v>
      </c>
      <c r="C6" s="288"/>
      <c r="D6" s="288"/>
      <c r="E6" s="289"/>
      <c r="F6" s="73" t="s">
        <v>106</v>
      </c>
      <c r="G6" s="73" t="s">
        <v>107</v>
      </c>
      <c r="H6" s="73" t="s">
        <v>108</v>
      </c>
      <c r="I6" s="73" t="s">
        <v>37</v>
      </c>
      <c r="J6" s="73" t="s">
        <v>107</v>
      </c>
      <c r="K6" s="73" t="s">
        <v>109</v>
      </c>
      <c r="L6" s="73" t="s">
        <v>37</v>
      </c>
      <c r="M6" s="73" t="s">
        <v>107</v>
      </c>
      <c r="N6" s="73" t="s">
        <v>110</v>
      </c>
      <c r="O6" s="74" t="s">
        <v>37</v>
      </c>
      <c r="P6" s="74" t="s">
        <v>111</v>
      </c>
      <c r="Q6" s="75" t="s">
        <v>112</v>
      </c>
    </row>
    <row r="7" spans="1:17" s="76" customFormat="1" ht="12.75" x14ac:dyDescent="0.25">
      <c r="A7" s="77">
        <f>'Planilha contratada'!A7</f>
        <v>1</v>
      </c>
      <c r="B7" s="290" t="str">
        <f>'Planilha contratada'!B7</f>
        <v>SERVIÇOS GERAIS DO EMPREENDIMENTO</v>
      </c>
      <c r="C7" s="290"/>
      <c r="D7" s="290"/>
      <c r="E7" s="290"/>
      <c r="F7" s="273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5"/>
    </row>
    <row r="8" spans="1:17" s="76" customFormat="1" ht="12.75" x14ac:dyDescent="0.25">
      <c r="A8" s="78" t="str">
        <f>'Planilha contratada'!A8</f>
        <v>01.01 </v>
      </c>
      <c r="B8" s="291" t="str">
        <f>'Planilha contratada'!B8</f>
        <v>ADMINISTRAÇÃO LOCAL</v>
      </c>
      <c r="C8" s="291"/>
      <c r="D8" s="291"/>
      <c r="E8" s="291"/>
      <c r="F8" s="267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9"/>
    </row>
    <row r="9" spans="1:17" ht="56.25" customHeight="1" x14ac:dyDescent="0.25">
      <c r="A9" s="79" t="str">
        <f>'Planilha contratada'!A9</f>
        <v>01.01.001 </v>
      </c>
      <c r="B9" s="286" t="str">
        <f>'Planilha contratada'!B9</f>
        <v>Mestre de obras com encargos complementares</v>
      </c>
      <c r="C9" s="286"/>
      <c r="D9" s="286"/>
      <c r="E9" s="286"/>
      <c r="F9" s="278" t="s">
        <v>113</v>
      </c>
      <c r="G9" s="279"/>
      <c r="H9" s="279"/>
      <c r="I9" s="279"/>
      <c r="J9" s="279"/>
      <c r="K9" s="279"/>
      <c r="L9" s="279"/>
      <c r="M9" s="279"/>
      <c r="N9" s="279"/>
      <c r="O9" s="279"/>
      <c r="P9" s="280"/>
      <c r="Q9" s="81">
        <v>20.082999999999998</v>
      </c>
    </row>
    <row r="10" spans="1:17" ht="56.25" customHeight="1" x14ac:dyDescent="0.25">
      <c r="A10" s="79" t="str">
        <f>'Planilha contratada'!A10</f>
        <v>01.01.002 </v>
      </c>
      <c r="B10" s="286" t="str">
        <f>'Planilha contratada'!B10</f>
        <v>Engenheiro civil de obra junior com encargos complementares</v>
      </c>
      <c r="C10" s="286"/>
      <c r="D10" s="286"/>
      <c r="E10" s="286"/>
      <c r="F10" s="278" t="s">
        <v>114</v>
      </c>
      <c r="G10" s="279"/>
      <c r="H10" s="279"/>
      <c r="I10" s="279"/>
      <c r="J10" s="279"/>
      <c r="K10" s="279"/>
      <c r="L10" s="279"/>
      <c r="M10" s="279"/>
      <c r="N10" s="279"/>
      <c r="O10" s="279"/>
      <c r="P10" s="280"/>
      <c r="Q10" s="81">
        <v>3.2395</v>
      </c>
    </row>
    <row r="11" spans="1:17" ht="12.75" x14ac:dyDescent="0.25">
      <c r="A11" s="79" t="str">
        <f>'Planilha contratada'!A11</f>
        <v>01.01.003 </v>
      </c>
      <c r="B11" s="286" t="str">
        <f>'Planilha contratada'!B11</f>
        <v>Vigia diurno com encargos complementares</v>
      </c>
      <c r="C11" s="286"/>
      <c r="D11" s="286"/>
      <c r="E11" s="286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83"/>
    </row>
    <row r="12" spans="1:17" s="76" customFormat="1" ht="12.75" x14ac:dyDescent="0.25">
      <c r="A12" s="78" t="str">
        <f>'Planilha contratada'!A12</f>
        <v>01.02 </v>
      </c>
      <c r="B12" s="291" t="str">
        <f>'Planilha contratada'!B12</f>
        <v>MOBILIZAÇÃO/DESMOBILIZAÇÃO</v>
      </c>
      <c r="C12" s="291"/>
      <c r="D12" s="291"/>
      <c r="E12" s="291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</row>
    <row r="13" spans="1:17" ht="12.75" x14ac:dyDescent="0.25">
      <c r="A13" s="79" t="str">
        <f>'Planilha contratada'!A13</f>
        <v>01.02.001 </v>
      </c>
      <c r="B13" s="286" t="str">
        <f>'Planilha contratada'!B13</f>
        <v>Transporte com caminhão carroceria 9t, em via urbana pavimentada, dmt até 30km (unidade: txkm). af_07/2020</v>
      </c>
      <c r="C13" s="286"/>
      <c r="D13" s="286"/>
      <c r="E13" s="286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83"/>
    </row>
    <row r="14" spans="1:17" s="76" customFormat="1" ht="12.75" x14ac:dyDescent="0.25">
      <c r="A14" s="78" t="str">
        <f>'Planilha contratada'!A14</f>
        <v>01.03 </v>
      </c>
      <c r="B14" s="291" t="str">
        <f>'Planilha contratada'!B14</f>
        <v>SERVIÇOS GERAIS</v>
      </c>
      <c r="C14" s="291"/>
      <c r="D14" s="291"/>
      <c r="E14" s="291"/>
      <c r="F14" s="276"/>
      <c r="G14" s="276"/>
      <c r="H14" s="276"/>
      <c r="I14" s="276"/>
      <c r="J14" s="276"/>
      <c r="K14" s="276"/>
      <c r="L14" s="276"/>
      <c r="M14" s="276"/>
      <c r="N14" s="276"/>
      <c r="O14" s="276"/>
      <c r="P14" s="276"/>
      <c r="Q14" s="276"/>
    </row>
    <row r="15" spans="1:17" ht="12.75" x14ac:dyDescent="0.25">
      <c r="A15" s="79" t="str">
        <f>'Planilha contratada'!A15</f>
        <v>01.03.003 </v>
      </c>
      <c r="B15" s="286" t="str">
        <f>'Planilha contratada'!B15</f>
        <v>Ligação Predial de Água em Mureta de Concreto, Provisória ou Definitiva, com Fornecimento de Material, inclusive Mureta e Hidrômetro, Rede DN 50mm - Rev 03_10/2022</v>
      </c>
      <c r="C15" s="286"/>
      <c r="D15" s="286"/>
      <c r="E15" s="286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83"/>
    </row>
    <row r="16" spans="1:17" ht="56.25" customHeight="1" x14ac:dyDescent="0.25">
      <c r="A16" s="79" t="str">
        <f>'Planilha contratada'!A16</f>
        <v>01.03.004 </v>
      </c>
      <c r="B16" s="286" t="str">
        <f>'Planilha contratada'!B16</f>
        <v>Instalação provisória de energia elétrica, aerea, trifasica, em poste galvanizado, exclusive fornecimento do medidor</v>
      </c>
      <c r="C16" s="286"/>
      <c r="D16" s="286"/>
      <c r="E16" s="286"/>
      <c r="F16" s="278" t="s">
        <v>115</v>
      </c>
      <c r="G16" s="279"/>
      <c r="H16" s="279"/>
      <c r="I16" s="279"/>
      <c r="J16" s="279"/>
      <c r="K16" s="279"/>
      <c r="L16" s="279"/>
      <c r="M16" s="279"/>
      <c r="N16" s="279"/>
      <c r="O16" s="279"/>
      <c r="P16" s="280"/>
      <c r="Q16" s="81">
        <v>1</v>
      </c>
    </row>
    <row r="17" spans="1:17" ht="12.75" x14ac:dyDescent="0.25">
      <c r="A17" s="79" t="str">
        <f>'Planilha contratada'!A17</f>
        <v>01.03.005 </v>
      </c>
      <c r="B17" s="286" t="str">
        <f>'Planilha contratada'!B17</f>
        <v>Fornecimento e instalação de placa de obra com chapa galvanizada e estrutura de madeira. af_03/2022_ps</v>
      </c>
      <c r="C17" s="286"/>
      <c r="D17" s="286"/>
      <c r="E17" s="286"/>
      <c r="F17" s="259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83"/>
    </row>
    <row r="18" spans="1:17" s="76" customFormat="1" ht="12.75" x14ac:dyDescent="0.25">
      <c r="A18" s="85">
        <f>'Planilha contratada'!A18</f>
        <v>2</v>
      </c>
      <c r="B18" s="292" t="str">
        <f>'Planilha contratada'!B18</f>
        <v>PRAÇA ALAMEDA - SEÇÃO 01</v>
      </c>
      <c r="C18" s="292"/>
      <c r="D18" s="292"/>
      <c r="E18" s="292"/>
      <c r="F18" s="270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2"/>
    </row>
    <row r="19" spans="1:17" s="76" customFormat="1" ht="12.75" x14ac:dyDescent="0.25">
      <c r="A19" s="78" t="str">
        <f>'Planilha contratada'!A19</f>
        <v>02.01 </v>
      </c>
      <c r="B19" s="291" t="str">
        <f>'Planilha contratada'!B19</f>
        <v>PAVIMENTAÇÃO</v>
      </c>
      <c r="C19" s="291"/>
      <c r="D19" s="291"/>
      <c r="E19" s="291"/>
      <c r="F19" s="267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9"/>
    </row>
    <row r="20" spans="1:17" ht="12.75" x14ac:dyDescent="0.25">
      <c r="A20" s="79" t="str">
        <f>'Planilha contratada'!A20</f>
        <v>02.01.001 </v>
      </c>
      <c r="B20" s="286" t="str">
        <f>'Planilha contratada'!B20</f>
        <v>Locação de serviços de pavimentação</v>
      </c>
      <c r="C20" s="286"/>
      <c r="D20" s="286"/>
      <c r="E20" s="286"/>
      <c r="F20" s="265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86"/>
    </row>
    <row r="21" spans="1:17" ht="12.75" x14ac:dyDescent="0.25">
      <c r="A21" s="79" t="str">
        <f>'Planilha contratada'!A21</f>
        <v>02.01.002 </v>
      </c>
      <c r="B21" s="286" t="str">
        <f>'Planilha contratada'!B21</f>
        <v>Compactação mecânica de solo para execução de radier, piso de concreto ou laje sobre solo, com compactador de solos a percussão. af_09/2021</v>
      </c>
      <c r="C21" s="286"/>
      <c r="D21" s="286"/>
      <c r="E21" s="286"/>
      <c r="F21" s="259"/>
      <c r="G21" s="260"/>
      <c r="H21" s="260"/>
      <c r="I21" s="260"/>
      <c r="J21" s="260"/>
      <c r="K21" s="260"/>
      <c r="L21" s="260"/>
      <c r="M21" s="260"/>
      <c r="N21" s="260"/>
      <c r="O21" s="260"/>
      <c r="P21" s="261"/>
      <c r="Q21" s="83"/>
    </row>
    <row r="22" spans="1:17" ht="12.75" x14ac:dyDescent="0.25">
      <c r="A22" s="79" t="str">
        <f>'Planilha contratada'!A22</f>
        <v>02.01.003 </v>
      </c>
      <c r="B22" s="286" t="str">
        <f>'Planilha contratada'!B22</f>
        <v>Aplicação de lona plástica para execução de pavimentos de concreto. af_04/2022</v>
      </c>
      <c r="C22" s="286"/>
      <c r="D22" s="286"/>
      <c r="E22" s="286"/>
      <c r="F22" s="259"/>
      <c r="G22" s="260"/>
      <c r="H22" s="260"/>
      <c r="I22" s="260"/>
      <c r="J22" s="260"/>
      <c r="K22" s="260"/>
      <c r="L22" s="260"/>
      <c r="M22" s="260"/>
      <c r="N22" s="260"/>
      <c r="O22" s="260"/>
      <c r="P22" s="261"/>
      <c r="Q22" s="83"/>
    </row>
    <row r="23" spans="1:17" ht="12.75" x14ac:dyDescent="0.25">
      <c r="A23" s="79" t="str">
        <f>'Planilha contratada'!A23</f>
        <v>02.01.004 </v>
      </c>
      <c r="B23" s="286" t="str">
        <f>'Planilha contratada'!B23</f>
        <v>Execução de passeio (calçada) ou piso de concreto com concreto moldado in loco, usinado c20, acabamento convencional, não armado. af_08/2022</v>
      </c>
      <c r="C23" s="286"/>
      <c r="D23" s="286"/>
      <c r="E23" s="286"/>
      <c r="F23" s="259"/>
      <c r="G23" s="260"/>
      <c r="H23" s="260"/>
      <c r="I23" s="260"/>
      <c r="J23" s="260"/>
      <c r="K23" s="260"/>
      <c r="L23" s="260"/>
      <c r="M23" s="260"/>
      <c r="N23" s="260"/>
      <c r="O23" s="260"/>
      <c r="P23" s="261"/>
      <c r="Q23" s="83"/>
    </row>
    <row r="24" spans="1:17" ht="12.75" x14ac:dyDescent="0.25">
      <c r="A24" s="79" t="str">
        <f>'Planilha contratada'!A24</f>
        <v>02.01.006 </v>
      </c>
      <c r="B24" s="286" t="str">
        <f>'Planilha contratada'!B24</f>
        <v>Lastro com material granular (areia média), aplicado em pisos ou lajes sobre solo, espessura de *10 cm*. af_01/2024</v>
      </c>
      <c r="C24" s="286"/>
      <c r="D24" s="286"/>
      <c r="E24" s="286"/>
      <c r="F24" s="259"/>
      <c r="G24" s="260"/>
      <c r="H24" s="260"/>
      <c r="I24" s="260"/>
      <c r="J24" s="260"/>
      <c r="K24" s="260"/>
      <c r="L24" s="260"/>
      <c r="M24" s="260"/>
      <c r="N24" s="260"/>
      <c r="O24" s="260"/>
      <c r="P24" s="261"/>
      <c r="Q24" s="83"/>
    </row>
    <row r="25" spans="1:17" ht="12.75" x14ac:dyDescent="0.25">
      <c r="A25" s="79" t="str">
        <f>'Planilha contratada'!A25</f>
        <v>02.01.007 </v>
      </c>
      <c r="B25" s="286" t="str">
        <f>'Planilha contratada'!B25</f>
        <v>Pintura p/ piso c/ aplicação de 2 demãos tinta novacor, cores cerâmica, concreto, verde ou azul - aplicação c/ rôlo - R1</v>
      </c>
      <c r="C25" s="286"/>
      <c r="D25" s="286"/>
      <c r="E25" s="286"/>
      <c r="F25" s="259"/>
      <c r="G25" s="260"/>
      <c r="H25" s="260"/>
      <c r="I25" s="260"/>
      <c r="J25" s="260"/>
      <c r="K25" s="260"/>
      <c r="L25" s="260"/>
      <c r="M25" s="260"/>
      <c r="N25" s="260"/>
      <c r="O25" s="260"/>
      <c r="P25" s="261"/>
      <c r="Q25" s="83"/>
    </row>
    <row r="26" spans="1:17" ht="12.75" x14ac:dyDescent="0.25">
      <c r="A26" s="79" t="str">
        <f>'Planilha contratada'!A26</f>
        <v>02.01.008 </v>
      </c>
      <c r="B26" s="286" t="str">
        <f>'Planilha contratada'!B26</f>
        <v>Piso podotátil de alerta ou direcional, de concreto, assentado sobre argamassa. af_03/2024</v>
      </c>
      <c r="C26" s="286"/>
      <c r="D26" s="286"/>
      <c r="E26" s="286"/>
      <c r="F26" s="259"/>
      <c r="G26" s="260"/>
      <c r="H26" s="260"/>
      <c r="I26" s="260"/>
      <c r="J26" s="260"/>
      <c r="K26" s="260"/>
      <c r="L26" s="260"/>
      <c r="M26" s="260"/>
      <c r="N26" s="260"/>
      <c r="O26" s="260"/>
      <c r="P26" s="261"/>
      <c r="Q26" s="83"/>
    </row>
    <row r="27" spans="1:17" ht="12.75" x14ac:dyDescent="0.25">
      <c r="A27" s="79" t="str">
        <f>'Planilha contratada'!A27</f>
        <v>02.01.009 </v>
      </c>
      <c r="B27" s="286" t="str">
        <f>'Planilha contratada'!B27</f>
        <v>Assentamento de guia (meio-fio) em trecho reto, confeccionada em concreto pré-fabricado, dimensões 100x15x13x30 cm (comprimento x base inferior x base superior x altura). af_01/2024</v>
      </c>
      <c r="C27" s="286"/>
      <c r="D27" s="286"/>
      <c r="E27" s="286"/>
      <c r="F27" s="259"/>
      <c r="G27" s="260"/>
      <c r="H27" s="260"/>
      <c r="I27" s="260"/>
      <c r="J27" s="260"/>
      <c r="K27" s="260"/>
      <c r="L27" s="260"/>
      <c r="M27" s="260"/>
      <c r="N27" s="260"/>
      <c r="O27" s="260"/>
      <c r="P27" s="261"/>
      <c r="Q27" s="83"/>
    </row>
    <row r="28" spans="1:17" ht="12.75" x14ac:dyDescent="0.25">
      <c r="A28" s="79" t="str">
        <f>'Planilha contratada'!A28</f>
        <v>02.01.010 </v>
      </c>
      <c r="B28" s="286" t="str">
        <f>'Planilha contratada'!B28</f>
        <v>Assentamento de guia (meio-fio) em trecho curvo, confeccionada em concreto pré-fabricado, dimensões 100x15x13x30 cm (comprimento x base inferior x base superior x altura). af_01/2024</v>
      </c>
      <c r="C28" s="286"/>
      <c r="D28" s="286"/>
      <c r="E28" s="286"/>
      <c r="F28" s="259"/>
      <c r="G28" s="260"/>
      <c r="H28" s="260"/>
      <c r="I28" s="260"/>
      <c r="J28" s="260"/>
      <c r="K28" s="260"/>
      <c r="L28" s="260"/>
      <c r="M28" s="260"/>
      <c r="N28" s="260"/>
      <c r="O28" s="260"/>
      <c r="P28" s="261"/>
      <c r="Q28" s="83"/>
    </row>
    <row r="29" spans="1:17" ht="12.75" x14ac:dyDescent="0.25">
      <c r="A29" s="79" t="str">
        <f>'Planilha contratada'!A29</f>
        <v>02.01.011 </v>
      </c>
      <c r="B29" s="286" t="str">
        <f>'Planilha contratada'!B29</f>
        <v>Reassentamento de meio fio</v>
      </c>
      <c r="C29" s="286"/>
      <c r="D29" s="286"/>
      <c r="E29" s="286"/>
      <c r="F29" s="259"/>
      <c r="G29" s="260"/>
      <c r="H29" s="260"/>
      <c r="I29" s="260"/>
      <c r="J29" s="260"/>
      <c r="K29" s="260"/>
      <c r="L29" s="260"/>
      <c r="M29" s="260"/>
      <c r="N29" s="260"/>
      <c r="O29" s="260"/>
      <c r="P29" s="261"/>
      <c r="Q29" s="83"/>
    </row>
    <row r="30" spans="1:17" s="76" customFormat="1" ht="12.75" x14ac:dyDescent="0.25">
      <c r="A30" s="78" t="str">
        <f>'Planilha contratada'!A30</f>
        <v>02.05 </v>
      </c>
      <c r="B30" s="291" t="str">
        <f>'Planilha contratada'!B30</f>
        <v>CONTENÇÃO</v>
      </c>
      <c r="C30" s="291"/>
      <c r="D30" s="291"/>
      <c r="E30" s="291"/>
      <c r="F30" s="267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9"/>
    </row>
    <row r="31" spans="1:17" ht="12.75" x14ac:dyDescent="0.25">
      <c r="A31" s="79" t="str">
        <f>'Planilha contratada'!A31</f>
        <v>02.05.001 </v>
      </c>
      <c r="B31" s="286" t="str">
        <f>'Planilha contratada'!B31</f>
        <v>Escavação manual de vala com profundidade menor ou igual a 1,30 m. af_02/2021</v>
      </c>
      <c r="C31" s="286"/>
      <c r="D31" s="286"/>
      <c r="E31" s="286"/>
      <c r="F31" s="259"/>
      <c r="G31" s="260"/>
      <c r="H31" s="260"/>
      <c r="I31" s="260"/>
      <c r="J31" s="260"/>
      <c r="K31" s="260"/>
      <c r="L31" s="260"/>
      <c r="M31" s="260"/>
      <c r="N31" s="260"/>
      <c r="O31" s="260"/>
      <c r="P31" s="261"/>
      <c r="Q31" s="83"/>
    </row>
    <row r="32" spans="1:17" ht="12.75" x14ac:dyDescent="0.25">
      <c r="A32" s="79" t="str">
        <f>'Planilha contratada'!A32</f>
        <v>02.05.002 </v>
      </c>
      <c r="B32" s="286" t="str">
        <f>'Planilha contratada'!B32</f>
        <v>Lastro de concreto magro, aplicado em blocos de coroamento ou sapatas, espessura de 3 cm. af_01/2024</v>
      </c>
      <c r="C32" s="286"/>
      <c r="D32" s="286"/>
      <c r="E32" s="286"/>
      <c r="F32" s="259"/>
      <c r="G32" s="260"/>
      <c r="H32" s="260"/>
      <c r="I32" s="260"/>
      <c r="J32" s="260"/>
      <c r="K32" s="260"/>
      <c r="L32" s="260"/>
      <c r="M32" s="260"/>
      <c r="N32" s="260"/>
      <c r="O32" s="260"/>
      <c r="P32" s="261"/>
      <c r="Q32" s="83"/>
    </row>
    <row r="33" spans="1:17" ht="12.75" x14ac:dyDescent="0.25">
      <c r="A33" s="79" t="str">
        <f>'Planilha contratada'!A33</f>
        <v>02.05.003 </v>
      </c>
      <c r="B33" s="286" t="str">
        <f>'Planilha contratada'!B33</f>
        <v>Alvenaria de vedação de blocos cerâmicos furados na horizontal de 9x19x29 cm (espessura 9 cm) e argamassa de assentamento com preparo em betoneira. af_12/2021</v>
      </c>
      <c r="C33" s="286"/>
      <c r="D33" s="286"/>
      <c r="E33" s="286"/>
      <c r="F33" s="259"/>
      <c r="G33" s="260"/>
      <c r="H33" s="260"/>
      <c r="I33" s="260"/>
      <c r="J33" s="260"/>
      <c r="K33" s="260"/>
      <c r="L33" s="260"/>
      <c r="M33" s="260"/>
      <c r="N33" s="260"/>
      <c r="O33" s="260"/>
      <c r="P33" s="261"/>
      <c r="Q33" s="83"/>
    </row>
    <row r="34" spans="1:17" ht="12.75" x14ac:dyDescent="0.25">
      <c r="A34" s="79" t="str">
        <f>'Planilha contratada'!A34</f>
        <v>02.05.004 </v>
      </c>
      <c r="B34" s="286" t="str">
        <f>'Planilha contratada'!B34</f>
        <v>Chapisco aplicado em alvenaria (sem presença de vãos) e estruturas de concreto de fachada, com colher de pedreiro.  argamassa traço 1:3 com preparo em betoneira 400l. af_10/2022</v>
      </c>
      <c r="C34" s="286"/>
      <c r="D34" s="286"/>
      <c r="E34" s="286"/>
      <c r="F34" s="259"/>
      <c r="G34" s="260"/>
      <c r="H34" s="260"/>
      <c r="I34" s="260"/>
      <c r="J34" s="260"/>
      <c r="K34" s="260"/>
      <c r="L34" s="260"/>
      <c r="M34" s="260"/>
      <c r="N34" s="260"/>
      <c r="O34" s="260"/>
      <c r="P34" s="261"/>
      <c r="Q34" s="83"/>
    </row>
    <row r="35" spans="1:17" ht="12.75" x14ac:dyDescent="0.25">
      <c r="A35" s="79" t="str">
        <f>'Planilha contratada'!A35</f>
        <v>02.05.005 </v>
      </c>
      <c r="B35" s="286" t="str">
        <f>'Planilha contratada'!B35</f>
        <v>Massa única, em argamassa traço 1:2:8, preparo mecânico, aplicada manualmente em paredes internas de ambientes com área entre 5m² e 10m², e = 10mm, com taliscas. af_03/2024</v>
      </c>
      <c r="C35" s="286"/>
      <c r="D35" s="286"/>
      <c r="E35" s="286"/>
      <c r="F35" s="259"/>
      <c r="G35" s="260"/>
      <c r="H35" s="260"/>
      <c r="I35" s="260"/>
      <c r="J35" s="260"/>
      <c r="K35" s="260"/>
      <c r="L35" s="260"/>
      <c r="M35" s="260"/>
      <c r="N35" s="260"/>
      <c r="O35" s="260"/>
      <c r="P35" s="261"/>
      <c r="Q35" s="83"/>
    </row>
    <row r="36" spans="1:17" ht="12.75" x14ac:dyDescent="0.25">
      <c r="A36" s="79" t="str">
        <f>'Planilha contratada'!A36</f>
        <v>02.05.006 </v>
      </c>
      <c r="B36" s="286" t="str">
        <f>'Planilha contratada'!B36</f>
        <v>Fundo selador acrílico, aplicação manual em parede, uma demão. af_04/2023</v>
      </c>
      <c r="C36" s="286"/>
      <c r="D36" s="286"/>
      <c r="E36" s="286"/>
      <c r="F36" s="259"/>
      <c r="G36" s="260"/>
      <c r="H36" s="260"/>
      <c r="I36" s="260"/>
      <c r="J36" s="260"/>
      <c r="K36" s="260"/>
      <c r="L36" s="260"/>
      <c r="M36" s="260"/>
      <c r="N36" s="260"/>
      <c r="O36" s="260"/>
      <c r="P36" s="261"/>
      <c r="Q36" s="83"/>
    </row>
    <row r="37" spans="1:17" ht="12.75" x14ac:dyDescent="0.25">
      <c r="A37" s="79" t="str">
        <f>'Planilha contratada'!A37</f>
        <v>02.05.007 </v>
      </c>
      <c r="B37" s="286" t="str">
        <f>'Planilha contratada'!B37</f>
        <v>Pintura p/ piso c/ aplicação de 2 demãos tinta novacor, cores cerâmica, concreto, verde ou azul - aplicação c/ rôlo - R1</v>
      </c>
      <c r="C37" s="286"/>
      <c r="D37" s="286"/>
      <c r="E37" s="286"/>
      <c r="F37" s="259"/>
      <c r="G37" s="260"/>
      <c r="H37" s="260"/>
      <c r="I37" s="260"/>
      <c r="J37" s="260"/>
      <c r="K37" s="260"/>
      <c r="L37" s="260"/>
      <c r="M37" s="260"/>
      <c r="N37" s="260"/>
      <c r="O37" s="260"/>
      <c r="P37" s="261"/>
      <c r="Q37" s="83"/>
    </row>
    <row r="38" spans="1:17" s="76" customFormat="1" ht="12.75" x14ac:dyDescent="0.25">
      <c r="A38" s="85">
        <f>'Planilha contratada'!A38</f>
        <v>3</v>
      </c>
      <c r="B38" s="292" t="str">
        <f>'Planilha contratada'!B38</f>
        <v>PRAÇA ALAMEDA - SEÇÃO 02</v>
      </c>
      <c r="C38" s="292"/>
      <c r="D38" s="292"/>
      <c r="E38" s="292"/>
      <c r="F38" s="270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2"/>
    </row>
    <row r="39" spans="1:17" s="76" customFormat="1" ht="12.75" x14ac:dyDescent="0.25">
      <c r="A39" s="78" t="str">
        <f>'Planilha contratada'!A39</f>
        <v>03.01 </v>
      </c>
      <c r="B39" s="291" t="str">
        <f>'Planilha contratada'!B39</f>
        <v>PAVIMENTAÇÃO -SEÇÃO 02</v>
      </c>
      <c r="C39" s="291"/>
      <c r="D39" s="291"/>
      <c r="E39" s="291"/>
      <c r="F39" s="267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9"/>
    </row>
    <row r="40" spans="1:17" ht="53.25" customHeight="1" x14ac:dyDescent="0.25">
      <c r="A40" s="79" t="str">
        <f>'Planilha contratada'!A40</f>
        <v>03.01.001 </v>
      </c>
      <c r="B40" s="286" t="str">
        <f>'Planilha contratada'!B40</f>
        <v>Locação de serviços de pavimentação</v>
      </c>
      <c r="C40" s="286"/>
      <c r="D40" s="286"/>
      <c r="E40" s="286"/>
      <c r="F40" s="278" t="s">
        <v>116</v>
      </c>
      <c r="G40" s="279"/>
      <c r="H40" s="279"/>
      <c r="I40" s="279"/>
      <c r="J40" s="279"/>
      <c r="K40" s="279"/>
      <c r="L40" s="279"/>
      <c r="M40" s="279"/>
      <c r="N40" s="279"/>
      <c r="O40" s="279"/>
      <c r="P40" s="280"/>
      <c r="Q40" s="81">
        <v>899.59799999999996</v>
      </c>
    </row>
    <row r="41" spans="1:17" ht="54" customHeight="1" x14ac:dyDescent="0.25">
      <c r="A41" s="79" t="str">
        <f>'Planilha contratada'!A41</f>
        <v>03.01.002 </v>
      </c>
      <c r="B41" s="286" t="str">
        <f>'Planilha contratada'!B41</f>
        <v>Compactação mecânica de solo para execução de radier, piso de concreto ou laje sobre solo, com compactador de solos a percussão. af_09/2021</v>
      </c>
      <c r="C41" s="286"/>
      <c r="D41" s="286"/>
      <c r="E41" s="286"/>
      <c r="F41" s="278" t="s">
        <v>117</v>
      </c>
      <c r="G41" s="279"/>
      <c r="H41" s="279"/>
      <c r="I41" s="279"/>
      <c r="J41" s="279"/>
      <c r="K41" s="279"/>
      <c r="L41" s="279"/>
      <c r="M41" s="279"/>
      <c r="N41" s="279"/>
      <c r="O41" s="279"/>
      <c r="P41" s="280"/>
      <c r="Q41" s="81">
        <v>899.59799999999996</v>
      </c>
    </row>
    <row r="42" spans="1:17" ht="49.5" customHeight="1" x14ac:dyDescent="0.25">
      <c r="A42" s="79" t="str">
        <f>'Planilha contratada'!A42</f>
        <v>03.01.003 </v>
      </c>
      <c r="B42" s="286" t="str">
        <f>'Planilha contratada'!B42</f>
        <v>Aplicação de lona plástica para execução de pavimentos de concreto. af_04/2022</v>
      </c>
      <c r="C42" s="286"/>
      <c r="D42" s="286"/>
      <c r="E42" s="286"/>
      <c r="F42" s="278" t="s">
        <v>118</v>
      </c>
      <c r="G42" s="279"/>
      <c r="H42" s="279"/>
      <c r="I42" s="279"/>
      <c r="J42" s="279"/>
      <c r="K42" s="279"/>
      <c r="L42" s="279"/>
      <c r="M42" s="279"/>
      <c r="N42" s="279"/>
      <c r="O42" s="279"/>
      <c r="P42" s="280"/>
      <c r="Q42" s="81">
        <v>599.73199999999997</v>
      </c>
    </row>
    <row r="43" spans="1:17" ht="37.5" customHeight="1" x14ac:dyDescent="0.25">
      <c r="A43" s="79" t="str">
        <f>'Planilha contratada'!A43</f>
        <v>03.01.004 </v>
      </c>
      <c r="B43" s="286" t="str">
        <f>'Planilha contratada'!B43</f>
        <v>Execução de passeio (calçada) ou piso de concreto com concreto moldado in loco, usinado c20, acabamento convencional, não armado. af_08/2022</v>
      </c>
      <c r="C43" s="286"/>
      <c r="D43" s="286"/>
      <c r="E43" s="286"/>
      <c r="F43" s="278" t="s">
        <v>119</v>
      </c>
      <c r="G43" s="279"/>
      <c r="H43" s="279"/>
      <c r="I43" s="279"/>
      <c r="J43" s="279"/>
      <c r="K43" s="279"/>
      <c r="L43" s="279"/>
      <c r="M43" s="279"/>
      <c r="N43" s="279"/>
      <c r="O43" s="279"/>
      <c r="P43" s="280"/>
      <c r="Q43" s="81">
        <v>35.984000000000002</v>
      </c>
    </row>
    <row r="44" spans="1:17" ht="12.75" x14ac:dyDescent="0.25">
      <c r="A44" s="79" t="str">
        <f>'Planilha contratada'!A44</f>
        <v>03.01.006 </v>
      </c>
      <c r="B44" s="286" t="str">
        <f>'Planilha contratada'!B44</f>
        <v>Lastro com material granular (areia média), aplicado em pisos ou lajes sobre solo, espessura de *10 cm*. af_01/2024</v>
      </c>
      <c r="C44" s="286"/>
      <c r="D44" s="286"/>
      <c r="E44" s="286"/>
      <c r="F44" s="259"/>
      <c r="G44" s="260"/>
      <c r="H44" s="260"/>
      <c r="I44" s="260"/>
      <c r="J44" s="260"/>
      <c r="K44" s="260"/>
      <c r="L44" s="260"/>
      <c r="M44" s="260"/>
      <c r="N44" s="260"/>
      <c r="O44" s="260"/>
      <c r="P44" s="261"/>
      <c r="Q44" s="83"/>
    </row>
    <row r="45" spans="1:17" ht="12.75" x14ac:dyDescent="0.25">
      <c r="A45" s="79" t="str">
        <f>'Planilha contratada'!A45</f>
        <v>03.01.007 </v>
      </c>
      <c r="B45" s="286" t="str">
        <f>'Planilha contratada'!B45</f>
        <v>Piso podotátil de alerta ou direcional, de concreto, assentado sobre argamassa. af_03/2024</v>
      </c>
      <c r="C45" s="286"/>
      <c r="D45" s="286"/>
      <c r="E45" s="286"/>
      <c r="F45" s="259"/>
      <c r="G45" s="260"/>
      <c r="H45" s="260"/>
      <c r="I45" s="260"/>
      <c r="J45" s="260"/>
      <c r="K45" s="260"/>
      <c r="L45" s="260"/>
      <c r="M45" s="260"/>
      <c r="N45" s="260"/>
      <c r="O45" s="260"/>
      <c r="P45" s="261"/>
      <c r="Q45" s="83"/>
    </row>
    <row r="46" spans="1:17" ht="12.75" x14ac:dyDescent="0.25">
      <c r="A46" s="79" t="str">
        <f>'Planilha contratada'!A46</f>
        <v>03.01.008 </v>
      </c>
      <c r="B46" s="286" t="str">
        <f>'Planilha contratada'!B46</f>
        <v>Pintura p/ piso c/ aplicação de 2 demãos tinta novacor, cores cerâmica, concreto, verde ou azul - aplicação c/ rôlo - R1</v>
      </c>
      <c r="C46" s="286"/>
      <c r="D46" s="286"/>
      <c r="E46" s="286"/>
      <c r="F46" s="259"/>
      <c r="G46" s="260"/>
      <c r="H46" s="260"/>
      <c r="I46" s="260"/>
      <c r="J46" s="260"/>
      <c r="K46" s="260"/>
      <c r="L46" s="260"/>
      <c r="M46" s="260"/>
      <c r="N46" s="260"/>
      <c r="O46" s="260"/>
      <c r="P46" s="261"/>
      <c r="Q46" s="83"/>
    </row>
    <row r="47" spans="1:17" ht="57.75" customHeight="1" x14ac:dyDescent="0.25">
      <c r="A47" s="79" t="str">
        <f>'Planilha contratada'!A47</f>
        <v>03.01.009 </v>
      </c>
      <c r="B47" s="286" t="str">
        <f>'Planilha contratada'!B47</f>
        <v>Assentamento de guia (meio-fio) em trecho reto, confeccionada em concreto pré-fabricado, dimensões 100x15x13x30 cm (comprimento x base inferior x base superior x altura). af_01/2024</v>
      </c>
      <c r="C47" s="286"/>
      <c r="D47" s="286"/>
      <c r="E47" s="286"/>
      <c r="F47" s="278" t="s">
        <v>120</v>
      </c>
      <c r="G47" s="279"/>
      <c r="H47" s="279"/>
      <c r="I47" s="279"/>
      <c r="J47" s="279"/>
      <c r="K47" s="279"/>
      <c r="L47" s="279"/>
      <c r="M47" s="279"/>
      <c r="N47" s="279"/>
      <c r="O47" s="279"/>
      <c r="P47" s="280"/>
      <c r="Q47" s="81">
        <v>45</v>
      </c>
    </row>
    <row r="48" spans="1:17" ht="72.75" customHeight="1" x14ac:dyDescent="0.25">
      <c r="A48" s="79" t="str">
        <f>'Planilha contratada'!A48</f>
        <v>03.01.010 </v>
      </c>
      <c r="B48" s="286" t="str">
        <f>'Planilha contratada'!B48</f>
        <v>Assentamento de guia (meio-fio) em trecho curvo, confeccionada em concreto pré-fabricado, dimensões 100x15x13x30 cm (comprimento x base inferior x base superior x altura). af_01/2024</v>
      </c>
      <c r="C48" s="286"/>
      <c r="D48" s="286"/>
      <c r="E48" s="286"/>
      <c r="F48" s="278" t="s">
        <v>121</v>
      </c>
      <c r="G48" s="279"/>
      <c r="H48" s="279"/>
      <c r="I48" s="279"/>
      <c r="J48" s="279"/>
      <c r="K48" s="279"/>
      <c r="L48" s="279"/>
      <c r="M48" s="279"/>
      <c r="N48" s="279"/>
      <c r="O48" s="279"/>
      <c r="P48" s="280"/>
      <c r="Q48" s="81">
        <v>141.28800000000001</v>
      </c>
    </row>
    <row r="49" spans="1:17" ht="15.75" customHeight="1" x14ac:dyDescent="0.25">
      <c r="A49" s="87" t="str">
        <f>'Planilha contratada'!A49</f>
        <v>03.01.011 </v>
      </c>
      <c r="B49" s="293" t="str">
        <f>'Planilha contratada'!B49</f>
        <v>Reassentamento de meio fio</v>
      </c>
      <c r="C49" s="293"/>
      <c r="D49" s="293"/>
      <c r="E49" s="293"/>
      <c r="F49" s="262"/>
      <c r="G49" s="263"/>
      <c r="H49" s="263"/>
      <c r="I49" s="263"/>
      <c r="J49" s="263"/>
      <c r="K49" s="263"/>
      <c r="L49" s="263"/>
      <c r="M49" s="263"/>
      <c r="N49" s="263"/>
      <c r="O49" s="263"/>
      <c r="P49" s="264"/>
      <c r="Q49" s="83"/>
    </row>
    <row r="50" spans="1:17" ht="12" customHeight="1" x14ac:dyDescent="0.25">
      <c r="A50" s="294" t="s">
        <v>122</v>
      </c>
      <c r="B50" s="295"/>
      <c r="C50" s="295"/>
      <c r="D50" s="295"/>
      <c r="E50" s="295"/>
      <c r="F50" s="295"/>
      <c r="G50" s="295"/>
      <c r="H50" s="294" t="s">
        <v>123</v>
      </c>
      <c r="I50" s="294"/>
      <c r="J50" s="294"/>
      <c r="K50" s="294"/>
      <c r="L50" s="294"/>
      <c r="M50" s="294"/>
      <c r="N50" s="294"/>
      <c r="O50" s="294"/>
      <c r="P50" s="294"/>
      <c r="Q50" s="294"/>
    </row>
    <row r="51" spans="1:17" x14ac:dyDescent="0.25">
      <c r="A51" s="296"/>
      <c r="B51" s="296"/>
      <c r="C51" s="296"/>
      <c r="D51" s="296"/>
      <c r="E51" s="296"/>
      <c r="F51" s="296"/>
      <c r="G51" s="296"/>
      <c r="H51" s="297"/>
      <c r="I51" s="297"/>
      <c r="J51" s="297"/>
      <c r="K51" s="297"/>
      <c r="L51" s="297"/>
      <c r="M51" s="297"/>
      <c r="N51" s="297"/>
      <c r="O51" s="297"/>
      <c r="P51" s="297"/>
      <c r="Q51" s="297"/>
    </row>
    <row r="52" spans="1:17" x14ac:dyDescent="0.25">
      <c r="A52" s="296"/>
      <c r="B52" s="296"/>
      <c r="C52" s="296"/>
      <c r="D52" s="296"/>
      <c r="E52" s="296"/>
      <c r="F52" s="296"/>
      <c r="G52" s="296"/>
      <c r="H52" s="297"/>
      <c r="I52" s="297"/>
      <c r="J52" s="297"/>
      <c r="K52" s="297"/>
      <c r="L52" s="297"/>
      <c r="M52" s="297"/>
      <c r="N52" s="297"/>
      <c r="O52" s="297"/>
      <c r="P52" s="297"/>
      <c r="Q52" s="297"/>
    </row>
    <row r="53" spans="1:17" x14ac:dyDescent="0.25">
      <c r="A53" s="296"/>
      <c r="B53" s="296"/>
      <c r="C53" s="296"/>
      <c r="D53" s="296"/>
      <c r="E53" s="296"/>
      <c r="F53" s="296"/>
      <c r="G53" s="296"/>
      <c r="H53" s="297"/>
      <c r="I53" s="297"/>
      <c r="J53" s="297"/>
      <c r="K53" s="297"/>
      <c r="L53" s="297"/>
      <c r="M53" s="297"/>
      <c r="N53" s="297"/>
      <c r="O53" s="297"/>
      <c r="P53" s="297"/>
      <c r="Q53" s="297"/>
    </row>
    <row r="54" spans="1:17" x14ac:dyDescent="0.25">
      <c r="A54" s="296"/>
      <c r="B54" s="296"/>
      <c r="C54" s="296"/>
      <c r="D54" s="296"/>
      <c r="E54" s="296"/>
      <c r="F54" s="296"/>
      <c r="G54" s="296"/>
      <c r="H54" s="297"/>
      <c r="I54" s="297"/>
      <c r="J54" s="297"/>
      <c r="K54" s="297"/>
      <c r="L54" s="297"/>
      <c r="M54" s="297"/>
      <c r="N54" s="297"/>
      <c r="O54" s="297"/>
      <c r="P54" s="297"/>
      <c r="Q54" s="297"/>
    </row>
    <row r="55" spans="1:17" x14ac:dyDescent="0.25">
      <c r="A55" s="296"/>
      <c r="B55" s="296"/>
      <c r="C55" s="296"/>
      <c r="D55" s="296"/>
      <c r="E55" s="296"/>
      <c r="F55" s="296"/>
      <c r="G55" s="296"/>
      <c r="H55" s="297"/>
      <c r="I55" s="297"/>
      <c r="J55" s="297"/>
      <c r="K55" s="297"/>
      <c r="L55" s="297"/>
      <c r="M55" s="297"/>
      <c r="N55" s="297"/>
      <c r="O55" s="297"/>
      <c r="P55" s="297"/>
      <c r="Q55" s="297"/>
    </row>
    <row r="56" spans="1:17" x14ac:dyDescent="0.25">
      <c r="A56" s="296"/>
      <c r="B56" s="296"/>
      <c r="C56" s="296"/>
      <c r="D56" s="296"/>
      <c r="E56" s="296"/>
      <c r="F56" s="296"/>
      <c r="G56" s="296"/>
      <c r="H56" s="297"/>
      <c r="I56" s="297"/>
      <c r="J56" s="297"/>
      <c r="K56" s="297"/>
      <c r="L56" s="297"/>
      <c r="M56" s="297"/>
      <c r="N56" s="297"/>
      <c r="O56" s="297"/>
      <c r="P56" s="297"/>
      <c r="Q56" s="297"/>
    </row>
    <row r="57" spans="1:17" x14ac:dyDescent="0.25">
      <c r="A57" s="296"/>
      <c r="B57" s="296"/>
      <c r="C57" s="296"/>
      <c r="D57" s="296"/>
      <c r="E57" s="296"/>
      <c r="F57" s="296"/>
      <c r="G57" s="296"/>
      <c r="H57" s="297"/>
      <c r="I57" s="297"/>
      <c r="J57" s="297"/>
      <c r="K57" s="297"/>
      <c r="L57" s="297"/>
      <c r="M57" s="297"/>
      <c r="N57" s="297"/>
      <c r="O57" s="297"/>
      <c r="P57" s="297"/>
      <c r="Q57" s="297"/>
    </row>
  </sheetData>
  <mergeCells count="96">
    <mergeCell ref="A50:G57"/>
    <mergeCell ref="H50:Q57"/>
    <mergeCell ref="K4:M4"/>
    <mergeCell ref="B1:N1"/>
    <mergeCell ref="B2:N2"/>
    <mergeCell ref="B3:N3"/>
    <mergeCell ref="O1:Q4"/>
    <mergeCell ref="B48:E48"/>
    <mergeCell ref="B47:E47"/>
    <mergeCell ref="B46:E46"/>
    <mergeCell ref="B45:E45"/>
    <mergeCell ref="B44:E44"/>
    <mergeCell ref="B31:E31"/>
    <mergeCell ref="B30:E30"/>
    <mergeCell ref="B29:E29"/>
    <mergeCell ref="B28:E28"/>
    <mergeCell ref="B12:E12"/>
    <mergeCell ref="B11:E11"/>
    <mergeCell ref="B27:E27"/>
    <mergeCell ref="B49:E49"/>
    <mergeCell ref="B37:E37"/>
    <mergeCell ref="B36:E36"/>
    <mergeCell ref="B35:E35"/>
    <mergeCell ref="B34:E34"/>
    <mergeCell ref="B33:E33"/>
    <mergeCell ref="B32:E32"/>
    <mergeCell ref="B43:E43"/>
    <mergeCell ref="B42:E42"/>
    <mergeCell ref="B41:E41"/>
    <mergeCell ref="B40:E40"/>
    <mergeCell ref="B39:E39"/>
    <mergeCell ref="B38:E38"/>
    <mergeCell ref="B18:E18"/>
    <mergeCell ref="B17:E17"/>
    <mergeCell ref="B15:E15"/>
    <mergeCell ref="B14:E14"/>
    <mergeCell ref="B13:E13"/>
    <mergeCell ref="A5:Q5"/>
    <mergeCell ref="F4:J4"/>
    <mergeCell ref="B26:E26"/>
    <mergeCell ref="B25:E25"/>
    <mergeCell ref="B24:E24"/>
    <mergeCell ref="B23:E23"/>
    <mergeCell ref="B22:E22"/>
    <mergeCell ref="B16:E16"/>
    <mergeCell ref="B6:E6"/>
    <mergeCell ref="B7:E7"/>
    <mergeCell ref="B8:E8"/>
    <mergeCell ref="B9:E9"/>
    <mergeCell ref="B10:E10"/>
    <mergeCell ref="B21:E21"/>
    <mergeCell ref="B20:E20"/>
    <mergeCell ref="B19:E19"/>
    <mergeCell ref="F47:P47"/>
    <mergeCell ref="F48:P48"/>
    <mergeCell ref="F16:P16"/>
    <mergeCell ref="F41:P41"/>
    <mergeCell ref="F42:P42"/>
    <mergeCell ref="F43:P43"/>
    <mergeCell ref="F19:Q19"/>
    <mergeCell ref="F18:Q18"/>
    <mergeCell ref="F7:Q7"/>
    <mergeCell ref="F14:Q14"/>
    <mergeCell ref="F12:Q12"/>
    <mergeCell ref="F11:P11"/>
    <mergeCell ref="F13:P13"/>
    <mergeCell ref="F9:P9"/>
    <mergeCell ref="F10:P10"/>
    <mergeCell ref="F32:P32"/>
    <mergeCell ref="F31:P31"/>
    <mergeCell ref="F46:P46"/>
    <mergeCell ref="F30:Q30"/>
    <mergeCell ref="F8:Q8"/>
    <mergeCell ref="F15:P15"/>
    <mergeCell ref="F40:P40"/>
    <mergeCell ref="F37:P37"/>
    <mergeCell ref="F36:P36"/>
    <mergeCell ref="F35:P35"/>
    <mergeCell ref="F34:P34"/>
    <mergeCell ref="F33:P33"/>
    <mergeCell ref="F45:P45"/>
    <mergeCell ref="F44:P44"/>
    <mergeCell ref="F49:P49"/>
    <mergeCell ref="F17:P17"/>
    <mergeCell ref="F20:P20"/>
    <mergeCell ref="F29:P29"/>
    <mergeCell ref="F28:P28"/>
    <mergeCell ref="F27:P27"/>
    <mergeCell ref="F26:P26"/>
    <mergeCell ref="F25:P25"/>
    <mergeCell ref="F24:P24"/>
    <mergeCell ref="F23:P23"/>
    <mergeCell ref="F22:P22"/>
    <mergeCell ref="F21:P21"/>
    <mergeCell ref="F39:Q39"/>
    <mergeCell ref="F38:Q38"/>
  </mergeCells>
  <pageMargins left="0.511811024" right="0.511811024" top="0.78740157500000008" bottom="0.78740157500000008" header="0.31496062000000014" footer="0.31496062000000014"/>
  <pageSetup paperSize="9" fitToHeight="0" orientation="landscape" r:id="rId1"/>
  <rowBreaks count="1" manualBreakCount="1">
    <brk id="17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52"/>
  <sheetViews>
    <sheetView topLeftCell="J37" zoomScale="80" workbookViewId="0">
      <selection activeCell="F21" sqref="F21"/>
    </sheetView>
  </sheetViews>
  <sheetFormatPr defaultColWidth="7.7109375" defaultRowHeight="12.75" x14ac:dyDescent="0.25"/>
  <cols>
    <col min="1" max="1" width="14.5703125" style="88" customWidth="1"/>
    <col min="2" max="2" width="81.7109375" style="88" customWidth="1"/>
    <col min="3" max="3" width="5.7109375" style="89" customWidth="1"/>
    <col min="4" max="4" width="14.28515625" style="90" customWidth="1"/>
    <col min="5" max="5" width="14.5703125" style="90" customWidth="1"/>
    <col min="6" max="6" width="10.7109375" style="90" customWidth="1"/>
    <col min="7" max="7" width="13.140625" style="90" customWidth="1"/>
    <col min="8" max="8" width="10.140625" style="90" customWidth="1"/>
    <col min="9" max="9" width="12.5703125" style="91" customWidth="1"/>
    <col min="10" max="10" width="17.7109375" style="88" customWidth="1"/>
    <col min="11" max="11" width="16.7109375" style="88" customWidth="1"/>
    <col min="12" max="12" width="17.140625" style="88" customWidth="1"/>
    <col min="13" max="13" width="14.85546875" style="88" customWidth="1"/>
    <col min="14" max="14" width="16" style="88" customWidth="1"/>
    <col min="15" max="15" width="11" style="88" customWidth="1"/>
    <col min="16" max="16" width="13.5703125" style="88" customWidth="1"/>
    <col min="17" max="17" width="10" style="88" customWidth="1"/>
    <col min="18" max="16384" width="7.7109375" style="88"/>
  </cols>
  <sheetData>
    <row r="1" spans="1:17" s="92" customFormat="1" ht="15" customHeight="1" x14ac:dyDescent="0.25">
      <c r="A1" s="93" t="s">
        <v>0</v>
      </c>
      <c r="B1" s="309" t="s">
        <v>1</v>
      </c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1"/>
      <c r="P1" s="312" t="s">
        <v>95</v>
      </c>
      <c r="Q1" s="313"/>
    </row>
    <row r="2" spans="1:17" s="92" customFormat="1" x14ac:dyDescent="0.25">
      <c r="A2" s="94" t="s">
        <v>2</v>
      </c>
      <c r="B2" s="318" t="str">
        <f>'MC 01'!B2:N2</f>
        <v>PREFEITURA MUNICIPAL DE SÃO CRISTOVÃO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20"/>
      <c r="P2" s="314"/>
      <c r="Q2" s="315"/>
    </row>
    <row r="3" spans="1:17" s="92" customFormat="1" x14ac:dyDescent="0.25">
      <c r="A3" s="94" t="s">
        <v>4</v>
      </c>
      <c r="B3" s="318" t="str">
        <f>'MC 01'!B3:N3</f>
        <v>REVITALIZAÇÃO DA PRAÇA ALAMEDA DAS ARVORES DO BAIRRO EDUARDO GOMES</v>
      </c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20"/>
      <c r="P3" s="314"/>
      <c r="Q3" s="315"/>
    </row>
    <row r="4" spans="1:17" s="92" customFormat="1" ht="14.25" customHeight="1" x14ac:dyDescent="0.25">
      <c r="A4" s="95" t="s">
        <v>6</v>
      </c>
      <c r="B4" s="96" t="s">
        <v>7</v>
      </c>
      <c r="C4" s="97" t="s">
        <v>99</v>
      </c>
      <c r="D4" s="98" t="str">
        <f>'MC 01'!D4</f>
        <v>01</v>
      </c>
      <c r="E4" s="99" t="s">
        <v>124</v>
      </c>
      <c r="F4" s="321" t="str">
        <f>'MC 01'!F4:J4</f>
        <v>06/10/2025 a 04/11/2025</v>
      </c>
      <c r="G4" s="322"/>
      <c r="H4" s="322"/>
      <c r="I4" s="322"/>
      <c r="J4" s="323"/>
      <c r="K4" s="324" t="s">
        <v>103</v>
      </c>
      <c r="L4" s="325"/>
      <c r="M4" s="100">
        <f>'MC 01'!N4</f>
        <v>45965</v>
      </c>
      <c r="N4" s="99" t="s">
        <v>125</v>
      </c>
      <c r="O4" s="101"/>
      <c r="P4" s="316"/>
      <c r="Q4" s="317"/>
    </row>
    <row r="5" spans="1:17" s="92" customFormat="1" ht="14.25" customHeight="1" x14ac:dyDescent="0.25">
      <c r="A5" s="326" t="s">
        <v>126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8"/>
    </row>
    <row r="6" spans="1:17" s="102" customFormat="1" x14ac:dyDescent="0.25">
      <c r="A6" s="329" t="s">
        <v>9</v>
      </c>
      <c r="B6" s="331" t="s">
        <v>105</v>
      </c>
      <c r="C6" s="331" t="s">
        <v>34</v>
      </c>
      <c r="D6" s="333" t="s">
        <v>127</v>
      </c>
      <c r="E6" s="333"/>
      <c r="F6" s="333"/>
      <c r="G6" s="333"/>
      <c r="H6" s="333"/>
      <c r="I6" s="334" t="s">
        <v>128</v>
      </c>
      <c r="J6" s="336" t="s">
        <v>129</v>
      </c>
      <c r="K6" s="336"/>
      <c r="L6" s="336"/>
      <c r="M6" s="336"/>
      <c r="N6" s="336"/>
      <c r="O6" s="336" t="s">
        <v>130</v>
      </c>
      <c r="P6" s="336"/>
      <c r="Q6" s="337"/>
    </row>
    <row r="7" spans="1:17" s="103" customFormat="1" ht="25.5" x14ac:dyDescent="0.25">
      <c r="A7" s="330"/>
      <c r="B7" s="332"/>
      <c r="C7" s="332"/>
      <c r="D7" s="104" t="s">
        <v>131</v>
      </c>
      <c r="E7" s="104" t="s">
        <v>132</v>
      </c>
      <c r="F7" s="104" t="s">
        <v>133</v>
      </c>
      <c r="G7" s="104" t="s">
        <v>134</v>
      </c>
      <c r="H7" s="104" t="s">
        <v>135</v>
      </c>
      <c r="I7" s="335"/>
      <c r="J7" s="106" t="s">
        <v>131</v>
      </c>
      <c r="K7" s="104" t="s">
        <v>132</v>
      </c>
      <c r="L7" s="104" t="s">
        <v>133</v>
      </c>
      <c r="M7" s="104" t="s">
        <v>134</v>
      </c>
      <c r="N7" s="104" t="s">
        <v>135</v>
      </c>
      <c r="O7" s="105" t="s">
        <v>136</v>
      </c>
      <c r="P7" s="105" t="s">
        <v>137</v>
      </c>
      <c r="Q7" s="107" t="s">
        <v>138</v>
      </c>
    </row>
    <row r="8" spans="1:17" s="108" customFormat="1" x14ac:dyDescent="0.2">
      <c r="A8" s="109">
        <f>'Planilha contratada'!A7</f>
        <v>1</v>
      </c>
      <c r="B8" s="110" t="str">
        <f>'Planilha contratada'!B7</f>
        <v>SERVIÇOS GERAIS DO EMPREENDIMENTO</v>
      </c>
      <c r="C8" s="111"/>
      <c r="D8" s="111"/>
      <c r="E8" s="111"/>
      <c r="F8" s="111"/>
      <c r="G8" s="111"/>
      <c r="H8" s="111"/>
      <c r="I8" s="112"/>
      <c r="J8" s="113">
        <v>14419.0167</v>
      </c>
      <c r="K8" s="114">
        <f>K9+K13+K15</f>
        <v>0</v>
      </c>
      <c r="L8" s="115">
        <f t="shared" ref="L8:N8" si="0">L9+L13+L15</f>
        <v>2882.63</v>
      </c>
      <c r="M8" s="115">
        <f t="shared" si="0"/>
        <v>2882.63</v>
      </c>
      <c r="N8" s="115">
        <f t="shared" si="0"/>
        <v>11536.35</v>
      </c>
      <c r="O8" s="116"/>
      <c r="P8" s="116"/>
      <c r="Q8" s="117"/>
    </row>
    <row r="9" spans="1:17" s="108" customFormat="1" x14ac:dyDescent="0.2">
      <c r="A9" s="118" t="str">
        <f>'Planilha contratada'!A8</f>
        <v>01.01 </v>
      </c>
      <c r="B9" s="119" t="str">
        <f>'Planilha contratada'!B8</f>
        <v>ADMINISTRAÇÃO LOCAL</v>
      </c>
      <c r="C9" s="120"/>
      <c r="D9" s="120"/>
      <c r="E9" s="120"/>
      <c r="F9" s="120"/>
      <c r="G9" s="120"/>
      <c r="H9" s="120"/>
      <c r="I9" s="121"/>
      <c r="J9" s="122">
        <v>8588.3716999999997</v>
      </c>
      <c r="K9" s="123">
        <f>SUM(K10:K12)</f>
        <v>0</v>
      </c>
      <c r="L9" s="124">
        <f t="shared" ref="L9:N9" si="1">SUM(L10:L12)</f>
        <v>1274.04</v>
      </c>
      <c r="M9" s="124">
        <f t="shared" si="1"/>
        <v>1274.04</v>
      </c>
      <c r="N9" s="124">
        <f t="shared" si="1"/>
        <v>7314.3</v>
      </c>
      <c r="O9" s="125"/>
      <c r="P9" s="125"/>
      <c r="Q9" s="126"/>
    </row>
    <row r="10" spans="1:17" s="127" customFormat="1" ht="15" x14ac:dyDescent="0.2">
      <c r="A10" s="128" t="str">
        <f>'Planilha contratada'!A9</f>
        <v>01.01.001 </v>
      </c>
      <c r="B10" s="129" t="str">
        <f>'Planilha contratada'!B9</f>
        <v>Mestre de obras com encargos complementares</v>
      </c>
      <c r="C10" s="130" t="str">
        <f>'Planilha contratada'!C9</f>
        <v>h</v>
      </c>
      <c r="D10" s="130">
        <f>'Planilha contratada'!D9</f>
        <v>105.7</v>
      </c>
      <c r="E10" s="130">
        <v>0</v>
      </c>
      <c r="F10" s="130">
        <f>'MC 01'!Q9</f>
        <v>20.082999999999998</v>
      </c>
      <c r="G10" s="130">
        <f t="shared" ref="G10:G50" si="2">E10+F10</f>
        <v>20.082999999999998</v>
      </c>
      <c r="H10" s="130">
        <f t="shared" ref="H10:H50" si="3">D10-G10</f>
        <v>85.617000000000004</v>
      </c>
      <c r="I10" s="131">
        <f>'Planilha contratada'!E9</f>
        <v>46.73</v>
      </c>
      <c r="J10" s="132">
        <v>4939.3609999999999</v>
      </c>
      <c r="K10" s="133">
        <f t="shared" ref="K10:K50" si="4">TRUNC(E10*I10,2)</f>
        <v>0</v>
      </c>
      <c r="L10" s="134">
        <f t="shared" ref="L10:L12" si="5">TRUNC(F10*I10,2)</f>
        <v>938.47</v>
      </c>
      <c r="M10" s="135">
        <f t="shared" ref="M10:M50" si="6">TRUNC(G10*I10,2)</f>
        <v>938.47</v>
      </c>
      <c r="N10" s="136">
        <f t="shared" ref="N10:N50" si="7">TRUNC(H10*I10,2)</f>
        <v>4000.88</v>
      </c>
      <c r="O10" s="137">
        <f t="shared" ref="O10:O50" si="8">F10/D10</f>
        <v>0.18999999999999997</v>
      </c>
      <c r="P10" s="137">
        <f t="shared" ref="P10:P50" si="9">G10/D10</f>
        <v>0.18999999999999997</v>
      </c>
      <c r="Q10" s="138">
        <f t="shared" ref="Q10:Q50" si="10">H10/D10</f>
        <v>0.81</v>
      </c>
    </row>
    <row r="11" spans="1:17" s="127" customFormat="1" ht="15" x14ac:dyDescent="0.2">
      <c r="A11" s="128" t="str">
        <f>'Planilha contratada'!A10</f>
        <v>01.01.002 </v>
      </c>
      <c r="B11" s="129" t="str">
        <f>'Planilha contratada'!B10</f>
        <v>Engenheiro civil de obra junior com encargos complementares</v>
      </c>
      <c r="C11" s="130" t="str">
        <f>'Planilha contratada'!C10</f>
        <v>h</v>
      </c>
      <c r="D11" s="130">
        <f>'Planilha contratada'!D10</f>
        <v>17.05</v>
      </c>
      <c r="E11" s="130">
        <v>0</v>
      </c>
      <c r="F11" s="130">
        <f>'MC 01'!Q10</f>
        <v>3.2395</v>
      </c>
      <c r="G11" s="130">
        <f t="shared" si="2"/>
        <v>3.2395</v>
      </c>
      <c r="H11" s="130">
        <f t="shared" si="3"/>
        <v>13.810500000000001</v>
      </c>
      <c r="I11" s="131">
        <f>'Planilha contratada'!E10</f>
        <v>103.59</v>
      </c>
      <c r="J11" s="132">
        <v>1766.2095000000002</v>
      </c>
      <c r="K11" s="133">
        <f t="shared" si="4"/>
        <v>0</v>
      </c>
      <c r="L11" s="134">
        <f t="shared" si="5"/>
        <v>335.57</v>
      </c>
      <c r="M11" s="135">
        <f t="shared" si="6"/>
        <v>335.57</v>
      </c>
      <c r="N11" s="136">
        <f t="shared" si="7"/>
        <v>1430.62</v>
      </c>
      <c r="O11" s="137">
        <f t="shared" si="8"/>
        <v>0.19</v>
      </c>
      <c r="P11" s="137">
        <f t="shared" si="9"/>
        <v>0.19</v>
      </c>
      <c r="Q11" s="138">
        <f t="shared" si="10"/>
        <v>0.81</v>
      </c>
    </row>
    <row r="12" spans="1:17" s="127" customFormat="1" ht="15" x14ac:dyDescent="0.2">
      <c r="A12" s="128" t="str">
        <f>'Planilha contratada'!A11</f>
        <v>01.01.003 </v>
      </c>
      <c r="B12" s="129" t="str">
        <f>'Planilha contratada'!B11</f>
        <v>Vigia diurno com encargos complementares</v>
      </c>
      <c r="C12" s="130" t="str">
        <f>'Planilha contratada'!C11</f>
        <v>h</v>
      </c>
      <c r="D12" s="130">
        <f>'Planilha contratada'!D11</f>
        <v>107.16</v>
      </c>
      <c r="E12" s="130">
        <v>0</v>
      </c>
      <c r="F12" s="130">
        <f>'MC 01'!Q11</f>
        <v>0</v>
      </c>
      <c r="G12" s="130">
        <f t="shared" si="2"/>
        <v>0</v>
      </c>
      <c r="H12" s="130">
        <f t="shared" si="3"/>
        <v>107.16</v>
      </c>
      <c r="I12" s="131">
        <f>'Planilha contratada'!E11</f>
        <v>17.57</v>
      </c>
      <c r="J12" s="132">
        <v>1882.8011999999999</v>
      </c>
      <c r="K12" s="133">
        <f t="shared" si="4"/>
        <v>0</v>
      </c>
      <c r="L12" s="134">
        <f t="shared" si="5"/>
        <v>0</v>
      </c>
      <c r="M12" s="135">
        <f t="shared" si="6"/>
        <v>0</v>
      </c>
      <c r="N12" s="136">
        <f t="shared" si="7"/>
        <v>1882.8</v>
      </c>
      <c r="O12" s="137">
        <f t="shared" si="8"/>
        <v>0</v>
      </c>
      <c r="P12" s="137">
        <f t="shared" si="9"/>
        <v>0</v>
      </c>
      <c r="Q12" s="138">
        <f t="shared" si="10"/>
        <v>1</v>
      </c>
    </row>
    <row r="13" spans="1:17" s="139" customFormat="1" x14ac:dyDescent="0.25">
      <c r="A13" s="118" t="str">
        <f>'Planilha contratada'!A12</f>
        <v>01.02 </v>
      </c>
      <c r="B13" s="119" t="str">
        <f>'Planilha contratada'!B12</f>
        <v>MOBILIZAÇÃO/DESMOBILIZAÇÃO</v>
      </c>
      <c r="C13" s="120"/>
      <c r="D13" s="120"/>
      <c r="E13" s="120"/>
      <c r="F13" s="120"/>
      <c r="G13" s="120"/>
      <c r="H13" s="120"/>
      <c r="I13" s="121"/>
      <c r="J13" s="124">
        <f>J14</f>
        <v>16.73</v>
      </c>
      <c r="K13" s="124">
        <f>K14</f>
        <v>0</v>
      </c>
      <c r="L13" s="124">
        <f t="shared" ref="L13:N13" si="11">L14</f>
        <v>0</v>
      </c>
      <c r="M13" s="124">
        <f t="shared" si="11"/>
        <v>0</v>
      </c>
      <c r="N13" s="124">
        <f t="shared" si="11"/>
        <v>16.72</v>
      </c>
      <c r="O13" s="125"/>
      <c r="P13" s="125"/>
      <c r="Q13" s="126"/>
    </row>
    <row r="14" spans="1:17" s="103" customFormat="1" ht="25.5" x14ac:dyDescent="0.25">
      <c r="A14" s="128" t="str">
        <f>'Planilha contratada'!A13</f>
        <v>01.02.001 </v>
      </c>
      <c r="B14" s="129" t="str">
        <f>'Planilha contratada'!B13</f>
        <v>Transporte com caminhão carroceria 9t, em via urbana pavimentada, dmt até 30km (unidade: txkm). af_07/2020</v>
      </c>
      <c r="C14" s="130" t="str">
        <f>'Planilha contratada'!C13</f>
        <v>txkm</v>
      </c>
      <c r="D14" s="130">
        <f>'Planilha contratada'!D13</f>
        <v>7.5</v>
      </c>
      <c r="E14" s="130">
        <v>0</v>
      </c>
      <c r="F14" s="130">
        <f>'MC 01'!Q13</f>
        <v>0</v>
      </c>
      <c r="G14" s="130">
        <f t="shared" si="2"/>
        <v>0</v>
      </c>
      <c r="H14" s="130">
        <f t="shared" si="3"/>
        <v>7.5</v>
      </c>
      <c r="I14" s="131">
        <f>'Planilha contratada'!E13</f>
        <v>2.23</v>
      </c>
      <c r="J14" s="135">
        <v>16.73</v>
      </c>
      <c r="K14" s="135">
        <f t="shared" si="4"/>
        <v>0</v>
      </c>
      <c r="L14" s="135">
        <f>TRUNC(F14*I14,2)</f>
        <v>0</v>
      </c>
      <c r="M14" s="135">
        <f t="shared" si="6"/>
        <v>0</v>
      </c>
      <c r="N14" s="136">
        <f t="shared" si="7"/>
        <v>16.72</v>
      </c>
      <c r="O14" s="137">
        <f t="shared" si="8"/>
        <v>0</v>
      </c>
      <c r="P14" s="137">
        <f t="shared" si="9"/>
        <v>0</v>
      </c>
      <c r="Q14" s="138">
        <f t="shared" si="10"/>
        <v>1</v>
      </c>
    </row>
    <row r="15" spans="1:17" s="108" customFormat="1" ht="14.25" x14ac:dyDescent="0.25">
      <c r="A15" s="118" t="str">
        <f>'Planilha contratada'!A14</f>
        <v>01.03 </v>
      </c>
      <c r="B15" s="119" t="str">
        <f>'Planilha contratada'!B14</f>
        <v>SERVIÇOS GERAIS</v>
      </c>
      <c r="C15" s="120"/>
      <c r="D15" s="120"/>
      <c r="E15" s="120"/>
      <c r="F15" s="120"/>
      <c r="G15" s="120"/>
      <c r="H15" s="120"/>
      <c r="I15" s="121"/>
      <c r="J15" s="140">
        <v>5813.92</v>
      </c>
      <c r="K15" s="124">
        <f>SUM(K16:K18)</f>
        <v>0</v>
      </c>
      <c r="L15" s="124">
        <f t="shared" ref="L15:N15" si="12">SUM(L16:L18)</f>
        <v>1608.59</v>
      </c>
      <c r="M15" s="124">
        <f t="shared" si="12"/>
        <v>1608.59</v>
      </c>
      <c r="N15" s="124">
        <f t="shared" si="12"/>
        <v>4205.33</v>
      </c>
      <c r="O15" s="125"/>
      <c r="P15" s="125"/>
      <c r="Q15" s="126"/>
    </row>
    <row r="16" spans="1:17" s="127" customFormat="1" ht="25.5" x14ac:dyDescent="0.2">
      <c r="A16" s="128" t="str">
        <f>'Planilha contratada'!A15</f>
        <v>01.03.003 </v>
      </c>
      <c r="B16" s="129" t="str">
        <f>'Planilha contratada'!B15</f>
        <v>Ligação Predial de Água em Mureta de Concreto, Provisória ou Definitiva, com Fornecimento de Material, inclusive Mureta e Hidrômetro, Rede DN 50mm - Rev 03_10/2022</v>
      </c>
      <c r="C16" s="130" t="str">
        <f>'Planilha contratada'!C15</f>
        <v>UN</v>
      </c>
      <c r="D16" s="130">
        <f>'Planilha contratada'!D15</f>
        <v>1</v>
      </c>
      <c r="E16" s="130">
        <v>0</v>
      </c>
      <c r="F16" s="130">
        <f>'MC 01'!Q15</f>
        <v>0</v>
      </c>
      <c r="G16" s="130">
        <f t="shared" si="2"/>
        <v>0</v>
      </c>
      <c r="H16" s="130">
        <f t="shared" si="3"/>
        <v>1</v>
      </c>
      <c r="I16" s="131">
        <f>'Planilha contratada'!E15</f>
        <v>607.25</v>
      </c>
      <c r="J16" s="132">
        <v>607.25</v>
      </c>
      <c r="K16" s="133">
        <f t="shared" si="4"/>
        <v>0</v>
      </c>
      <c r="L16" s="135">
        <f t="shared" ref="L16:L50" si="13">TRUNC(F16*I16,2)</f>
        <v>0</v>
      </c>
      <c r="M16" s="135">
        <f t="shared" si="6"/>
        <v>0</v>
      </c>
      <c r="N16" s="136">
        <f t="shared" si="7"/>
        <v>607.25</v>
      </c>
      <c r="O16" s="137">
        <f t="shared" si="8"/>
        <v>0</v>
      </c>
      <c r="P16" s="137">
        <f t="shared" si="9"/>
        <v>0</v>
      </c>
      <c r="Q16" s="138">
        <f t="shared" si="10"/>
        <v>1</v>
      </c>
    </row>
    <row r="17" spans="1:17" s="103" customFormat="1" ht="25.5" x14ac:dyDescent="0.2">
      <c r="A17" s="128" t="str">
        <f>'Planilha contratada'!A16</f>
        <v>01.03.004 </v>
      </c>
      <c r="B17" s="129" t="str">
        <f>'Planilha contratada'!B16</f>
        <v>Instalação provisória de energia elétrica, aerea, trifasica, em poste galvanizado, exclusive fornecimento do medidor</v>
      </c>
      <c r="C17" s="130" t="str">
        <f>'Planilha contratada'!C16</f>
        <v>un</v>
      </c>
      <c r="D17" s="130">
        <f>'Planilha contratada'!D16</f>
        <v>1</v>
      </c>
      <c r="E17" s="130">
        <v>0</v>
      </c>
      <c r="F17" s="130">
        <f>'MC 01'!Q16</f>
        <v>1</v>
      </c>
      <c r="G17" s="130">
        <f t="shared" si="2"/>
        <v>1</v>
      </c>
      <c r="H17" s="130">
        <f t="shared" si="3"/>
        <v>0</v>
      </c>
      <c r="I17" s="131">
        <f>'Planilha contratada'!E16</f>
        <v>1608.59</v>
      </c>
      <c r="J17" s="132">
        <v>1608.59</v>
      </c>
      <c r="K17" s="133">
        <f t="shared" si="4"/>
        <v>0</v>
      </c>
      <c r="L17" s="135">
        <f t="shared" si="13"/>
        <v>1608.59</v>
      </c>
      <c r="M17" s="135">
        <f t="shared" si="6"/>
        <v>1608.59</v>
      </c>
      <c r="N17" s="136">
        <f t="shared" si="7"/>
        <v>0</v>
      </c>
      <c r="O17" s="137">
        <f t="shared" si="8"/>
        <v>1</v>
      </c>
      <c r="P17" s="137">
        <f t="shared" si="9"/>
        <v>1</v>
      </c>
      <c r="Q17" s="138">
        <f t="shared" si="10"/>
        <v>0</v>
      </c>
    </row>
    <row r="18" spans="1:17" s="103" customFormat="1" ht="25.5" x14ac:dyDescent="0.2">
      <c r="A18" s="128" t="str">
        <f>'Planilha contratada'!A17</f>
        <v>01.03.005 </v>
      </c>
      <c r="B18" s="129" t="str">
        <f>'Planilha contratada'!B17</f>
        <v>Fornecimento e instalação de placa de obra com chapa galvanizada e estrutura de madeira. af_03/2022_ps</v>
      </c>
      <c r="C18" s="130" t="str">
        <f>'Planilha contratada'!C17</f>
        <v>m2</v>
      </c>
      <c r="D18" s="130">
        <f>'Planilha contratada'!D17</f>
        <v>12</v>
      </c>
      <c r="E18" s="130">
        <v>0</v>
      </c>
      <c r="F18" s="130">
        <f>'MC 01'!Q17</f>
        <v>0</v>
      </c>
      <c r="G18" s="130">
        <f t="shared" si="2"/>
        <v>0</v>
      </c>
      <c r="H18" s="130">
        <f t="shared" si="3"/>
        <v>12</v>
      </c>
      <c r="I18" s="131">
        <f>'Planilha contratada'!E17</f>
        <v>299.83999999999997</v>
      </c>
      <c r="J18" s="132">
        <v>3598.08</v>
      </c>
      <c r="K18" s="133">
        <f t="shared" si="4"/>
        <v>0</v>
      </c>
      <c r="L18" s="135">
        <f t="shared" si="13"/>
        <v>0</v>
      </c>
      <c r="M18" s="135">
        <f t="shared" si="6"/>
        <v>0</v>
      </c>
      <c r="N18" s="136">
        <f t="shared" si="7"/>
        <v>3598.08</v>
      </c>
      <c r="O18" s="137">
        <f t="shared" si="8"/>
        <v>0</v>
      </c>
      <c r="P18" s="137">
        <f t="shared" si="9"/>
        <v>0</v>
      </c>
      <c r="Q18" s="138">
        <f t="shared" si="10"/>
        <v>1</v>
      </c>
    </row>
    <row r="19" spans="1:17" s="139" customFormat="1" x14ac:dyDescent="0.2">
      <c r="A19" s="141">
        <f>'Planilha contratada'!A18</f>
        <v>2</v>
      </c>
      <c r="B19" s="142" t="str">
        <f>'Planilha contratada'!B18</f>
        <v>PRAÇA ALAMEDA - SEÇÃO 01</v>
      </c>
      <c r="C19" s="143"/>
      <c r="D19" s="143"/>
      <c r="E19" s="143"/>
      <c r="F19" s="143"/>
      <c r="G19" s="143"/>
      <c r="H19" s="143"/>
      <c r="I19" s="144"/>
      <c r="J19" s="145">
        <v>94370.432199999981</v>
      </c>
      <c r="K19" s="146">
        <f>K20+K31</f>
        <v>0</v>
      </c>
      <c r="L19" s="147">
        <f t="shared" ref="L19:N19" si="14">L20+L31</f>
        <v>1277.42</v>
      </c>
      <c r="M19" s="147">
        <f t="shared" si="14"/>
        <v>1277.42</v>
      </c>
      <c r="N19" s="147">
        <f t="shared" si="14"/>
        <v>93092.919999999984</v>
      </c>
      <c r="O19" s="148"/>
      <c r="P19" s="148"/>
      <c r="Q19" s="149"/>
    </row>
    <row r="20" spans="1:17" s="139" customFormat="1" x14ac:dyDescent="0.2">
      <c r="A20" s="118" t="str">
        <f>'Planilha contratada'!A19</f>
        <v>02.01 </v>
      </c>
      <c r="B20" s="119" t="str">
        <f>'Planilha contratada'!B19</f>
        <v>PAVIMENTAÇÃO</v>
      </c>
      <c r="C20" s="120"/>
      <c r="D20" s="120"/>
      <c r="E20" s="120"/>
      <c r="F20" s="120"/>
      <c r="G20" s="120"/>
      <c r="H20" s="120"/>
      <c r="I20" s="121"/>
      <c r="J20" s="150">
        <v>90218.255999999979</v>
      </c>
      <c r="K20" s="123">
        <f>SUM(K21:K30)</f>
        <v>0</v>
      </c>
      <c r="L20" s="124">
        <f>SUM(L21:L30)</f>
        <v>1277.42</v>
      </c>
      <c r="M20" s="124">
        <f t="shared" ref="M20:N20" si="15">SUM(M21:M30)</f>
        <v>1277.42</v>
      </c>
      <c r="N20" s="124">
        <f t="shared" si="15"/>
        <v>88940.779999999984</v>
      </c>
      <c r="O20" s="125"/>
      <c r="P20" s="125"/>
      <c r="Q20" s="126"/>
    </row>
    <row r="21" spans="1:17" s="103" customFormat="1" x14ac:dyDescent="0.2">
      <c r="A21" s="128" t="str">
        <f>'Planilha contratada'!A20</f>
        <v>02.01.001 </v>
      </c>
      <c r="B21" s="129" t="str">
        <f>'Planilha contratada'!B20</f>
        <v>Locação de serviços de pavimentação</v>
      </c>
      <c r="C21" s="130" t="str">
        <f>'Planilha contratada'!C20</f>
        <v>m2</v>
      </c>
      <c r="D21" s="130">
        <f>'Planilha contratada'!D20</f>
        <v>1197.8399999999999</v>
      </c>
      <c r="E21" s="130">
        <v>0</v>
      </c>
      <c r="F21" s="130">
        <f>'MC 01'!Q40</f>
        <v>899.59799999999996</v>
      </c>
      <c r="G21" s="130">
        <f t="shared" si="2"/>
        <v>899.59799999999996</v>
      </c>
      <c r="H21" s="130">
        <f t="shared" si="3"/>
        <v>298.24199999999996</v>
      </c>
      <c r="I21" s="131">
        <f>'Planilha contratada'!E20</f>
        <v>1.42</v>
      </c>
      <c r="J21" s="132">
        <v>1700.9327999999998</v>
      </c>
      <c r="K21" s="133">
        <f t="shared" si="4"/>
        <v>0</v>
      </c>
      <c r="L21" s="135">
        <f t="shared" si="13"/>
        <v>1277.42</v>
      </c>
      <c r="M21" s="135">
        <f t="shared" si="6"/>
        <v>1277.42</v>
      </c>
      <c r="N21" s="136">
        <f t="shared" si="7"/>
        <v>423.5</v>
      </c>
      <c r="O21" s="137">
        <f t="shared" si="8"/>
        <v>0.75101683029453015</v>
      </c>
      <c r="P21" s="137">
        <f t="shared" si="9"/>
        <v>0.75101683029453015</v>
      </c>
      <c r="Q21" s="138">
        <f t="shared" si="10"/>
        <v>0.24898316970546983</v>
      </c>
    </row>
    <row r="22" spans="1:17" s="103" customFormat="1" ht="25.5" x14ac:dyDescent="0.2">
      <c r="A22" s="128" t="str">
        <f>'Planilha contratada'!A21</f>
        <v>02.01.002 </v>
      </c>
      <c r="B22" s="129" t="str">
        <f>'Planilha contratada'!B21</f>
        <v>Compactação mecânica de solo para execução de radier, piso de concreto ou laje sobre solo, com compactador de solos a percussão. af_09/2021</v>
      </c>
      <c r="C22" s="130" t="str">
        <f>'Planilha contratada'!C21</f>
        <v>m2</v>
      </c>
      <c r="D22" s="130">
        <f>'Planilha contratada'!D21</f>
        <v>1197.8399999999999</v>
      </c>
      <c r="E22" s="130">
        <v>0</v>
      </c>
      <c r="F22" s="130">
        <f>'MC 01'!Q21</f>
        <v>0</v>
      </c>
      <c r="G22" s="130">
        <f t="shared" si="2"/>
        <v>0</v>
      </c>
      <c r="H22" s="130">
        <f t="shared" si="3"/>
        <v>1197.8399999999999</v>
      </c>
      <c r="I22" s="131">
        <f>'Planilha contratada'!E21</f>
        <v>3.56</v>
      </c>
      <c r="J22" s="132">
        <v>4264.3103999999994</v>
      </c>
      <c r="K22" s="133">
        <f t="shared" si="4"/>
        <v>0</v>
      </c>
      <c r="L22" s="135">
        <f t="shared" si="13"/>
        <v>0</v>
      </c>
      <c r="M22" s="135">
        <f t="shared" si="6"/>
        <v>0</v>
      </c>
      <c r="N22" s="136">
        <f t="shared" si="7"/>
        <v>4264.3100000000004</v>
      </c>
      <c r="O22" s="137">
        <f t="shared" si="8"/>
        <v>0</v>
      </c>
      <c r="P22" s="137">
        <f t="shared" si="9"/>
        <v>0</v>
      </c>
      <c r="Q22" s="138">
        <f t="shared" si="10"/>
        <v>1</v>
      </c>
    </row>
    <row r="23" spans="1:17" s="103" customFormat="1" x14ac:dyDescent="0.2">
      <c r="A23" s="128" t="str">
        <f>'Planilha contratada'!A22</f>
        <v>02.01.003 </v>
      </c>
      <c r="B23" s="129" t="str">
        <f>'Planilha contratada'!B22</f>
        <v>Aplicação de lona plástica para execução de pavimentos de concreto. af_04/2022</v>
      </c>
      <c r="C23" s="130" t="str">
        <f>'Planilha contratada'!C22</f>
        <v>m2</v>
      </c>
      <c r="D23" s="130">
        <f>'Planilha contratada'!D22</f>
        <v>1197.8399999999999</v>
      </c>
      <c r="E23" s="130">
        <v>0</v>
      </c>
      <c r="F23" s="130">
        <f>'MC 01'!Q22</f>
        <v>0</v>
      </c>
      <c r="G23" s="130">
        <f t="shared" si="2"/>
        <v>0</v>
      </c>
      <c r="H23" s="130">
        <f t="shared" si="3"/>
        <v>1197.8399999999999</v>
      </c>
      <c r="I23" s="131">
        <f>'Planilha contratada'!E22</f>
        <v>3.03</v>
      </c>
      <c r="J23" s="132">
        <v>3629.4551999999994</v>
      </c>
      <c r="K23" s="133">
        <f t="shared" si="4"/>
        <v>0</v>
      </c>
      <c r="L23" s="135">
        <f t="shared" si="13"/>
        <v>0</v>
      </c>
      <c r="M23" s="135">
        <f t="shared" si="6"/>
        <v>0</v>
      </c>
      <c r="N23" s="136">
        <f t="shared" si="7"/>
        <v>3629.45</v>
      </c>
      <c r="O23" s="137">
        <f t="shared" si="8"/>
        <v>0</v>
      </c>
      <c r="P23" s="137">
        <f t="shared" si="9"/>
        <v>0</v>
      </c>
      <c r="Q23" s="138">
        <f t="shared" si="10"/>
        <v>1</v>
      </c>
    </row>
    <row r="24" spans="1:17" s="103" customFormat="1" ht="25.5" x14ac:dyDescent="0.2">
      <c r="A24" s="128" t="str">
        <f>'Planilha contratada'!A23</f>
        <v>02.01.004 </v>
      </c>
      <c r="B24" s="129" t="str">
        <f>'Planilha contratada'!B23</f>
        <v>Execução de passeio (calçada) ou piso de concreto com concreto moldado in loco, usinado c20, acabamento convencional, não armado. af_08/2022</v>
      </c>
      <c r="C24" s="130" t="str">
        <f>'Planilha contratada'!C23</f>
        <v>m3</v>
      </c>
      <c r="D24" s="130">
        <f>'Planilha contratada'!D23</f>
        <v>79.89</v>
      </c>
      <c r="E24" s="130">
        <v>0</v>
      </c>
      <c r="F24" s="130">
        <f>'MC 01'!Q23</f>
        <v>0</v>
      </c>
      <c r="G24" s="130">
        <f t="shared" si="2"/>
        <v>0</v>
      </c>
      <c r="H24" s="130">
        <f t="shared" si="3"/>
        <v>79.89</v>
      </c>
      <c r="I24" s="131">
        <f>'Planilha contratada'!E23</f>
        <v>588.04999999999995</v>
      </c>
      <c r="J24" s="132">
        <v>46979.314499999993</v>
      </c>
      <c r="K24" s="133">
        <f t="shared" si="4"/>
        <v>0</v>
      </c>
      <c r="L24" s="135">
        <f t="shared" si="13"/>
        <v>0</v>
      </c>
      <c r="M24" s="135">
        <f t="shared" si="6"/>
        <v>0</v>
      </c>
      <c r="N24" s="136">
        <f t="shared" si="7"/>
        <v>46979.31</v>
      </c>
      <c r="O24" s="137">
        <f t="shared" si="8"/>
        <v>0</v>
      </c>
      <c r="P24" s="137">
        <f t="shared" si="9"/>
        <v>0</v>
      </c>
      <c r="Q24" s="138">
        <f t="shared" si="10"/>
        <v>1</v>
      </c>
    </row>
    <row r="25" spans="1:17" s="103" customFormat="1" ht="25.5" x14ac:dyDescent="0.2">
      <c r="A25" s="128" t="str">
        <f>'Planilha contratada'!A24</f>
        <v>02.01.006 </v>
      </c>
      <c r="B25" s="129" t="str">
        <f>'Planilha contratada'!B24</f>
        <v>Lastro com material granular (areia média), aplicado em pisos ou lajes sobre solo, espessura de *10 cm*. af_01/2024</v>
      </c>
      <c r="C25" s="130" t="str">
        <f>'Planilha contratada'!C24</f>
        <v>m3</v>
      </c>
      <c r="D25" s="130">
        <f>'Planilha contratada'!D24</f>
        <v>59.9</v>
      </c>
      <c r="E25" s="130">
        <v>0</v>
      </c>
      <c r="F25" s="130">
        <f>'MC 01'!Q24</f>
        <v>0</v>
      </c>
      <c r="G25" s="130">
        <f t="shared" si="2"/>
        <v>0</v>
      </c>
      <c r="H25" s="130">
        <f t="shared" si="3"/>
        <v>59.9</v>
      </c>
      <c r="I25" s="131">
        <f>'Planilha contratada'!E24</f>
        <v>166.01</v>
      </c>
      <c r="J25" s="132">
        <v>9943.9989999999998</v>
      </c>
      <c r="K25" s="133">
        <f t="shared" si="4"/>
        <v>0</v>
      </c>
      <c r="L25" s="135">
        <f t="shared" si="13"/>
        <v>0</v>
      </c>
      <c r="M25" s="135">
        <f t="shared" si="6"/>
        <v>0</v>
      </c>
      <c r="N25" s="136">
        <f t="shared" si="7"/>
        <v>9943.99</v>
      </c>
      <c r="O25" s="137">
        <f t="shared" si="8"/>
        <v>0</v>
      </c>
      <c r="P25" s="137">
        <f t="shared" si="9"/>
        <v>0</v>
      </c>
      <c r="Q25" s="138">
        <f t="shared" si="10"/>
        <v>1</v>
      </c>
    </row>
    <row r="26" spans="1:17" s="103" customFormat="1" ht="25.5" x14ac:dyDescent="0.2">
      <c r="A26" s="128" t="str">
        <f>'Planilha contratada'!A25</f>
        <v>02.01.007 </v>
      </c>
      <c r="B26" s="129" t="str">
        <f>'Planilha contratada'!B25</f>
        <v>Pintura p/ piso c/ aplicação de 2 demãos tinta novacor, cores cerâmica, concreto, verde ou azul - aplicação c/ rôlo - R1</v>
      </c>
      <c r="C26" s="130" t="str">
        <f>'Planilha contratada'!C25</f>
        <v>m2</v>
      </c>
      <c r="D26" s="130">
        <f>'Planilha contratada'!D25</f>
        <v>677.1</v>
      </c>
      <c r="E26" s="130">
        <v>0</v>
      </c>
      <c r="F26" s="130">
        <f>'MC 01'!Q25</f>
        <v>0</v>
      </c>
      <c r="G26" s="130">
        <f t="shared" si="2"/>
        <v>0</v>
      </c>
      <c r="H26" s="130">
        <f t="shared" si="3"/>
        <v>677.1</v>
      </c>
      <c r="I26" s="131">
        <f>'Planilha contratada'!E25</f>
        <v>8.93</v>
      </c>
      <c r="J26" s="132">
        <v>6046.5029999999997</v>
      </c>
      <c r="K26" s="133">
        <f t="shared" si="4"/>
        <v>0</v>
      </c>
      <c r="L26" s="135">
        <f t="shared" si="13"/>
        <v>0</v>
      </c>
      <c r="M26" s="135">
        <f t="shared" si="6"/>
        <v>0</v>
      </c>
      <c r="N26" s="136">
        <f t="shared" si="7"/>
        <v>6046.5</v>
      </c>
      <c r="O26" s="137">
        <f t="shared" si="8"/>
        <v>0</v>
      </c>
      <c r="P26" s="137">
        <f t="shared" si="9"/>
        <v>0</v>
      </c>
      <c r="Q26" s="138">
        <f t="shared" si="10"/>
        <v>1</v>
      </c>
    </row>
    <row r="27" spans="1:17" s="103" customFormat="1" x14ac:dyDescent="0.2">
      <c r="A27" s="128" t="str">
        <f>'Planilha contratada'!A26</f>
        <v>02.01.008 </v>
      </c>
      <c r="B27" s="129" t="str">
        <f>'Planilha contratada'!B26</f>
        <v>Piso podotátil de alerta ou direcional, de concreto, assentado sobre argamassa. af_03/2024</v>
      </c>
      <c r="C27" s="130" t="str">
        <f>'Planilha contratada'!C26</f>
        <v>m2</v>
      </c>
      <c r="D27" s="130">
        <f>'Planilha contratada'!D26</f>
        <v>23.4</v>
      </c>
      <c r="E27" s="130">
        <v>0</v>
      </c>
      <c r="F27" s="130">
        <f>'MC 01'!Q26</f>
        <v>0</v>
      </c>
      <c r="G27" s="130">
        <f t="shared" si="2"/>
        <v>0</v>
      </c>
      <c r="H27" s="130">
        <f t="shared" si="3"/>
        <v>23.4</v>
      </c>
      <c r="I27" s="131">
        <f>'Planilha contratada'!E26</f>
        <v>161.16</v>
      </c>
      <c r="J27" s="132">
        <v>3771.1439999999998</v>
      </c>
      <c r="K27" s="133">
        <f t="shared" si="4"/>
        <v>0</v>
      </c>
      <c r="L27" s="135">
        <f t="shared" si="13"/>
        <v>0</v>
      </c>
      <c r="M27" s="135">
        <f t="shared" si="6"/>
        <v>0</v>
      </c>
      <c r="N27" s="136">
        <f t="shared" si="7"/>
        <v>3771.14</v>
      </c>
      <c r="O27" s="137">
        <f t="shared" si="8"/>
        <v>0</v>
      </c>
      <c r="P27" s="137">
        <f t="shared" si="9"/>
        <v>0</v>
      </c>
      <c r="Q27" s="138">
        <f t="shared" si="10"/>
        <v>1</v>
      </c>
    </row>
    <row r="28" spans="1:17" s="103" customFormat="1" ht="25.5" x14ac:dyDescent="0.2">
      <c r="A28" s="128" t="str">
        <f>'Planilha contratada'!A27</f>
        <v>02.01.009 </v>
      </c>
      <c r="B28" s="129" t="str">
        <f>'Planilha contratada'!B27</f>
        <v>Assentamento de guia (meio-fio) em trecho reto, confeccionada em concreto pré-fabricado, dimensões 100x15x13x30 cm (comprimento x base inferior x base superior x altura). af_01/2024</v>
      </c>
      <c r="C28" s="130" t="str">
        <f>'Planilha contratada'!C27</f>
        <v>m</v>
      </c>
      <c r="D28" s="130">
        <f>'Planilha contratada'!D27</f>
        <v>260.69</v>
      </c>
      <c r="E28" s="130">
        <v>0</v>
      </c>
      <c r="F28" s="130">
        <f>'MC 01'!Q27</f>
        <v>0</v>
      </c>
      <c r="G28" s="130">
        <f t="shared" si="2"/>
        <v>0</v>
      </c>
      <c r="H28" s="130">
        <f t="shared" si="3"/>
        <v>260.69</v>
      </c>
      <c r="I28" s="131">
        <f>'Planilha contratada'!E27</f>
        <v>38.619999999999997</v>
      </c>
      <c r="J28" s="132">
        <v>10067.8478</v>
      </c>
      <c r="K28" s="133">
        <f t="shared" si="4"/>
        <v>0</v>
      </c>
      <c r="L28" s="135">
        <f t="shared" si="13"/>
        <v>0</v>
      </c>
      <c r="M28" s="135">
        <f t="shared" si="6"/>
        <v>0</v>
      </c>
      <c r="N28" s="136">
        <f t="shared" si="7"/>
        <v>10067.84</v>
      </c>
      <c r="O28" s="137">
        <f t="shared" si="8"/>
        <v>0</v>
      </c>
      <c r="P28" s="137">
        <f t="shared" si="9"/>
        <v>0</v>
      </c>
      <c r="Q28" s="138">
        <f t="shared" si="10"/>
        <v>1</v>
      </c>
    </row>
    <row r="29" spans="1:17" s="103" customFormat="1" ht="25.5" x14ac:dyDescent="0.2">
      <c r="A29" s="128" t="str">
        <f>'Planilha contratada'!A28</f>
        <v>02.01.010 </v>
      </c>
      <c r="B29" s="129" t="str">
        <f>'Planilha contratada'!B28</f>
        <v>Assentamento de guia (meio-fio) em trecho curvo, confeccionada em concreto pré-fabricado, dimensões 100x15x13x30 cm (comprimento x base inferior x base superior x altura). af_01/2024</v>
      </c>
      <c r="C29" s="130" t="str">
        <f>'Planilha contratada'!C28</f>
        <v>m</v>
      </c>
      <c r="D29" s="130">
        <f>'Planilha contratada'!D28</f>
        <v>60.2</v>
      </c>
      <c r="E29" s="130">
        <v>0</v>
      </c>
      <c r="F29" s="130">
        <f>'MC 01'!Q28</f>
        <v>0</v>
      </c>
      <c r="G29" s="130">
        <f t="shared" si="2"/>
        <v>0</v>
      </c>
      <c r="H29" s="130">
        <f t="shared" si="3"/>
        <v>60.2</v>
      </c>
      <c r="I29" s="131">
        <f>'Planilha contratada'!E28</f>
        <v>41.82</v>
      </c>
      <c r="J29" s="132">
        <v>2517.5640000000003</v>
      </c>
      <c r="K29" s="133">
        <f t="shared" si="4"/>
        <v>0</v>
      </c>
      <c r="L29" s="135">
        <f t="shared" si="13"/>
        <v>0</v>
      </c>
      <c r="M29" s="135">
        <f t="shared" si="6"/>
        <v>0</v>
      </c>
      <c r="N29" s="136">
        <f t="shared" si="7"/>
        <v>2517.56</v>
      </c>
      <c r="O29" s="137">
        <f t="shared" si="8"/>
        <v>0</v>
      </c>
      <c r="P29" s="137">
        <f t="shared" si="9"/>
        <v>0</v>
      </c>
      <c r="Q29" s="138">
        <f t="shared" si="10"/>
        <v>1</v>
      </c>
    </row>
    <row r="30" spans="1:17" s="103" customFormat="1" x14ac:dyDescent="0.2">
      <c r="A30" s="128" t="str">
        <f>'Planilha contratada'!A29</f>
        <v>02.01.011 </v>
      </c>
      <c r="B30" s="129" t="str">
        <f>'Planilha contratada'!B29</f>
        <v>Reassentamento de meio fio</v>
      </c>
      <c r="C30" s="130" t="str">
        <f>'Planilha contratada'!C29</f>
        <v>m</v>
      </c>
      <c r="D30" s="130">
        <f>'Planilha contratada'!D29</f>
        <v>111.73</v>
      </c>
      <c r="E30" s="130">
        <v>0</v>
      </c>
      <c r="F30" s="130">
        <f>'MC 01'!Q29</f>
        <v>0</v>
      </c>
      <c r="G30" s="130">
        <f t="shared" si="2"/>
        <v>0</v>
      </c>
      <c r="H30" s="130">
        <f t="shared" si="3"/>
        <v>111.73</v>
      </c>
      <c r="I30" s="131">
        <f>'Planilha contratada'!E29</f>
        <v>11.61</v>
      </c>
      <c r="J30" s="132">
        <v>1297.1852999999999</v>
      </c>
      <c r="K30" s="133">
        <f t="shared" si="4"/>
        <v>0</v>
      </c>
      <c r="L30" s="135">
        <f t="shared" si="13"/>
        <v>0</v>
      </c>
      <c r="M30" s="135">
        <f t="shared" si="6"/>
        <v>0</v>
      </c>
      <c r="N30" s="136">
        <f t="shared" si="7"/>
        <v>1297.18</v>
      </c>
      <c r="O30" s="137">
        <f t="shared" si="8"/>
        <v>0</v>
      </c>
      <c r="P30" s="137">
        <f t="shared" si="9"/>
        <v>0</v>
      </c>
      <c r="Q30" s="138">
        <f t="shared" si="10"/>
        <v>1</v>
      </c>
    </row>
    <row r="31" spans="1:17" s="139" customFormat="1" x14ac:dyDescent="0.2">
      <c r="A31" s="118" t="str">
        <f>'Planilha contratada'!A30</f>
        <v>02.05 </v>
      </c>
      <c r="B31" s="119" t="str">
        <f>'Planilha contratada'!B30</f>
        <v>CONTENÇÃO</v>
      </c>
      <c r="C31" s="120"/>
      <c r="D31" s="120"/>
      <c r="E31" s="120"/>
      <c r="F31" s="120"/>
      <c r="G31" s="120"/>
      <c r="H31" s="120"/>
      <c r="I31" s="121"/>
      <c r="J31" s="150">
        <v>4152.1762000000008</v>
      </c>
      <c r="K31" s="123">
        <f>SUM(K32:K38)</f>
        <v>0</v>
      </c>
      <c r="L31" s="124">
        <f>SUM(L32:L38)</f>
        <v>0</v>
      </c>
      <c r="M31" s="124">
        <f>SUM(M32:M38)</f>
        <v>0</v>
      </c>
      <c r="N31" s="124">
        <f>SUM(N32:N38)</f>
        <v>4152.1399999999994</v>
      </c>
      <c r="O31" s="125"/>
      <c r="P31" s="125"/>
      <c r="Q31" s="126"/>
    </row>
    <row r="32" spans="1:17" s="103" customFormat="1" x14ac:dyDescent="0.2">
      <c r="A32" s="128" t="str">
        <f>'Planilha contratada'!A31</f>
        <v>02.05.001 </v>
      </c>
      <c r="B32" s="129" t="str">
        <f>'Planilha contratada'!B31</f>
        <v>Escavação manual de vala com profundidade menor ou igual a 1,30 m. af_02/2021</v>
      </c>
      <c r="C32" s="130" t="str">
        <f>'Planilha contratada'!C31</f>
        <v>m3</v>
      </c>
      <c r="D32" s="130">
        <f>'Planilha contratada'!D31</f>
        <v>4.17</v>
      </c>
      <c r="E32" s="130">
        <v>0</v>
      </c>
      <c r="F32" s="130">
        <f>'MC 01'!Q31</f>
        <v>0</v>
      </c>
      <c r="G32" s="130">
        <f t="shared" si="2"/>
        <v>0</v>
      </c>
      <c r="H32" s="130">
        <f t="shared" si="3"/>
        <v>4.17</v>
      </c>
      <c r="I32" s="131">
        <f>'Planilha contratada'!E31</f>
        <v>90.46</v>
      </c>
      <c r="J32" s="132">
        <v>377.21819999999997</v>
      </c>
      <c r="K32" s="133">
        <f t="shared" si="4"/>
        <v>0</v>
      </c>
      <c r="L32" s="135">
        <f t="shared" si="13"/>
        <v>0</v>
      </c>
      <c r="M32" s="135">
        <f t="shared" si="6"/>
        <v>0</v>
      </c>
      <c r="N32" s="136">
        <f t="shared" si="7"/>
        <v>377.21</v>
      </c>
      <c r="O32" s="137">
        <f t="shared" si="8"/>
        <v>0</v>
      </c>
      <c r="P32" s="137">
        <f t="shared" si="9"/>
        <v>0</v>
      </c>
      <c r="Q32" s="138">
        <f t="shared" si="10"/>
        <v>1</v>
      </c>
    </row>
    <row r="33" spans="1:17" s="103" customFormat="1" ht="25.5" x14ac:dyDescent="0.2">
      <c r="A33" s="128" t="str">
        <f>'Planilha contratada'!A32</f>
        <v>02.05.002 </v>
      </c>
      <c r="B33" s="129" t="str">
        <f>'Planilha contratada'!B32</f>
        <v>Lastro de concreto magro, aplicado em blocos de coroamento ou sapatas, espessura de 3 cm. af_01/2024</v>
      </c>
      <c r="C33" s="130" t="str">
        <f>'Planilha contratada'!C32</f>
        <v>m2</v>
      </c>
      <c r="D33" s="130">
        <f>'Planilha contratada'!D32</f>
        <v>20.85</v>
      </c>
      <c r="E33" s="130">
        <v>0</v>
      </c>
      <c r="F33" s="130">
        <f>'MC 01'!Q32</f>
        <v>0</v>
      </c>
      <c r="G33" s="130">
        <f t="shared" si="2"/>
        <v>0</v>
      </c>
      <c r="H33" s="130">
        <f t="shared" si="3"/>
        <v>20.85</v>
      </c>
      <c r="I33" s="131">
        <f>'Planilha contratada'!E32</f>
        <v>21.3</v>
      </c>
      <c r="J33" s="132">
        <v>444.10500000000002</v>
      </c>
      <c r="K33" s="133">
        <f t="shared" si="4"/>
        <v>0</v>
      </c>
      <c r="L33" s="135">
        <f t="shared" si="13"/>
        <v>0</v>
      </c>
      <c r="M33" s="135">
        <f t="shared" si="6"/>
        <v>0</v>
      </c>
      <c r="N33" s="136">
        <f t="shared" si="7"/>
        <v>444.1</v>
      </c>
      <c r="O33" s="137">
        <f t="shared" si="8"/>
        <v>0</v>
      </c>
      <c r="P33" s="137">
        <f t="shared" si="9"/>
        <v>0</v>
      </c>
      <c r="Q33" s="138">
        <f t="shared" si="10"/>
        <v>1</v>
      </c>
    </row>
    <row r="34" spans="1:17" s="103" customFormat="1" ht="25.5" x14ac:dyDescent="0.2">
      <c r="A34" s="128" t="str">
        <f>'Planilha contratada'!A33</f>
        <v>02.05.003 </v>
      </c>
      <c r="B34" s="129" t="str">
        <f>'Planilha contratada'!B33</f>
        <v>Alvenaria de vedação de blocos cerâmicos furados na horizontal de 9x19x29 cm (espessura 9 cm) e argamassa de assentamento com preparo em betoneira. af_12/2021</v>
      </c>
      <c r="C34" s="130" t="str">
        <f>'Planilha contratada'!C33</f>
        <v>m2</v>
      </c>
      <c r="D34" s="130">
        <f>'Planilha contratada'!D33</f>
        <v>34.700000000000003</v>
      </c>
      <c r="E34" s="130">
        <v>0</v>
      </c>
      <c r="F34" s="130">
        <f>'MC 01'!Q33</f>
        <v>0</v>
      </c>
      <c r="G34" s="130">
        <f t="shared" si="2"/>
        <v>0</v>
      </c>
      <c r="H34" s="130">
        <f t="shared" si="3"/>
        <v>34.700000000000003</v>
      </c>
      <c r="I34" s="131">
        <f>'Planilha contratada'!E33</f>
        <v>45.93</v>
      </c>
      <c r="J34" s="132">
        <v>1593.7710000000002</v>
      </c>
      <c r="K34" s="133">
        <f t="shared" si="4"/>
        <v>0</v>
      </c>
      <c r="L34" s="135">
        <f t="shared" si="13"/>
        <v>0</v>
      </c>
      <c r="M34" s="135">
        <f t="shared" si="6"/>
        <v>0</v>
      </c>
      <c r="N34" s="136">
        <f t="shared" si="7"/>
        <v>1593.77</v>
      </c>
      <c r="O34" s="137">
        <f t="shared" si="8"/>
        <v>0</v>
      </c>
      <c r="P34" s="137">
        <f t="shared" si="9"/>
        <v>0</v>
      </c>
      <c r="Q34" s="138">
        <f t="shared" si="10"/>
        <v>1</v>
      </c>
    </row>
    <row r="35" spans="1:17" s="103" customFormat="1" ht="25.5" x14ac:dyDescent="0.2">
      <c r="A35" s="128" t="str">
        <f>'Planilha contratada'!A34</f>
        <v>02.05.004 </v>
      </c>
      <c r="B35" s="129" t="str">
        <f>'Planilha contratada'!B34</f>
        <v>Chapisco aplicado em alvenaria (sem presença de vãos) e estruturas de concreto de fachada, com colher de pedreiro.  argamassa traço 1:3 com preparo em betoneira 400l. af_10/2022</v>
      </c>
      <c r="C35" s="130" t="str">
        <f>'Planilha contratada'!C34</f>
        <v>m2</v>
      </c>
      <c r="D35" s="130">
        <f>'Planilha contratada'!D34</f>
        <v>34.700000000000003</v>
      </c>
      <c r="E35" s="130">
        <v>0</v>
      </c>
      <c r="F35" s="130">
        <f>'MC 01'!Q34</f>
        <v>0</v>
      </c>
      <c r="G35" s="130">
        <f t="shared" si="2"/>
        <v>0</v>
      </c>
      <c r="H35" s="130">
        <f t="shared" si="3"/>
        <v>34.700000000000003</v>
      </c>
      <c r="I35" s="131">
        <f>'Planilha contratada'!E34</f>
        <v>7.67</v>
      </c>
      <c r="J35" s="132">
        <v>266.149</v>
      </c>
      <c r="K35" s="133">
        <f t="shared" si="4"/>
        <v>0</v>
      </c>
      <c r="L35" s="135">
        <f t="shared" si="13"/>
        <v>0</v>
      </c>
      <c r="M35" s="135">
        <f t="shared" si="6"/>
        <v>0</v>
      </c>
      <c r="N35" s="136">
        <f t="shared" si="7"/>
        <v>266.14</v>
      </c>
      <c r="O35" s="137">
        <f t="shared" si="8"/>
        <v>0</v>
      </c>
      <c r="P35" s="137">
        <f t="shared" si="9"/>
        <v>0</v>
      </c>
      <c r="Q35" s="138">
        <f t="shared" si="10"/>
        <v>1</v>
      </c>
    </row>
    <row r="36" spans="1:17" s="103" customFormat="1" ht="25.5" x14ac:dyDescent="0.2">
      <c r="A36" s="128" t="str">
        <f>'Planilha contratada'!A35</f>
        <v>02.05.005 </v>
      </c>
      <c r="B36" s="129" t="str">
        <f>'Planilha contratada'!B35</f>
        <v>Massa única, em argamassa traço 1:2:8, preparo mecânico, aplicada manualmente em paredes internas de ambientes com área entre 5m² e 10m², e = 10mm, com taliscas. af_03/2024</v>
      </c>
      <c r="C36" s="130" t="str">
        <f>'Planilha contratada'!C35</f>
        <v>m2</v>
      </c>
      <c r="D36" s="130">
        <f>'Planilha contratada'!D35</f>
        <v>34.700000000000003</v>
      </c>
      <c r="E36" s="130">
        <v>0</v>
      </c>
      <c r="F36" s="130">
        <f>'MC 01'!Q35</f>
        <v>0</v>
      </c>
      <c r="G36" s="130">
        <f t="shared" si="2"/>
        <v>0</v>
      </c>
      <c r="H36" s="130">
        <f t="shared" si="3"/>
        <v>34.700000000000003</v>
      </c>
      <c r="I36" s="131">
        <f>'Planilha contratada'!E35</f>
        <v>29.67</v>
      </c>
      <c r="J36" s="132">
        <v>1029.5490000000002</v>
      </c>
      <c r="K36" s="133">
        <f t="shared" si="4"/>
        <v>0</v>
      </c>
      <c r="L36" s="135">
        <f t="shared" si="13"/>
        <v>0</v>
      </c>
      <c r="M36" s="135">
        <f t="shared" si="6"/>
        <v>0</v>
      </c>
      <c r="N36" s="136">
        <f t="shared" si="7"/>
        <v>1029.54</v>
      </c>
      <c r="O36" s="137">
        <f t="shared" si="8"/>
        <v>0</v>
      </c>
      <c r="P36" s="137">
        <f t="shared" si="9"/>
        <v>0</v>
      </c>
      <c r="Q36" s="138">
        <f t="shared" si="10"/>
        <v>1</v>
      </c>
    </row>
    <row r="37" spans="1:17" s="103" customFormat="1" x14ac:dyDescent="0.2">
      <c r="A37" s="128" t="str">
        <f>'Planilha contratada'!A36</f>
        <v>02.05.006 </v>
      </c>
      <c r="B37" s="129" t="str">
        <f>'Planilha contratada'!B36</f>
        <v>Fundo selador acrílico, aplicação manual em parede, uma demão. af_04/2023</v>
      </c>
      <c r="C37" s="130" t="str">
        <f>'Planilha contratada'!C36</f>
        <v>m2</v>
      </c>
      <c r="D37" s="130">
        <f>'Planilha contratada'!D36</f>
        <v>34.700000000000003</v>
      </c>
      <c r="E37" s="130">
        <v>0</v>
      </c>
      <c r="F37" s="130">
        <f>'MC 01'!Q36</f>
        <v>0</v>
      </c>
      <c r="G37" s="130">
        <f t="shared" si="2"/>
        <v>0</v>
      </c>
      <c r="H37" s="130">
        <f t="shared" si="3"/>
        <v>34.700000000000003</v>
      </c>
      <c r="I37" s="131">
        <f>'Planilha contratada'!E36</f>
        <v>3.79</v>
      </c>
      <c r="J37" s="132">
        <v>131.51300000000001</v>
      </c>
      <c r="K37" s="133">
        <f t="shared" si="4"/>
        <v>0</v>
      </c>
      <c r="L37" s="135">
        <f t="shared" si="13"/>
        <v>0</v>
      </c>
      <c r="M37" s="135">
        <f t="shared" si="6"/>
        <v>0</v>
      </c>
      <c r="N37" s="136">
        <f t="shared" si="7"/>
        <v>131.51</v>
      </c>
      <c r="O37" s="137">
        <f t="shared" si="8"/>
        <v>0</v>
      </c>
      <c r="P37" s="137">
        <f t="shared" si="9"/>
        <v>0</v>
      </c>
      <c r="Q37" s="138">
        <f t="shared" si="10"/>
        <v>1</v>
      </c>
    </row>
    <row r="38" spans="1:17" s="103" customFormat="1" ht="25.5" x14ac:dyDescent="0.2">
      <c r="A38" s="128" t="str">
        <f>'Planilha contratada'!A37</f>
        <v>02.05.007 </v>
      </c>
      <c r="B38" s="129" t="str">
        <f>'Planilha contratada'!B37</f>
        <v>Pintura p/ piso c/ aplicação de 2 demãos tinta novacor, cores cerâmica, concreto, verde ou azul - aplicação c/ rôlo - R1</v>
      </c>
      <c r="C38" s="130" t="str">
        <f>'Planilha contratada'!C37</f>
        <v>m2</v>
      </c>
      <c r="D38" s="130">
        <f>'Planilha contratada'!D37</f>
        <v>34.700000000000003</v>
      </c>
      <c r="E38" s="130">
        <v>0</v>
      </c>
      <c r="F38" s="130">
        <f>'MC 01'!Q37</f>
        <v>0</v>
      </c>
      <c r="G38" s="130">
        <f t="shared" si="2"/>
        <v>0</v>
      </c>
      <c r="H38" s="130">
        <f t="shared" si="3"/>
        <v>34.700000000000003</v>
      </c>
      <c r="I38" s="131">
        <f>'Planilha contratada'!E37</f>
        <v>8.93</v>
      </c>
      <c r="J38" s="132">
        <v>309.87100000000004</v>
      </c>
      <c r="K38" s="133">
        <f t="shared" si="4"/>
        <v>0</v>
      </c>
      <c r="L38" s="135">
        <f t="shared" si="13"/>
        <v>0</v>
      </c>
      <c r="M38" s="135">
        <f t="shared" si="6"/>
        <v>0</v>
      </c>
      <c r="N38" s="136">
        <f t="shared" si="7"/>
        <v>309.87</v>
      </c>
      <c r="O38" s="137">
        <f t="shared" si="8"/>
        <v>0</v>
      </c>
      <c r="P38" s="137">
        <f t="shared" si="9"/>
        <v>0</v>
      </c>
      <c r="Q38" s="138">
        <f t="shared" si="10"/>
        <v>1</v>
      </c>
    </row>
    <row r="39" spans="1:17" s="139" customFormat="1" x14ac:dyDescent="0.2">
      <c r="A39" s="141">
        <f>'Planilha contratada'!A38</f>
        <v>3</v>
      </c>
      <c r="B39" s="142" t="str">
        <f>'Planilha contratada'!B38</f>
        <v>PRAÇA ALAMEDA - SEÇÃO 02</v>
      </c>
      <c r="C39" s="143"/>
      <c r="D39" s="143"/>
      <c r="E39" s="143"/>
      <c r="F39" s="143"/>
      <c r="G39" s="143"/>
      <c r="H39" s="143"/>
      <c r="I39" s="144"/>
      <c r="J39" s="151">
        <v>102822.43829999998</v>
      </c>
      <c r="K39" s="146">
        <f>K40</f>
        <v>0</v>
      </c>
      <c r="L39" s="147">
        <f t="shared" ref="L39:N39" si="16">L40</f>
        <v>35104.11</v>
      </c>
      <c r="M39" s="147">
        <f t="shared" si="16"/>
        <v>35104.11</v>
      </c>
      <c r="N39" s="147">
        <f t="shared" si="16"/>
        <v>67718.25</v>
      </c>
      <c r="O39" s="148">
        <f t="shared" ref="O39:O40" si="17">L39/J39</f>
        <v>0.34140515028031587</v>
      </c>
      <c r="P39" s="148">
        <f t="shared" ref="P39:P40" si="18">M39/J39</f>
        <v>0.34140515028031587</v>
      </c>
      <c r="Q39" s="149">
        <f t="shared" ref="Q39:Q40" si="19">N39/J39</f>
        <v>0.65859408821274779</v>
      </c>
    </row>
    <row r="40" spans="1:17" s="139" customFormat="1" x14ac:dyDescent="0.2">
      <c r="A40" s="118" t="str">
        <f>'Planilha contratada'!A39</f>
        <v>03.01 </v>
      </c>
      <c r="B40" s="119" t="str">
        <f>'Planilha contratada'!B39</f>
        <v>PAVIMENTAÇÃO -SEÇÃO 02</v>
      </c>
      <c r="C40" s="120"/>
      <c r="D40" s="120"/>
      <c r="E40" s="120"/>
      <c r="F40" s="120"/>
      <c r="G40" s="120"/>
      <c r="H40" s="120"/>
      <c r="I40" s="121"/>
      <c r="J40" s="152">
        <v>102822.43829999998</v>
      </c>
      <c r="K40" s="123">
        <f>SUM(K41:K50)</f>
        <v>0</v>
      </c>
      <c r="L40" s="124">
        <f t="shared" ref="L40:N40" si="20">SUM(L41:L50)</f>
        <v>35104.11</v>
      </c>
      <c r="M40" s="124">
        <f t="shared" si="20"/>
        <v>35104.11</v>
      </c>
      <c r="N40" s="124">
        <f t="shared" si="20"/>
        <v>67718.25</v>
      </c>
      <c r="O40" s="125">
        <f t="shared" si="17"/>
        <v>0.34140515028031587</v>
      </c>
      <c r="P40" s="125">
        <f t="shared" si="18"/>
        <v>0.34140515028031587</v>
      </c>
      <c r="Q40" s="126">
        <f t="shared" si="19"/>
        <v>0.65859408821274779</v>
      </c>
    </row>
    <row r="41" spans="1:17" s="103" customFormat="1" x14ac:dyDescent="0.2">
      <c r="A41" s="128" t="str">
        <f>'Planilha contratada'!A40</f>
        <v>03.01.001 </v>
      </c>
      <c r="B41" s="129" t="str">
        <f>'Planilha contratada'!B40</f>
        <v>Locação de serviços de pavimentação</v>
      </c>
      <c r="C41" s="130" t="str">
        <f>'Planilha contratada'!C40</f>
        <v>m2</v>
      </c>
      <c r="D41" s="130">
        <f>'Planilha contratada'!D40</f>
        <v>1499.33</v>
      </c>
      <c r="E41" s="130">
        <v>0</v>
      </c>
      <c r="F41" s="130">
        <f>'MC 01'!Q40</f>
        <v>899.59799999999996</v>
      </c>
      <c r="G41" s="130">
        <f t="shared" si="2"/>
        <v>899.59799999999996</v>
      </c>
      <c r="H41" s="130">
        <f t="shared" si="3"/>
        <v>599.73199999999997</v>
      </c>
      <c r="I41" s="131">
        <f>'Planilha contratada'!E40</f>
        <v>1.42</v>
      </c>
      <c r="J41" s="132">
        <v>2129.0485999999996</v>
      </c>
      <c r="K41" s="133">
        <f t="shared" si="4"/>
        <v>0</v>
      </c>
      <c r="L41" s="135">
        <f t="shared" si="13"/>
        <v>1277.42</v>
      </c>
      <c r="M41" s="135">
        <f t="shared" si="6"/>
        <v>1277.42</v>
      </c>
      <c r="N41" s="136">
        <f t="shared" si="7"/>
        <v>851.61</v>
      </c>
      <c r="O41" s="137">
        <f>F41/D41</f>
        <v>0.6</v>
      </c>
      <c r="P41" s="137">
        <f t="shared" si="9"/>
        <v>0.6</v>
      </c>
      <c r="Q41" s="138">
        <f t="shared" si="10"/>
        <v>0.4</v>
      </c>
    </row>
    <row r="42" spans="1:17" s="103" customFormat="1" ht="25.5" x14ac:dyDescent="0.2">
      <c r="A42" s="128" t="str">
        <f>'Planilha contratada'!A41</f>
        <v>03.01.002 </v>
      </c>
      <c r="B42" s="129" t="str">
        <f>'Planilha contratada'!B41</f>
        <v>Compactação mecânica de solo para execução de radier, piso de concreto ou laje sobre solo, com compactador de solos a percussão. af_09/2021</v>
      </c>
      <c r="C42" s="130" t="str">
        <f>'Planilha contratada'!C41</f>
        <v>m2</v>
      </c>
      <c r="D42" s="130">
        <f>'Planilha contratada'!D41</f>
        <v>1499.33</v>
      </c>
      <c r="E42" s="130">
        <v>0</v>
      </c>
      <c r="F42" s="130">
        <f>'MC 01'!Q41</f>
        <v>899.59799999999996</v>
      </c>
      <c r="G42" s="130">
        <f t="shared" si="2"/>
        <v>899.59799999999996</v>
      </c>
      <c r="H42" s="130">
        <f t="shared" si="3"/>
        <v>599.73199999999997</v>
      </c>
      <c r="I42" s="131">
        <f>'Planilha contratada'!E41</f>
        <v>3.56</v>
      </c>
      <c r="J42" s="132">
        <v>5337.6147999999994</v>
      </c>
      <c r="K42" s="133">
        <f t="shared" si="4"/>
        <v>0</v>
      </c>
      <c r="L42" s="135">
        <f t="shared" si="13"/>
        <v>3202.56</v>
      </c>
      <c r="M42" s="135">
        <f t="shared" si="6"/>
        <v>3202.56</v>
      </c>
      <c r="N42" s="136">
        <f t="shared" si="7"/>
        <v>2135.04</v>
      </c>
      <c r="O42" s="137">
        <f t="shared" si="8"/>
        <v>0.6</v>
      </c>
      <c r="P42" s="137">
        <f t="shared" si="9"/>
        <v>0.6</v>
      </c>
      <c r="Q42" s="138">
        <f t="shared" si="10"/>
        <v>0.4</v>
      </c>
    </row>
    <row r="43" spans="1:17" s="127" customFormat="1" x14ac:dyDescent="0.2">
      <c r="A43" s="128" t="str">
        <f>'Planilha contratada'!A42</f>
        <v>03.01.003 </v>
      </c>
      <c r="B43" s="129" t="str">
        <f>'Planilha contratada'!B42</f>
        <v>Aplicação de lona plástica para execução de pavimentos de concreto. af_04/2022</v>
      </c>
      <c r="C43" s="130" t="str">
        <f>'Planilha contratada'!C42</f>
        <v>m2</v>
      </c>
      <c r="D43" s="130">
        <f>'Planilha contratada'!D42</f>
        <v>1499.33</v>
      </c>
      <c r="E43" s="130">
        <v>0</v>
      </c>
      <c r="F43" s="130">
        <f>'MC 01'!Q42</f>
        <v>599.73199999999997</v>
      </c>
      <c r="G43" s="130">
        <f t="shared" si="2"/>
        <v>599.73199999999997</v>
      </c>
      <c r="H43" s="130">
        <f t="shared" si="3"/>
        <v>899.59799999999996</v>
      </c>
      <c r="I43" s="131">
        <f>'Planilha contratada'!E42</f>
        <v>3.03</v>
      </c>
      <c r="J43" s="132">
        <v>4542.9698999999991</v>
      </c>
      <c r="K43" s="133">
        <f t="shared" si="4"/>
        <v>0</v>
      </c>
      <c r="L43" s="135">
        <f t="shared" si="13"/>
        <v>1817.18</v>
      </c>
      <c r="M43" s="135">
        <f t="shared" si="6"/>
        <v>1817.18</v>
      </c>
      <c r="N43" s="136">
        <f t="shared" si="7"/>
        <v>2725.78</v>
      </c>
      <c r="O43" s="137">
        <f t="shared" si="8"/>
        <v>0.4</v>
      </c>
      <c r="P43" s="137">
        <f t="shared" si="9"/>
        <v>0.4</v>
      </c>
      <c r="Q43" s="138">
        <f t="shared" si="10"/>
        <v>0.6</v>
      </c>
    </row>
    <row r="44" spans="1:17" s="127" customFormat="1" ht="25.5" x14ac:dyDescent="0.2">
      <c r="A44" s="128" t="str">
        <f>'Planilha contratada'!A43</f>
        <v>03.01.004 </v>
      </c>
      <c r="B44" s="129" t="str">
        <f>'Planilha contratada'!B43</f>
        <v>Execução de passeio (calçada) ou piso de concreto com concreto moldado in loco, usinado c20, acabamento convencional, não armado. af_08/2022</v>
      </c>
      <c r="C44" s="130" t="str">
        <f>'Planilha contratada'!C43</f>
        <v>m3</v>
      </c>
      <c r="D44" s="130">
        <f>'Planilha contratada'!D43</f>
        <v>89.96</v>
      </c>
      <c r="E44" s="130">
        <v>0</v>
      </c>
      <c r="F44" s="130">
        <f>'MC 01'!Q43</f>
        <v>35.984000000000002</v>
      </c>
      <c r="G44" s="130">
        <f t="shared" si="2"/>
        <v>35.984000000000002</v>
      </c>
      <c r="H44" s="130">
        <f t="shared" si="3"/>
        <v>53.975999999999992</v>
      </c>
      <c r="I44" s="131">
        <f>'Planilha contratada'!E43</f>
        <v>588.04999999999995</v>
      </c>
      <c r="J44" s="132">
        <v>52900.977999999996</v>
      </c>
      <c r="K44" s="133">
        <f t="shared" si="4"/>
        <v>0</v>
      </c>
      <c r="L44" s="135">
        <f t="shared" si="13"/>
        <v>21160.39</v>
      </c>
      <c r="M44" s="135">
        <f t="shared" si="6"/>
        <v>21160.39</v>
      </c>
      <c r="N44" s="136">
        <f t="shared" si="7"/>
        <v>31740.58</v>
      </c>
      <c r="O44" s="137">
        <f t="shared" si="8"/>
        <v>0.4</v>
      </c>
      <c r="P44" s="137">
        <f t="shared" si="9"/>
        <v>0.4</v>
      </c>
      <c r="Q44" s="138">
        <f t="shared" si="10"/>
        <v>0.6</v>
      </c>
    </row>
    <row r="45" spans="1:17" s="127" customFormat="1" ht="25.5" x14ac:dyDescent="0.2">
      <c r="A45" s="128" t="str">
        <f>'Planilha contratada'!A44</f>
        <v>03.01.006 </v>
      </c>
      <c r="B45" s="129" t="str">
        <f>'Planilha contratada'!B44</f>
        <v>Lastro com material granular (areia média), aplicado em pisos ou lajes sobre solo, espessura de *10 cm*. af_01/2024</v>
      </c>
      <c r="C45" s="130" t="str">
        <f>'Planilha contratada'!C44</f>
        <v>m3</v>
      </c>
      <c r="D45" s="130">
        <f>'Planilha contratada'!D44</f>
        <v>74.97</v>
      </c>
      <c r="E45" s="130">
        <v>0</v>
      </c>
      <c r="F45" s="130">
        <f>'MC 01'!Q44</f>
        <v>0</v>
      </c>
      <c r="G45" s="130">
        <f t="shared" si="2"/>
        <v>0</v>
      </c>
      <c r="H45" s="130">
        <f t="shared" si="3"/>
        <v>74.97</v>
      </c>
      <c r="I45" s="131">
        <f>'Planilha contratada'!E44</f>
        <v>166.01</v>
      </c>
      <c r="J45" s="132">
        <v>12445.769699999999</v>
      </c>
      <c r="K45" s="133">
        <f t="shared" si="4"/>
        <v>0</v>
      </c>
      <c r="L45" s="135">
        <f t="shared" si="13"/>
        <v>0</v>
      </c>
      <c r="M45" s="135">
        <f t="shared" si="6"/>
        <v>0</v>
      </c>
      <c r="N45" s="136">
        <f t="shared" si="7"/>
        <v>12445.76</v>
      </c>
      <c r="O45" s="137">
        <f t="shared" si="8"/>
        <v>0</v>
      </c>
      <c r="P45" s="137">
        <f t="shared" si="9"/>
        <v>0</v>
      </c>
      <c r="Q45" s="138">
        <f t="shared" si="10"/>
        <v>1</v>
      </c>
    </row>
    <row r="46" spans="1:17" s="127" customFormat="1" x14ac:dyDescent="0.2">
      <c r="A46" s="128" t="str">
        <f>'Planilha contratada'!A45</f>
        <v>03.01.007 </v>
      </c>
      <c r="B46" s="129" t="str">
        <f>'Planilha contratada'!B45</f>
        <v>Piso podotátil de alerta ou direcional, de concreto, assentado sobre argamassa. af_03/2024</v>
      </c>
      <c r="C46" s="130" t="str">
        <f>'Planilha contratada'!C45</f>
        <v>m2</v>
      </c>
      <c r="D46" s="130">
        <f>'Planilha contratada'!D45</f>
        <v>17.73</v>
      </c>
      <c r="E46" s="130">
        <v>0</v>
      </c>
      <c r="F46" s="130">
        <f>'MC 01'!Q45</f>
        <v>0</v>
      </c>
      <c r="G46" s="130">
        <f t="shared" si="2"/>
        <v>0</v>
      </c>
      <c r="H46" s="130">
        <f t="shared" si="3"/>
        <v>17.73</v>
      </c>
      <c r="I46" s="131">
        <f>'Planilha contratada'!E45</f>
        <v>161.16</v>
      </c>
      <c r="J46" s="132">
        <v>2857.3667999999998</v>
      </c>
      <c r="K46" s="133">
        <f t="shared" si="4"/>
        <v>0</v>
      </c>
      <c r="L46" s="135">
        <f t="shared" si="13"/>
        <v>0</v>
      </c>
      <c r="M46" s="135">
        <f t="shared" si="6"/>
        <v>0</v>
      </c>
      <c r="N46" s="136">
        <f t="shared" si="7"/>
        <v>2857.36</v>
      </c>
      <c r="O46" s="137">
        <f t="shared" si="8"/>
        <v>0</v>
      </c>
      <c r="P46" s="137">
        <f t="shared" si="9"/>
        <v>0</v>
      </c>
      <c r="Q46" s="138">
        <f t="shared" si="10"/>
        <v>1</v>
      </c>
    </row>
    <row r="47" spans="1:17" s="127" customFormat="1" ht="25.5" x14ac:dyDescent="0.2">
      <c r="A47" s="128" t="str">
        <f>'Planilha contratada'!A46</f>
        <v>03.01.008 </v>
      </c>
      <c r="B47" s="129" t="str">
        <f>'Planilha contratada'!B46</f>
        <v>Pintura p/ piso c/ aplicação de 2 demãos tinta novacor, cores cerâmica, concreto, verde ou azul - aplicação c/ rôlo - R1</v>
      </c>
      <c r="C47" s="130" t="str">
        <f>'Planilha contratada'!C46</f>
        <v>m2</v>
      </c>
      <c r="D47" s="130">
        <f>'Planilha contratada'!D46</f>
        <v>1048.69</v>
      </c>
      <c r="E47" s="130">
        <v>0</v>
      </c>
      <c r="F47" s="130">
        <f>'MC 01'!Q46</f>
        <v>0</v>
      </c>
      <c r="G47" s="130">
        <f t="shared" si="2"/>
        <v>0</v>
      </c>
      <c r="H47" s="130">
        <f t="shared" si="3"/>
        <v>1048.69</v>
      </c>
      <c r="I47" s="131">
        <f>'Planilha contratada'!E46</f>
        <v>8.93</v>
      </c>
      <c r="J47" s="132">
        <v>9364.8017</v>
      </c>
      <c r="K47" s="133">
        <f t="shared" si="4"/>
        <v>0</v>
      </c>
      <c r="L47" s="135">
        <f t="shared" si="13"/>
        <v>0</v>
      </c>
      <c r="M47" s="135">
        <f t="shared" si="6"/>
        <v>0</v>
      </c>
      <c r="N47" s="136">
        <f t="shared" si="7"/>
        <v>9364.7999999999993</v>
      </c>
      <c r="O47" s="137">
        <f t="shared" si="8"/>
        <v>0</v>
      </c>
      <c r="P47" s="137">
        <f t="shared" si="9"/>
        <v>0</v>
      </c>
      <c r="Q47" s="138">
        <f t="shared" si="10"/>
        <v>1</v>
      </c>
    </row>
    <row r="48" spans="1:17" s="127" customFormat="1" ht="25.5" x14ac:dyDescent="0.2">
      <c r="A48" s="128" t="str">
        <f>'Planilha contratada'!A47</f>
        <v>03.01.009 </v>
      </c>
      <c r="B48" s="129" t="str">
        <f>'Planilha contratada'!B47</f>
        <v>Assentamento de guia (meio-fio) em trecho reto, confeccionada em concreto pré-fabricado, dimensões 100x15x13x30 cm (comprimento x base inferior x base superior x altura). af_01/2024</v>
      </c>
      <c r="C48" s="130" t="str">
        <f>'Planilha contratada'!C47</f>
        <v>m</v>
      </c>
      <c r="D48" s="130">
        <f>'Planilha contratada'!D47</f>
        <v>45</v>
      </c>
      <c r="E48" s="130">
        <v>0</v>
      </c>
      <c r="F48" s="130">
        <f>'MC 01'!Q47</f>
        <v>45</v>
      </c>
      <c r="G48" s="130">
        <f t="shared" si="2"/>
        <v>45</v>
      </c>
      <c r="H48" s="130">
        <f t="shared" si="3"/>
        <v>0</v>
      </c>
      <c r="I48" s="131">
        <f>'Planilha contratada'!E47</f>
        <v>38.619999999999997</v>
      </c>
      <c r="J48" s="132">
        <v>1737.8999999999999</v>
      </c>
      <c r="K48" s="133">
        <f t="shared" si="4"/>
        <v>0</v>
      </c>
      <c r="L48" s="135">
        <f t="shared" si="13"/>
        <v>1737.9</v>
      </c>
      <c r="M48" s="135">
        <f t="shared" si="6"/>
        <v>1737.9</v>
      </c>
      <c r="N48" s="136">
        <f t="shared" si="7"/>
        <v>0</v>
      </c>
      <c r="O48" s="137">
        <f t="shared" si="8"/>
        <v>1</v>
      </c>
      <c r="P48" s="137">
        <f t="shared" si="9"/>
        <v>1</v>
      </c>
      <c r="Q48" s="138">
        <f t="shared" si="10"/>
        <v>0</v>
      </c>
    </row>
    <row r="49" spans="1:17" s="127" customFormat="1" ht="25.5" x14ac:dyDescent="0.2">
      <c r="A49" s="128" t="str">
        <f>'Planilha contratada'!A48</f>
        <v>03.01.010 </v>
      </c>
      <c r="B49" s="129" t="str">
        <f>'Planilha contratada'!B48</f>
        <v>Assentamento de guia (meio-fio) em trecho curvo, confeccionada em concreto pré-fabricado, dimensões 100x15x13x30 cm (comprimento x base inferior x base superior x altura). af_01/2024</v>
      </c>
      <c r="C49" s="130" t="str">
        <f>'Planilha contratada'!C48</f>
        <v>m</v>
      </c>
      <c r="D49" s="130">
        <f>'Planilha contratada'!D48</f>
        <v>201.84</v>
      </c>
      <c r="E49" s="130">
        <v>0</v>
      </c>
      <c r="F49" s="130">
        <f>'MC 01'!Q48</f>
        <v>141.28800000000001</v>
      </c>
      <c r="G49" s="130">
        <f t="shared" si="2"/>
        <v>141.28800000000001</v>
      </c>
      <c r="H49" s="130">
        <f t="shared" si="3"/>
        <v>60.551999999999992</v>
      </c>
      <c r="I49" s="131">
        <f>'Planilha contratada'!E48</f>
        <v>41.82</v>
      </c>
      <c r="J49" s="132">
        <v>8440.9488000000001</v>
      </c>
      <c r="K49" s="133">
        <f t="shared" si="4"/>
        <v>0</v>
      </c>
      <c r="L49" s="135">
        <f t="shared" si="13"/>
        <v>5908.66</v>
      </c>
      <c r="M49" s="135">
        <f t="shared" si="6"/>
        <v>5908.66</v>
      </c>
      <c r="N49" s="136">
        <f t="shared" si="7"/>
        <v>2532.2800000000002</v>
      </c>
      <c r="O49" s="137">
        <f t="shared" si="8"/>
        <v>0.70000000000000007</v>
      </c>
      <c r="P49" s="137">
        <f t="shared" si="9"/>
        <v>0.70000000000000007</v>
      </c>
      <c r="Q49" s="138">
        <f t="shared" si="10"/>
        <v>0.29999999999999993</v>
      </c>
    </row>
    <row r="50" spans="1:17" s="127" customFormat="1" x14ac:dyDescent="0.2">
      <c r="A50" s="128" t="str">
        <f>'Planilha contratada'!A49</f>
        <v>03.01.011 </v>
      </c>
      <c r="B50" s="129" t="str">
        <f>'Planilha contratada'!B49</f>
        <v>Reassentamento de meio fio</v>
      </c>
      <c r="C50" s="130" t="str">
        <f>'Planilha contratada'!C49</f>
        <v>m</v>
      </c>
      <c r="D50" s="130">
        <f>'Planilha contratada'!D49</f>
        <v>264</v>
      </c>
      <c r="E50" s="130">
        <v>0</v>
      </c>
      <c r="F50" s="130">
        <f>'MC 01'!Q49</f>
        <v>0</v>
      </c>
      <c r="G50" s="130">
        <f t="shared" si="2"/>
        <v>0</v>
      </c>
      <c r="H50" s="130">
        <f t="shared" si="3"/>
        <v>264</v>
      </c>
      <c r="I50" s="131">
        <f>'Planilha contratada'!E49</f>
        <v>11.61</v>
      </c>
      <c r="J50" s="132">
        <v>3065.04</v>
      </c>
      <c r="K50" s="133">
        <f t="shared" si="4"/>
        <v>0</v>
      </c>
      <c r="L50" s="135">
        <f t="shared" si="13"/>
        <v>0</v>
      </c>
      <c r="M50" s="135">
        <f t="shared" si="6"/>
        <v>0</v>
      </c>
      <c r="N50" s="136">
        <f t="shared" si="7"/>
        <v>3065.04</v>
      </c>
      <c r="O50" s="137">
        <f t="shared" si="8"/>
        <v>0</v>
      </c>
      <c r="P50" s="137">
        <f t="shared" si="9"/>
        <v>0</v>
      </c>
      <c r="Q50" s="138">
        <f t="shared" si="10"/>
        <v>1</v>
      </c>
    </row>
    <row r="51" spans="1:17" s="92" customFormat="1" x14ac:dyDescent="0.25">
      <c r="A51" s="153"/>
      <c r="B51" s="338" t="s">
        <v>94</v>
      </c>
      <c r="C51" s="338"/>
      <c r="D51" s="338"/>
      <c r="E51" s="338"/>
      <c r="F51" s="338"/>
      <c r="G51" s="338"/>
      <c r="H51" s="338"/>
      <c r="I51" s="338"/>
      <c r="J51" s="154">
        <f>'Planilha contratada'!F50</f>
        <v>211611.78719999996</v>
      </c>
      <c r="K51" s="154">
        <f>K8+K19+K39</f>
        <v>0</v>
      </c>
      <c r="L51" s="154">
        <f>L8+L19+L39</f>
        <v>39264.160000000003</v>
      </c>
      <c r="M51" s="154">
        <f>M8+M19+M39</f>
        <v>39264.160000000003</v>
      </c>
      <c r="N51" s="154">
        <f>N8+N19+N39</f>
        <v>172347.51999999999</v>
      </c>
      <c r="O51" s="155">
        <f>L51/J51</f>
        <v>0.18554807612342689</v>
      </c>
      <c r="P51" s="155">
        <f>M51/J51</f>
        <v>0.18554807612342689</v>
      </c>
      <c r="Q51" s="156">
        <f>N51/J51</f>
        <v>0.81445141728853576</v>
      </c>
    </row>
    <row r="52" spans="1:17" ht="111.75" customHeight="1" x14ac:dyDescent="0.2">
      <c r="A52" s="339" t="s">
        <v>122</v>
      </c>
      <c r="B52" s="340"/>
      <c r="C52" s="340"/>
      <c r="D52" s="340"/>
      <c r="E52" s="340"/>
      <c r="F52" s="340"/>
      <c r="G52" s="341"/>
      <c r="H52" s="339" t="s">
        <v>139</v>
      </c>
      <c r="I52" s="340"/>
      <c r="J52" s="340"/>
      <c r="K52" s="340"/>
      <c r="L52" s="340"/>
      <c r="M52" s="340"/>
      <c r="N52" s="340"/>
      <c r="O52" s="340"/>
      <c r="P52" s="340"/>
      <c r="Q52" s="341"/>
    </row>
  </sheetData>
  <mergeCells count="17">
    <mergeCell ref="B51:I51"/>
    <mergeCell ref="A52:G52"/>
    <mergeCell ref="H52:Q52"/>
    <mergeCell ref="A5:Q5"/>
    <mergeCell ref="A6:A7"/>
    <mergeCell ref="B6:B7"/>
    <mergeCell ref="C6:C7"/>
    <mergeCell ref="D6:H6"/>
    <mergeCell ref="I6:I7"/>
    <mergeCell ref="J6:N6"/>
    <mergeCell ref="O6:Q6"/>
    <mergeCell ref="B1:O1"/>
    <mergeCell ref="P1:Q4"/>
    <mergeCell ref="B2:O2"/>
    <mergeCell ref="B3:O3"/>
    <mergeCell ref="F4:J4"/>
    <mergeCell ref="K4:L4"/>
  </mergeCells>
  <conditionalFormatting sqref="N10:N12 N14 N16:N18 N21:N30 N32:N38 N41:N51">
    <cfRule type="cellIs" dxfId="1" priority="1" operator="lessThan">
      <formula>0</formula>
    </cfRule>
  </conditionalFormatting>
  <pageMargins left="0.511811024" right="0.511811024" top="0.78740157500000008" bottom="0.78740157500000008" header="0.31496062000000014" footer="0.31496062000000014"/>
  <pageSetup paperSize="9" scale="4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62"/>
  <sheetViews>
    <sheetView view="pageBreakPreview" zoomScaleSheetLayoutView="100" workbookViewId="0">
      <selection activeCell="B15" sqref="B15:G15"/>
    </sheetView>
  </sheetViews>
  <sheetFormatPr defaultColWidth="9.140625" defaultRowHeight="12.75" x14ac:dyDescent="0.2"/>
  <cols>
    <col min="1" max="1" width="11.85546875" style="1" customWidth="1"/>
    <col min="2" max="2" width="20.7109375" style="1" customWidth="1"/>
    <col min="3" max="3" width="8.28515625" style="1" customWidth="1"/>
    <col min="4" max="4" width="10.85546875" style="1" customWidth="1"/>
    <col min="5" max="5" width="19.85546875" style="1" customWidth="1"/>
    <col min="6" max="6" width="22.42578125" style="1" customWidth="1"/>
    <col min="7" max="7" width="13.85546875" style="1" customWidth="1"/>
    <col min="8" max="16384" width="9.140625" style="1"/>
  </cols>
  <sheetData>
    <row r="1" spans="1:18" s="56" customFormat="1" ht="15" customHeight="1" x14ac:dyDescent="0.2">
      <c r="A1" s="2" t="s">
        <v>0</v>
      </c>
      <c r="B1" s="342" t="str">
        <f>'MC 01'!B1:N1</f>
        <v>FELIPE &amp; SOUZA CONSTRUÇÕES (Rua eng. Antonio Goncalves Soares n° 135  LUZIA ARACAJU-SE CNPJ : 38.015.219/0001-37)</v>
      </c>
      <c r="C1" s="343"/>
      <c r="D1" s="343"/>
      <c r="E1" s="343"/>
      <c r="F1" s="344"/>
      <c r="G1" s="304"/>
    </row>
    <row r="2" spans="1:18" s="56" customFormat="1" ht="14.25" customHeight="1" x14ac:dyDescent="0.2">
      <c r="A2" s="3" t="s">
        <v>2</v>
      </c>
      <c r="B2" s="345" t="str">
        <f>'MC 01'!B2:N2</f>
        <v>PREFEITURA MUNICIPAL DE SÃO CRISTOVÃO</v>
      </c>
      <c r="C2" s="346"/>
      <c r="D2" s="346"/>
      <c r="E2" s="346"/>
      <c r="F2" s="347"/>
      <c r="G2" s="306"/>
    </row>
    <row r="3" spans="1:18" s="56" customFormat="1" x14ac:dyDescent="0.2">
      <c r="A3" s="3" t="s">
        <v>4</v>
      </c>
      <c r="B3" s="345" t="s">
        <v>140</v>
      </c>
      <c r="C3" s="346"/>
      <c r="D3" s="346"/>
      <c r="E3" s="346"/>
      <c r="F3" s="347"/>
      <c r="G3" s="306"/>
    </row>
    <row r="4" spans="1:18" s="70" customFormat="1" ht="14.25" customHeight="1" x14ac:dyDescent="0.25">
      <c r="A4" s="157" t="s">
        <v>6</v>
      </c>
      <c r="B4" s="158" t="s">
        <v>98</v>
      </c>
      <c r="C4" s="159" t="s">
        <v>99</v>
      </c>
      <c r="D4" s="160" t="str">
        <f>'MC 01'!D4</f>
        <v>01</v>
      </c>
      <c r="E4" s="161" t="s">
        <v>101</v>
      </c>
      <c r="F4" s="162" t="str">
        <f>'MC 01'!F4:J4</f>
        <v>06/10/2025 a 04/11/2025</v>
      </c>
      <c r="G4" s="306"/>
      <c r="H4" s="56"/>
      <c r="I4" s="56"/>
      <c r="J4" s="56"/>
      <c r="K4" s="56"/>
      <c r="L4" s="163"/>
      <c r="M4" s="348"/>
      <c r="N4" s="348"/>
      <c r="O4" s="348"/>
      <c r="P4" s="348"/>
      <c r="Q4" s="56"/>
      <c r="R4" s="56"/>
    </row>
    <row r="5" spans="1:18" ht="14.25" customHeight="1" x14ac:dyDescent="0.2">
      <c r="A5" s="349" t="s">
        <v>141</v>
      </c>
      <c r="B5" s="350"/>
      <c r="C5" s="350"/>
      <c r="D5" s="350"/>
      <c r="E5" s="350"/>
      <c r="F5" s="351"/>
      <c r="G5" s="352"/>
    </row>
    <row r="6" spans="1:18" x14ac:dyDescent="0.2">
      <c r="A6" s="8" t="s">
        <v>9</v>
      </c>
      <c r="B6" s="353" t="s">
        <v>10</v>
      </c>
      <c r="C6" s="353"/>
      <c r="D6" s="353"/>
      <c r="E6" s="353"/>
      <c r="F6" s="353"/>
      <c r="G6" s="353"/>
    </row>
    <row r="7" spans="1:18" x14ac:dyDescent="0.2">
      <c r="A7" s="13">
        <v>1</v>
      </c>
      <c r="B7" s="353" t="s">
        <v>15</v>
      </c>
      <c r="C7" s="353"/>
      <c r="D7" s="353"/>
      <c r="E7" s="353"/>
      <c r="F7" s="353"/>
      <c r="G7" s="353"/>
    </row>
    <row r="8" spans="1:18" x14ac:dyDescent="0.2">
      <c r="A8" s="19" t="s">
        <v>16</v>
      </c>
      <c r="B8" s="354" t="s">
        <v>17</v>
      </c>
      <c r="C8" s="354"/>
      <c r="D8" s="354"/>
      <c r="E8" s="354"/>
      <c r="F8" s="354"/>
      <c r="G8" s="354"/>
    </row>
    <row r="9" spans="1:18" x14ac:dyDescent="0.2">
      <c r="A9" s="25" t="s">
        <v>18</v>
      </c>
      <c r="B9" s="355" t="s">
        <v>19</v>
      </c>
      <c r="C9" s="355"/>
      <c r="D9" s="355"/>
      <c r="E9" s="355"/>
      <c r="F9" s="355"/>
      <c r="G9" s="355"/>
    </row>
    <row r="10" spans="1:18" x14ac:dyDescent="0.2">
      <c r="A10" s="25" t="s">
        <v>21</v>
      </c>
      <c r="B10" s="355" t="s">
        <v>22</v>
      </c>
      <c r="C10" s="355"/>
      <c r="D10" s="355"/>
      <c r="E10" s="355"/>
      <c r="F10" s="355"/>
      <c r="G10" s="355"/>
    </row>
    <row r="11" spans="1:18" x14ac:dyDescent="0.2">
      <c r="A11" s="25" t="s">
        <v>23</v>
      </c>
      <c r="B11" s="355" t="s">
        <v>24</v>
      </c>
      <c r="C11" s="355"/>
      <c r="D11" s="355"/>
      <c r="E11" s="355"/>
      <c r="F11" s="355"/>
      <c r="G11" s="355"/>
    </row>
    <row r="12" spans="1:18" x14ac:dyDescent="0.2">
      <c r="A12" s="19" t="s">
        <v>25</v>
      </c>
      <c r="B12" s="354" t="s">
        <v>26</v>
      </c>
      <c r="C12" s="354"/>
      <c r="D12" s="354"/>
      <c r="E12" s="354"/>
      <c r="F12" s="354"/>
      <c r="G12" s="354"/>
    </row>
    <row r="13" spans="1:18" x14ac:dyDescent="0.2">
      <c r="A13" s="25" t="s">
        <v>27</v>
      </c>
      <c r="B13" s="355" t="s">
        <v>28</v>
      </c>
      <c r="C13" s="355"/>
      <c r="D13" s="355"/>
      <c r="E13" s="355"/>
      <c r="F13" s="355"/>
      <c r="G13" s="355"/>
    </row>
    <row r="14" spans="1:18" x14ac:dyDescent="0.2">
      <c r="A14" s="19" t="s">
        <v>30</v>
      </c>
      <c r="B14" s="354" t="s">
        <v>31</v>
      </c>
      <c r="C14" s="354"/>
      <c r="D14" s="354"/>
      <c r="E14" s="354"/>
      <c r="F14" s="354"/>
      <c r="G14" s="354"/>
    </row>
    <row r="15" spans="1:18" ht="25.5" customHeight="1" x14ac:dyDescent="0.2">
      <c r="A15" s="25" t="s">
        <v>32</v>
      </c>
      <c r="B15" s="355" t="s">
        <v>33</v>
      </c>
      <c r="C15" s="355"/>
      <c r="D15" s="355"/>
      <c r="E15" s="355"/>
      <c r="F15" s="355"/>
      <c r="G15" s="355"/>
    </row>
    <row r="16" spans="1:18" x14ac:dyDescent="0.2">
      <c r="A16" s="25" t="s">
        <v>35</v>
      </c>
      <c r="B16" s="355" t="s">
        <v>36</v>
      </c>
      <c r="C16" s="355"/>
      <c r="D16" s="355"/>
      <c r="E16" s="355"/>
      <c r="F16" s="355"/>
      <c r="G16" s="355"/>
    </row>
    <row r="17" spans="1:7" ht="192.75" customHeight="1" x14ac:dyDescent="0.2">
      <c r="A17" s="356" t="s">
        <v>142</v>
      </c>
      <c r="B17" s="357"/>
      <c r="C17" s="357"/>
      <c r="D17" s="358"/>
      <c r="E17" s="359" t="s">
        <v>142</v>
      </c>
      <c r="F17" s="359"/>
      <c r="G17" s="359"/>
    </row>
    <row r="18" spans="1:7" x14ac:dyDescent="0.2">
      <c r="A18" s="25" t="s">
        <v>38</v>
      </c>
      <c r="B18" s="355" t="s">
        <v>39</v>
      </c>
      <c r="C18" s="355"/>
      <c r="D18" s="355"/>
      <c r="E18" s="355"/>
      <c r="F18" s="355"/>
      <c r="G18" s="355"/>
    </row>
    <row r="19" spans="1:7" x14ac:dyDescent="0.2">
      <c r="A19" s="13">
        <v>2</v>
      </c>
      <c r="B19" s="353" t="s">
        <v>41</v>
      </c>
      <c r="C19" s="353"/>
      <c r="D19" s="353"/>
      <c r="E19" s="353"/>
      <c r="F19" s="353"/>
      <c r="G19" s="353"/>
    </row>
    <row r="20" spans="1:7" x14ac:dyDescent="0.2">
      <c r="A20" s="19" t="s">
        <v>42</v>
      </c>
      <c r="B20" s="354" t="s">
        <v>43</v>
      </c>
      <c r="C20" s="354"/>
      <c r="D20" s="354"/>
      <c r="E20" s="354"/>
      <c r="F20" s="354"/>
      <c r="G20" s="354"/>
    </row>
    <row r="21" spans="1:7" x14ac:dyDescent="0.2">
      <c r="A21" s="25" t="s">
        <v>44</v>
      </c>
      <c r="B21" s="355" t="s">
        <v>45</v>
      </c>
      <c r="C21" s="355"/>
      <c r="D21" s="355"/>
      <c r="E21" s="355"/>
      <c r="F21" s="355"/>
      <c r="G21" s="355"/>
    </row>
    <row r="22" spans="1:7" ht="25.5" customHeight="1" x14ac:dyDescent="0.2">
      <c r="A22" s="25" t="s">
        <v>46</v>
      </c>
      <c r="B22" s="355" t="s">
        <v>47</v>
      </c>
      <c r="C22" s="355"/>
      <c r="D22" s="355"/>
      <c r="E22" s="355"/>
      <c r="F22" s="355"/>
      <c r="G22" s="355"/>
    </row>
    <row r="23" spans="1:7" x14ac:dyDescent="0.2">
      <c r="A23" s="25" t="s">
        <v>48</v>
      </c>
      <c r="B23" s="355" t="s">
        <v>49</v>
      </c>
      <c r="C23" s="355"/>
      <c r="D23" s="355"/>
      <c r="E23" s="355"/>
      <c r="F23" s="355"/>
      <c r="G23" s="355"/>
    </row>
    <row r="24" spans="1:7" ht="25.5" customHeight="1" x14ac:dyDescent="0.2">
      <c r="A24" s="25" t="s">
        <v>50</v>
      </c>
      <c r="B24" s="355" t="s">
        <v>51</v>
      </c>
      <c r="C24" s="355"/>
      <c r="D24" s="355"/>
      <c r="E24" s="355"/>
      <c r="F24" s="355"/>
      <c r="G24" s="355"/>
    </row>
    <row r="25" spans="1:7" ht="25.5" customHeight="1" x14ac:dyDescent="0.2">
      <c r="A25" s="25" t="s">
        <v>53</v>
      </c>
      <c r="B25" s="355" t="s">
        <v>54</v>
      </c>
      <c r="C25" s="355"/>
      <c r="D25" s="355"/>
      <c r="E25" s="355"/>
      <c r="F25" s="355"/>
      <c r="G25" s="355"/>
    </row>
    <row r="26" spans="1:7" ht="25.5" customHeight="1" x14ac:dyDescent="0.2">
      <c r="A26" s="25" t="s">
        <v>55</v>
      </c>
      <c r="B26" s="355" t="s">
        <v>56</v>
      </c>
      <c r="C26" s="355"/>
      <c r="D26" s="355"/>
      <c r="E26" s="355"/>
      <c r="F26" s="355"/>
      <c r="G26" s="355"/>
    </row>
    <row r="27" spans="1:7" x14ac:dyDescent="0.2">
      <c r="A27" s="25" t="s">
        <v>57</v>
      </c>
      <c r="B27" s="355" t="s">
        <v>58</v>
      </c>
      <c r="C27" s="355"/>
      <c r="D27" s="355"/>
      <c r="E27" s="355"/>
      <c r="F27" s="355"/>
      <c r="G27" s="355"/>
    </row>
    <row r="28" spans="1:7" ht="25.5" customHeight="1" x14ac:dyDescent="0.2">
      <c r="A28" s="25" t="s">
        <v>59</v>
      </c>
      <c r="B28" s="355" t="s">
        <v>60</v>
      </c>
      <c r="C28" s="355"/>
      <c r="D28" s="355"/>
      <c r="E28" s="355"/>
      <c r="F28" s="355"/>
      <c r="G28" s="355"/>
    </row>
    <row r="29" spans="1:7" ht="25.5" customHeight="1" x14ac:dyDescent="0.2">
      <c r="A29" s="25" t="s">
        <v>62</v>
      </c>
      <c r="B29" s="355" t="s">
        <v>63</v>
      </c>
      <c r="C29" s="355"/>
      <c r="D29" s="355"/>
      <c r="E29" s="355"/>
      <c r="F29" s="355"/>
      <c r="G29" s="355"/>
    </row>
    <row r="30" spans="1:7" x14ac:dyDescent="0.2">
      <c r="A30" s="25" t="s">
        <v>64</v>
      </c>
      <c r="B30" s="355" t="s">
        <v>65</v>
      </c>
      <c r="C30" s="355"/>
      <c r="D30" s="355"/>
      <c r="E30" s="355"/>
      <c r="F30" s="355"/>
      <c r="G30" s="355"/>
    </row>
    <row r="31" spans="1:7" x14ac:dyDescent="0.2">
      <c r="A31" s="18" t="s">
        <v>66</v>
      </c>
      <c r="B31" s="360" t="s">
        <v>67</v>
      </c>
      <c r="C31" s="361"/>
      <c r="D31" s="361"/>
      <c r="E31" s="361"/>
      <c r="F31" s="361"/>
      <c r="G31" s="362"/>
    </row>
    <row r="32" spans="1:7" x14ac:dyDescent="0.2">
      <c r="A32" s="24" t="s">
        <v>68</v>
      </c>
      <c r="B32" s="363" t="s">
        <v>69</v>
      </c>
      <c r="C32" s="364"/>
      <c r="D32" s="364"/>
      <c r="E32" s="364"/>
      <c r="F32" s="364"/>
      <c r="G32" s="365"/>
    </row>
    <row r="33" spans="1:7" x14ac:dyDescent="0.2">
      <c r="A33" s="24" t="s">
        <v>70</v>
      </c>
      <c r="B33" s="363" t="s">
        <v>71</v>
      </c>
      <c r="C33" s="364"/>
      <c r="D33" s="364"/>
      <c r="E33" s="364"/>
      <c r="F33" s="364"/>
      <c r="G33" s="365"/>
    </row>
    <row r="34" spans="1:7" ht="25.5" customHeight="1" x14ac:dyDescent="0.2">
      <c r="A34" s="24" t="s">
        <v>72</v>
      </c>
      <c r="B34" s="363" t="s">
        <v>73</v>
      </c>
      <c r="C34" s="364"/>
      <c r="D34" s="364"/>
      <c r="E34" s="364"/>
      <c r="F34" s="364"/>
      <c r="G34" s="365"/>
    </row>
    <row r="35" spans="1:7" ht="25.5" customHeight="1" x14ac:dyDescent="0.2">
      <c r="A35" s="24" t="s">
        <v>74</v>
      </c>
      <c r="B35" s="363" t="s">
        <v>75</v>
      </c>
      <c r="C35" s="364"/>
      <c r="D35" s="364"/>
      <c r="E35" s="364"/>
      <c r="F35" s="364"/>
      <c r="G35" s="365"/>
    </row>
    <row r="36" spans="1:7" ht="25.5" customHeight="1" x14ac:dyDescent="0.2">
      <c r="A36" s="24" t="s">
        <v>76</v>
      </c>
      <c r="B36" s="363" t="s">
        <v>77</v>
      </c>
      <c r="C36" s="364"/>
      <c r="D36" s="364"/>
      <c r="E36" s="364"/>
      <c r="F36" s="364"/>
      <c r="G36" s="365"/>
    </row>
    <row r="37" spans="1:7" x14ac:dyDescent="0.2">
      <c r="A37" s="24" t="s">
        <v>78</v>
      </c>
      <c r="B37" s="363" t="s">
        <v>79</v>
      </c>
      <c r="C37" s="364"/>
      <c r="D37" s="364"/>
      <c r="E37" s="364"/>
      <c r="F37" s="364"/>
      <c r="G37" s="365"/>
    </row>
    <row r="38" spans="1:7" ht="25.5" customHeight="1" x14ac:dyDescent="0.2">
      <c r="A38" s="24" t="s">
        <v>80</v>
      </c>
      <c r="B38" s="363" t="s">
        <v>56</v>
      </c>
      <c r="C38" s="364"/>
      <c r="D38" s="364"/>
      <c r="E38" s="364"/>
      <c r="F38" s="364"/>
      <c r="G38" s="365"/>
    </row>
    <row r="39" spans="1:7" x14ac:dyDescent="0.2">
      <c r="A39" s="164">
        <v>3</v>
      </c>
      <c r="B39" s="366" t="s">
        <v>81</v>
      </c>
      <c r="C39" s="367"/>
      <c r="D39" s="367"/>
      <c r="E39" s="367"/>
      <c r="F39" s="367"/>
      <c r="G39" s="368"/>
    </row>
    <row r="40" spans="1:7" x14ac:dyDescent="0.2">
      <c r="A40" s="164" t="s">
        <v>82</v>
      </c>
      <c r="B40" s="366" t="s">
        <v>83</v>
      </c>
      <c r="C40" s="367"/>
      <c r="D40" s="367"/>
      <c r="E40" s="367"/>
      <c r="F40" s="367"/>
      <c r="G40" s="368"/>
    </row>
    <row r="41" spans="1:7" x14ac:dyDescent="0.2">
      <c r="A41" s="24" t="s">
        <v>84</v>
      </c>
      <c r="B41" s="363" t="s">
        <v>45</v>
      </c>
      <c r="C41" s="364"/>
      <c r="D41" s="364"/>
      <c r="E41" s="364"/>
      <c r="F41" s="364"/>
      <c r="G41" s="365"/>
    </row>
    <row r="42" spans="1:7" ht="227.25" customHeight="1" x14ac:dyDescent="0.2">
      <c r="A42" s="369" t="s">
        <v>45</v>
      </c>
      <c r="B42" s="357"/>
      <c r="C42" s="357"/>
      <c r="D42" s="357"/>
      <c r="E42" s="357" t="s">
        <v>45</v>
      </c>
      <c r="F42" s="357"/>
      <c r="G42" s="370"/>
    </row>
    <row r="43" spans="1:7" ht="25.5" customHeight="1" x14ac:dyDescent="0.2">
      <c r="A43" s="24" t="s">
        <v>85</v>
      </c>
      <c r="B43" s="363" t="s">
        <v>47</v>
      </c>
      <c r="C43" s="364"/>
      <c r="D43" s="364"/>
      <c r="E43" s="364"/>
      <c r="F43" s="364"/>
      <c r="G43" s="365"/>
    </row>
    <row r="44" spans="1:7" ht="202.5" customHeight="1" x14ac:dyDescent="0.2">
      <c r="A44" s="369" t="s">
        <v>143</v>
      </c>
      <c r="B44" s="357"/>
      <c r="C44" s="357"/>
      <c r="D44" s="357"/>
      <c r="E44" s="357" t="s">
        <v>143</v>
      </c>
      <c r="F44" s="357"/>
      <c r="G44" s="370"/>
    </row>
    <row r="45" spans="1:7" x14ac:dyDescent="0.2">
      <c r="A45" s="24" t="s">
        <v>86</v>
      </c>
      <c r="B45" s="363" t="s">
        <v>49</v>
      </c>
      <c r="C45" s="364"/>
      <c r="D45" s="364"/>
      <c r="E45" s="364"/>
      <c r="F45" s="364"/>
      <c r="G45" s="365"/>
    </row>
    <row r="46" spans="1:7" ht="189" customHeight="1" x14ac:dyDescent="0.2">
      <c r="A46" s="369" t="s">
        <v>144</v>
      </c>
      <c r="B46" s="357"/>
      <c r="C46" s="357"/>
      <c r="D46" s="357"/>
      <c r="E46" s="357" t="s">
        <v>144</v>
      </c>
      <c r="F46" s="357"/>
      <c r="G46" s="370"/>
    </row>
    <row r="47" spans="1:7" ht="25.5" customHeight="1" x14ac:dyDescent="0.2">
      <c r="A47" s="24" t="s">
        <v>87</v>
      </c>
      <c r="B47" s="363" t="s">
        <v>51</v>
      </c>
      <c r="C47" s="364"/>
      <c r="D47" s="364"/>
      <c r="E47" s="364"/>
      <c r="F47" s="364"/>
      <c r="G47" s="365"/>
    </row>
    <row r="48" spans="1:7" ht="183" customHeight="1" x14ac:dyDescent="0.2">
      <c r="A48" s="369" t="s">
        <v>145</v>
      </c>
      <c r="B48" s="357"/>
      <c r="C48" s="357"/>
      <c r="D48" s="357"/>
      <c r="E48" s="357" t="s">
        <v>145</v>
      </c>
      <c r="F48" s="357"/>
      <c r="G48" s="370"/>
    </row>
    <row r="49" spans="1:7" ht="25.5" customHeight="1" x14ac:dyDescent="0.2">
      <c r="A49" s="24" t="s">
        <v>88</v>
      </c>
      <c r="B49" s="363" t="s">
        <v>54</v>
      </c>
      <c r="C49" s="364"/>
      <c r="D49" s="364"/>
      <c r="E49" s="364"/>
      <c r="F49" s="364"/>
      <c r="G49" s="365"/>
    </row>
    <row r="50" spans="1:7" x14ac:dyDescent="0.2">
      <c r="A50" s="24" t="s">
        <v>89</v>
      </c>
      <c r="B50" s="363" t="s">
        <v>58</v>
      </c>
      <c r="C50" s="364"/>
      <c r="D50" s="364"/>
      <c r="E50" s="364"/>
      <c r="F50" s="364"/>
      <c r="G50" s="365"/>
    </row>
    <row r="51" spans="1:7" ht="25.5" customHeight="1" x14ac:dyDescent="0.2">
      <c r="A51" s="24" t="s">
        <v>90</v>
      </c>
      <c r="B51" s="363" t="s">
        <v>56</v>
      </c>
      <c r="C51" s="364"/>
      <c r="D51" s="364"/>
      <c r="E51" s="364"/>
      <c r="F51" s="364"/>
      <c r="G51" s="365"/>
    </row>
    <row r="52" spans="1:7" ht="25.5" customHeight="1" x14ac:dyDescent="0.2">
      <c r="A52" s="24" t="s">
        <v>91</v>
      </c>
      <c r="B52" s="363" t="s">
        <v>60</v>
      </c>
      <c r="C52" s="364"/>
      <c r="D52" s="364"/>
      <c r="E52" s="364"/>
      <c r="F52" s="364"/>
      <c r="G52" s="365"/>
    </row>
    <row r="53" spans="1:7" ht="186.75" customHeight="1" x14ac:dyDescent="0.2">
      <c r="A53" s="369" t="s">
        <v>146</v>
      </c>
      <c r="B53" s="357"/>
      <c r="C53" s="357"/>
      <c r="D53" s="357"/>
      <c r="E53" s="357" t="s">
        <v>146</v>
      </c>
      <c r="F53" s="357"/>
      <c r="G53" s="370"/>
    </row>
    <row r="54" spans="1:7" ht="25.5" customHeight="1" x14ac:dyDescent="0.2">
      <c r="A54" s="24" t="s">
        <v>92</v>
      </c>
      <c r="B54" s="363" t="s">
        <v>63</v>
      </c>
      <c r="C54" s="364"/>
      <c r="D54" s="364"/>
      <c r="E54" s="364"/>
      <c r="F54" s="364"/>
      <c r="G54" s="365"/>
    </row>
    <row r="55" spans="1:7" ht="179.25" customHeight="1" x14ac:dyDescent="0.2">
      <c r="A55" s="369" t="s">
        <v>147</v>
      </c>
      <c r="B55" s="357"/>
      <c r="C55" s="357"/>
      <c r="D55" s="357"/>
      <c r="E55" s="357" t="s">
        <v>147</v>
      </c>
      <c r="F55" s="357"/>
      <c r="G55" s="370"/>
    </row>
    <row r="56" spans="1:7" x14ac:dyDescent="0.2">
      <c r="A56" s="24" t="s">
        <v>93</v>
      </c>
      <c r="B56" s="363" t="s">
        <v>65</v>
      </c>
      <c r="C56" s="364"/>
      <c r="D56" s="364"/>
      <c r="E56" s="364"/>
      <c r="F56" s="364"/>
      <c r="G56" s="365"/>
    </row>
    <row r="57" spans="1:7" ht="107.25" customHeight="1" x14ac:dyDescent="0.2">
      <c r="A57" s="371" t="s">
        <v>148</v>
      </c>
      <c r="B57" s="372"/>
      <c r="C57" s="372"/>
      <c r="D57" s="373"/>
      <c r="E57" s="374" t="s">
        <v>149</v>
      </c>
      <c r="F57" s="375"/>
      <c r="G57" s="376"/>
    </row>
    <row r="60" spans="1:7" x14ac:dyDescent="0.2">
      <c r="B60" s="54"/>
      <c r="G60" s="55"/>
    </row>
    <row r="61" spans="1:7" x14ac:dyDescent="0.2">
      <c r="B61" s="54"/>
      <c r="G61" s="55"/>
    </row>
    <row r="62" spans="1:7" x14ac:dyDescent="0.2">
      <c r="B62" s="56"/>
    </row>
  </sheetData>
  <mergeCells count="66">
    <mergeCell ref="A55:D55"/>
    <mergeCell ref="E55:G55"/>
    <mergeCell ref="B56:G56"/>
    <mergeCell ref="A57:D57"/>
    <mergeCell ref="E57:G57"/>
    <mergeCell ref="B51:G51"/>
    <mergeCell ref="B52:G52"/>
    <mergeCell ref="A53:D53"/>
    <mergeCell ref="E53:G53"/>
    <mergeCell ref="B54:G54"/>
    <mergeCell ref="B47:G47"/>
    <mergeCell ref="A48:D48"/>
    <mergeCell ref="E48:G48"/>
    <mergeCell ref="B49:G49"/>
    <mergeCell ref="B50:G50"/>
    <mergeCell ref="B43:G43"/>
    <mergeCell ref="A44:D44"/>
    <mergeCell ref="E44:G44"/>
    <mergeCell ref="B45:G45"/>
    <mergeCell ref="A46:D46"/>
    <mergeCell ref="E46:G46"/>
    <mergeCell ref="B39:G39"/>
    <mergeCell ref="B40:G40"/>
    <mergeCell ref="B41:G41"/>
    <mergeCell ref="A42:D42"/>
    <mergeCell ref="E42:G42"/>
    <mergeCell ref="B34:G34"/>
    <mergeCell ref="B35:G35"/>
    <mergeCell ref="B36:G36"/>
    <mergeCell ref="B37:G37"/>
    <mergeCell ref="B38:G38"/>
    <mergeCell ref="B29:G29"/>
    <mergeCell ref="B30:G30"/>
    <mergeCell ref="B31:G31"/>
    <mergeCell ref="B32:G32"/>
    <mergeCell ref="B33:G33"/>
    <mergeCell ref="B24:G24"/>
    <mergeCell ref="B25:G25"/>
    <mergeCell ref="B26:G26"/>
    <mergeCell ref="B27:G27"/>
    <mergeCell ref="B28:G28"/>
    <mergeCell ref="B19:G19"/>
    <mergeCell ref="B20:G20"/>
    <mergeCell ref="B21:G21"/>
    <mergeCell ref="B22:G22"/>
    <mergeCell ref="B23:G23"/>
    <mergeCell ref="B15:G15"/>
    <mergeCell ref="B16:G16"/>
    <mergeCell ref="A17:D17"/>
    <mergeCell ref="E17:G17"/>
    <mergeCell ref="B18:G18"/>
    <mergeCell ref="B10:G10"/>
    <mergeCell ref="B11:G11"/>
    <mergeCell ref="B12:G12"/>
    <mergeCell ref="B13:G13"/>
    <mergeCell ref="B14:G14"/>
    <mergeCell ref="A5:G5"/>
    <mergeCell ref="B6:G6"/>
    <mergeCell ref="B7:G7"/>
    <mergeCell ref="B8:G8"/>
    <mergeCell ref="B9:G9"/>
    <mergeCell ref="B1:F1"/>
    <mergeCell ref="G1:G4"/>
    <mergeCell ref="B2:F2"/>
    <mergeCell ref="B3:F3"/>
    <mergeCell ref="M4:P4"/>
  </mergeCells>
  <pageMargins left="0.7" right="0.7" top="0.75" bottom="0.75" header="0.3" footer="0.3"/>
  <pageSetup paperSize="9" scale="81" fitToHeight="0" orientation="portrait" r:id="rId1"/>
  <rowBreaks count="1" manualBreakCount="1">
    <brk id="38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1593"/>
  <sheetViews>
    <sheetView view="pageBreakPreview" topLeftCell="A163" zoomScale="70" workbookViewId="0">
      <selection sqref="A1:O1593"/>
    </sheetView>
  </sheetViews>
  <sheetFormatPr defaultColWidth="9.140625" defaultRowHeight="12.75" x14ac:dyDescent="0.2"/>
  <cols>
    <col min="1" max="1" width="11.85546875" style="1" customWidth="1"/>
    <col min="2" max="2" width="14.85546875" style="1" customWidth="1"/>
    <col min="3" max="3" width="11.7109375" style="1" customWidth="1"/>
    <col min="4" max="4" width="5.28515625" style="1" customWidth="1"/>
    <col min="5" max="5" width="5.5703125" style="1" customWidth="1"/>
    <col min="6" max="6" width="14.28515625" style="1" customWidth="1"/>
    <col min="7" max="7" width="7.140625" style="1" customWidth="1"/>
    <col min="8" max="8" width="4.42578125" style="1" customWidth="1"/>
    <col min="9" max="9" width="14.85546875" style="1" customWidth="1"/>
    <col min="10" max="10" width="5.28515625" style="1" customWidth="1"/>
    <col min="11" max="11" width="9.140625" style="1"/>
    <col min="12" max="12" width="5.85546875" style="1" customWidth="1"/>
    <col min="13" max="13" width="4.42578125" style="1" customWidth="1"/>
    <col min="14" max="14" width="6.85546875" style="1" customWidth="1"/>
    <col min="15" max="16384" width="9.140625" style="1"/>
  </cols>
  <sheetData>
    <row r="1" spans="1:15" ht="27" customHeight="1" x14ac:dyDescent="0.2">
      <c r="A1" s="166" t="s">
        <v>150</v>
      </c>
      <c r="B1" s="377" t="str">
        <f>'[1]MC 01'!B1:N1</f>
        <v>FELIPE &amp; SOUZA CONSTRUÇÕES (Rua eng. Antonio Goncalves Soares n° 135  LUZIA ARACAJU-SE CNPJ : 38.015.219/0001-37)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x14ac:dyDescent="0.2">
      <c r="A2" s="166" t="s">
        <v>2</v>
      </c>
      <c r="B2" s="377" t="str">
        <f>'[1]MC 01'!B2:N2</f>
        <v>PREFEITURA DE SÃO CRISTOVÃO</v>
      </c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</row>
    <row r="3" spans="1:15" x14ac:dyDescent="0.2">
      <c r="A3" s="378" t="s">
        <v>151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</row>
    <row r="4" spans="1:15" s="168" customFormat="1" ht="13.5" customHeight="1" x14ac:dyDescent="0.2">
      <c r="A4" s="169" t="s">
        <v>6</v>
      </c>
      <c r="B4" s="170" t="str">
        <f>'[1]MC 01'!B4</f>
        <v xml:space="preserve"> Nº 040/2025</v>
      </c>
      <c r="C4" s="170" t="s">
        <v>124</v>
      </c>
      <c r="D4" s="379" t="str">
        <f>'[1]MC 01'!F4</f>
        <v>06/10/2025 a 04/11/2025</v>
      </c>
      <c r="E4" s="379"/>
      <c r="F4" s="379"/>
      <c r="G4" s="380" t="s">
        <v>152</v>
      </c>
      <c r="H4" s="380"/>
      <c r="I4" s="381">
        <v>45936</v>
      </c>
      <c r="J4" s="381"/>
      <c r="K4" s="381"/>
      <c r="L4" s="381"/>
      <c r="M4" s="381"/>
      <c r="N4" s="171" t="s">
        <v>153</v>
      </c>
      <c r="O4" s="169">
        <v>1</v>
      </c>
    </row>
    <row r="5" spans="1:15" s="168" customFormat="1" x14ac:dyDescent="0.2">
      <c r="A5" s="382" t="s">
        <v>154</v>
      </c>
      <c r="B5" s="380" t="s">
        <v>5</v>
      </c>
      <c r="C5" s="380"/>
      <c r="D5" s="380"/>
      <c r="E5" s="380"/>
      <c r="F5" s="380"/>
      <c r="G5" s="380"/>
      <c r="H5" s="380"/>
      <c r="I5" s="380"/>
      <c r="J5" s="380"/>
      <c r="K5" s="166" t="s">
        <v>155</v>
      </c>
      <c r="L5" s="166" t="s">
        <v>156</v>
      </c>
      <c r="M5" s="383" t="s">
        <v>157</v>
      </c>
      <c r="N5" s="383"/>
      <c r="O5" s="166" t="s">
        <v>158</v>
      </c>
    </row>
    <row r="6" spans="1:15" s="168" customFormat="1" x14ac:dyDescent="0.2">
      <c r="A6" s="382"/>
      <c r="B6" s="380"/>
      <c r="C6" s="380"/>
      <c r="D6" s="380"/>
      <c r="E6" s="380"/>
      <c r="F6" s="380"/>
      <c r="G6" s="380"/>
      <c r="H6" s="380"/>
      <c r="I6" s="380"/>
      <c r="J6" s="380"/>
      <c r="K6" s="166" t="s">
        <v>159</v>
      </c>
      <c r="L6" s="166"/>
      <c r="M6" s="384" t="s">
        <v>160</v>
      </c>
      <c r="N6" s="384"/>
      <c r="O6" s="167"/>
    </row>
    <row r="7" spans="1:15" ht="25.5" x14ac:dyDescent="0.2">
      <c r="A7" s="173" t="s">
        <v>161</v>
      </c>
      <c r="B7" s="174">
        <v>45932</v>
      </c>
      <c r="C7" s="173" t="s">
        <v>162</v>
      </c>
      <c r="D7" s="173">
        <v>180</v>
      </c>
      <c r="E7" s="173" t="s">
        <v>163</v>
      </c>
      <c r="F7" s="385" t="s">
        <v>164</v>
      </c>
      <c r="G7" s="385"/>
      <c r="H7" s="175">
        <v>1</v>
      </c>
      <c r="I7" s="173" t="s">
        <v>165</v>
      </c>
      <c r="J7" s="175">
        <f>D7-H7</f>
        <v>179</v>
      </c>
      <c r="K7" s="176" t="s">
        <v>166</v>
      </c>
      <c r="L7" s="176" t="s">
        <v>107</v>
      </c>
      <c r="M7" s="384"/>
      <c r="N7" s="384"/>
      <c r="O7" s="172"/>
    </row>
    <row r="8" spans="1:15" ht="12.75" customHeight="1" x14ac:dyDescent="0.2">
      <c r="A8" s="386" t="s">
        <v>167</v>
      </c>
      <c r="B8" s="382" t="s">
        <v>168</v>
      </c>
      <c r="C8" s="382"/>
      <c r="D8" s="382"/>
      <c r="E8" s="382"/>
      <c r="F8" s="382"/>
      <c r="G8" s="359"/>
      <c r="H8" s="359"/>
      <c r="I8" s="356"/>
      <c r="J8" s="357"/>
      <c r="K8" s="357"/>
      <c r="L8" s="357"/>
      <c r="M8" s="357"/>
      <c r="N8" s="358"/>
      <c r="O8" s="177"/>
    </row>
    <row r="9" spans="1:15" x14ac:dyDescent="0.2">
      <c r="A9" s="386"/>
      <c r="B9" s="382" t="s">
        <v>169</v>
      </c>
      <c r="C9" s="382"/>
      <c r="D9" s="382"/>
      <c r="E9" s="382"/>
      <c r="F9" s="382"/>
      <c r="G9" s="359"/>
      <c r="H9" s="359"/>
      <c r="I9" s="355"/>
      <c r="J9" s="355"/>
      <c r="K9" s="355"/>
      <c r="L9" s="355"/>
      <c r="M9" s="355"/>
      <c r="N9" s="355"/>
      <c r="O9" s="355"/>
    </row>
    <row r="10" spans="1:15" x14ac:dyDescent="0.2">
      <c r="A10" s="386"/>
      <c r="B10" s="382" t="s">
        <v>170</v>
      </c>
      <c r="C10" s="382"/>
      <c r="D10" s="382"/>
      <c r="E10" s="382"/>
      <c r="F10" s="382"/>
      <c r="G10" s="359"/>
      <c r="H10" s="359"/>
      <c r="I10" s="355"/>
      <c r="J10" s="355"/>
      <c r="K10" s="355"/>
      <c r="L10" s="355"/>
      <c r="M10" s="355"/>
      <c r="N10" s="355"/>
      <c r="O10" s="355"/>
    </row>
    <row r="11" spans="1:15" x14ac:dyDescent="0.2">
      <c r="A11" s="386"/>
      <c r="B11" s="382" t="s">
        <v>171</v>
      </c>
      <c r="C11" s="382"/>
      <c r="D11" s="382"/>
      <c r="E11" s="382"/>
      <c r="F11" s="382"/>
      <c r="G11" s="359"/>
      <c r="H11" s="359"/>
      <c r="I11" s="355"/>
      <c r="J11" s="355"/>
      <c r="K11" s="355"/>
      <c r="L11" s="355"/>
      <c r="M11" s="355"/>
      <c r="N11" s="355"/>
      <c r="O11" s="355"/>
    </row>
    <row r="12" spans="1:15" x14ac:dyDescent="0.2">
      <c r="A12" s="386"/>
      <c r="B12" s="382" t="s">
        <v>172</v>
      </c>
      <c r="C12" s="382"/>
      <c r="D12" s="382"/>
      <c r="E12" s="382"/>
      <c r="F12" s="382"/>
      <c r="G12" s="359"/>
      <c r="H12" s="359"/>
      <c r="I12" s="359"/>
      <c r="J12" s="359"/>
      <c r="K12" s="359"/>
      <c r="L12" s="359"/>
      <c r="M12" s="359"/>
      <c r="N12" s="359"/>
      <c r="O12" s="359"/>
    </row>
    <row r="13" spans="1:15" x14ac:dyDescent="0.2">
      <c r="A13" s="386"/>
      <c r="B13" s="382" t="s">
        <v>173</v>
      </c>
      <c r="C13" s="382"/>
      <c r="D13" s="382"/>
      <c r="E13" s="382"/>
      <c r="F13" s="382"/>
      <c r="G13" s="359"/>
      <c r="H13" s="359"/>
      <c r="I13" s="359"/>
      <c r="J13" s="359"/>
      <c r="K13" s="359"/>
      <c r="L13" s="359"/>
      <c r="M13" s="359"/>
      <c r="N13" s="359"/>
      <c r="O13" s="359"/>
    </row>
    <row r="14" spans="1:15" x14ac:dyDescent="0.2">
      <c r="A14" s="386"/>
      <c r="B14" s="382" t="s">
        <v>174</v>
      </c>
      <c r="C14" s="382"/>
      <c r="D14" s="382"/>
      <c r="E14" s="382"/>
      <c r="F14" s="382"/>
      <c r="G14" s="359">
        <v>1</v>
      </c>
      <c r="H14" s="359"/>
      <c r="I14" s="355"/>
      <c r="J14" s="355"/>
      <c r="K14" s="355"/>
      <c r="L14" s="355"/>
      <c r="M14" s="355"/>
      <c r="N14" s="355"/>
      <c r="O14" s="355"/>
    </row>
    <row r="15" spans="1:15" x14ac:dyDescent="0.2">
      <c r="A15" s="386" t="s">
        <v>175</v>
      </c>
      <c r="B15" s="380" t="s">
        <v>176</v>
      </c>
      <c r="C15" s="380"/>
      <c r="D15" s="380"/>
      <c r="E15" s="380"/>
      <c r="F15" s="380"/>
      <c r="G15" s="387" t="s">
        <v>177</v>
      </c>
      <c r="H15" s="387"/>
      <c r="I15" s="380" t="s">
        <v>176</v>
      </c>
      <c r="J15" s="380"/>
      <c r="K15" s="380"/>
      <c r="L15" s="380"/>
      <c r="M15" s="380"/>
      <c r="N15" s="380"/>
      <c r="O15" s="178" t="s">
        <v>177</v>
      </c>
    </row>
    <row r="16" spans="1:15" x14ac:dyDescent="0.2">
      <c r="A16" s="386"/>
      <c r="B16" s="388" t="s">
        <v>178</v>
      </c>
      <c r="C16" s="389"/>
      <c r="D16" s="389"/>
      <c r="E16" s="389"/>
      <c r="F16" s="390"/>
      <c r="G16" s="356"/>
      <c r="H16" s="358"/>
      <c r="I16" s="388" t="s">
        <v>179</v>
      </c>
      <c r="J16" s="389"/>
      <c r="K16" s="389"/>
      <c r="L16" s="389"/>
      <c r="M16" s="389"/>
      <c r="N16" s="390"/>
      <c r="O16" s="179"/>
    </row>
    <row r="17" spans="1:15" x14ac:dyDescent="0.2">
      <c r="A17" s="386"/>
      <c r="B17" s="388" t="s">
        <v>180</v>
      </c>
      <c r="C17" s="389"/>
      <c r="D17" s="389"/>
      <c r="E17" s="389"/>
      <c r="F17" s="390"/>
      <c r="G17" s="356"/>
      <c r="H17" s="358"/>
      <c r="I17" s="388" t="s">
        <v>181</v>
      </c>
      <c r="J17" s="389"/>
      <c r="K17" s="389"/>
      <c r="L17" s="389"/>
      <c r="M17" s="389"/>
      <c r="N17" s="390"/>
      <c r="O17" s="179"/>
    </row>
    <row r="18" spans="1:15" x14ac:dyDescent="0.2">
      <c r="A18" s="386"/>
      <c r="B18" s="388" t="s">
        <v>182</v>
      </c>
      <c r="C18" s="389"/>
      <c r="D18" s="389"/>
      <c r="E18" s="389"/>
      <c r="F18" s="390"/>
      <c r="G18" s="356"/>
      <c r="H18" s="358"/>
      <c r="I18" s="388" t="s">
        <v>183</v>
      </c>
      <c r="J18" s="389"/>
      <c r="K18" s="389"/>
      <c r="L18" s="389"/>
      <c r="M18" s="389"/>
      <c r="N18" s="390"/>
      <c r="O18" s="179"/>
    </row>
    <row r="19" spans="1:15" x14ac:dyDescent="0.2">
      <c r="A19" s="386"/>
      <c r="B19" s="388" t="s">
        <v>184</v>
      </c>
      <c r="C19" s="389"/>
      <c r="D19" s="389"/>
      <c r="E19" s="389"/>
      <c r="F19" s="390"/>
      <c r="G19" s="356"/>
      <c r="H19" s="358"/>
      <c r="I19" s="388" t="s">
        <v>185</v>
      </c>
      <c r="J19" s="389"/>
      <c r="K19" s="389"/>
      <c r="L19" s="389"/>
      <c r="M19" s="389"/>
      <c r="N19" s="390"/>
      <c r="O19" s="179"/>
    </row>
    <row r="20" spans="1:15" x14ac:dyDescent="0.2">
      <c r="A20" s="386"/>
      <c r="B20" s="388" t="s">
        <v>186</v>
      </c>
      <c r="C20" s="389"/>
      <c r="D20" s="389"/>
      <c r="E20" s="389"/>
      <c r="F20" s="390"/>
      <c r="G20" s="356"/>
      <c r="H20" s="358"/>
      <c r="I20" s="388" t="s">
        <v>187</v>
      </c>
      <c r="J20" s="389"/>
      <c r="K20" s="389"/>
      <c r="L20" s="389"/>
      <c r="M20" s="389"/>
      <c r="N20" s="390"/>
      <c r="O20" s="179">
        <v>1</v>
      </c>
    </row>
    <row r="21" spans="1:15" x14ac:dyDescent="0.2">
      <c r="A21" s="386"/>
      <c r="B21" s="388" t="s">
        <v>188</v>
      </c>
      <c r="C21" s="389"/>
      <c r="D21" s="389"/>
      <c r="E21" s="389"/>
      <c r="F21" s="390"/>
      <c r="G21" s="356"/>
      <c r="H21" s="358"/>
      <c r="I21" s="388" t="s">
        <v>189</v>
      </c>
      <c r="J21" s="389"/>
      <c r="K21" s="389"/>
      <c r="L21" s="389"/>
      <c r="M21" s="389"/>
      <c r="N21" s="390"/>
      <c r="O21" s="179"/>
    </row>
    <row r="22" spans="1:15" x14ac:dyDescent="0.2">
      <c r="A22" s="386"/>
      <c r="B22" s="388" t="s">
        <v>190</v>
      </c>
      <c r="C22" s="389"/>
      <c r="D22" s="389"/>
      <c r="E22" s="389"/>
      <c r="F22" s="390"/>
      <c r="G22" s="356"/>
      <c r="H22" s="358"/>
      <c r="I22" s="388" t="s">
        <v>191</v>
      </c>
      <c r="J22" s="389"/>
      <c r="K22" s="389"/>
      <c r="L22" s="389"/>
      <c r="M22" s="389"/>
      <c r="N22" s="390"/>
      <c r="O22" s="179"/>
    </row>
    <row r="23" spans="1:15" x14ac:dyDescent="0.2">
      <c r="A23" s="386"/>
      <c r="B23" s="388" t="s">
        <v>192</v>
      </c>
      <c r="C23" s="389"/>
      <c r="D23" s="389"/>
      <c r="E23" s="389"/>
      <c r="F23" s="390"/>
      <c r="G23" s="356"/>
      <c r="H23" s="358"/>
      <c r="I23" s="388" t="s">
        <v>193</v>
      </c>
      <c r="J23" s="389"/>
      <c r="K23" s="389"/>
      <c r="L23" s="389"/>
      <c r="M23" s="389"/>
      <c r="N23" s="390"/>
      <c r="O23" s="179"/>
    </row>
    <row r="24" spans="1:15" x14ac:dyDescent="0.2">
      <c r="A24" s="386"/>
      <c r="B24" s="388" t="s">
        <v>194</v>
      </c>
      <c r="C24" s="389"/>
      <c r="D24" s="389"/>
      <c r="E24" s="389"/>
      <c r="F24" s="390"/>
      <c r="G24" s="356"/>
      <c r="H24" s="358"/>
      <c r="I24" s="388" t="s">
        <v>195</v>
      </c>
      <c r="J24" s="389"/>
      <c r="K24" s="389"/>
      <c r="L24" s="389"/>
      <c r="M24" s="389"/>
      <c r="N24" s="390"/>
      <c r="O24" s="179"/>
    </row>
    <row r="25" spans="1:15" x14ac:dyDescent="0.2">
      <c r="A25" s="386"/>
      <c r="B25" s="388" t="s">
        <v>196</v>
      </c>
      <c r="C25" s="389"/>
      <c r="D25" s="389"/>
      <c r="E25" s="389"/>
      <c r="F25" s="390"/>
      <c r="G25" s="356"/>
      <c r="H25" s="358"/>
      <c r="I25" s="388" t="s">
        <v>197</v>
      </c>
      <c r="J25" s="389"/>
      <c r="K25" s="389"/>
      <c r="L25" s="389"/>
      <c r="M25" s="389"/>
      <c r="N25" s="390"/>
      <c r="O25" s="180">
        <v>1</v>
      </c>
    </row>
    <row r="26" spans="1:15" x14ac:dyDescent="0.2">
      <c r="A26" s="386"/>
      <c r="B26" s="388" t="s">
        <v>198</v>
      </c>
      <c r="C26" s="389"/>
      <c r="D26" s="389"/>
      <c r="E26" s="389"/>
      <c r="F26" s="390"/>
      <c r="G26" s="391">
        <v>2</v>
      </c>
      <c r="H26" s="392"/>
      <c r="I26" s="393" t="s">
        <v>199</v>
      </c>
      <c r="J26" s="394"/>
      <c r="K26" s="394"/>
      <c r="L26" s="394"/>
      <c r="M26" s="394"/>
      <c r="N26" s="395"/>
      <c r="O26" s="181">
        <f>SUM(G16:H26,O16:O25)</f>
        <v>4</v>
      </c>
    </row>
    <row r="27" spans="1:15" x14ac:dyDescent="0.2">
      <c r="A27" s="396" t="s">
        <v>200</v>
      </c>
      <c r="B27" s="397" t="s">
        <v>201</v>
      </c>
      <c r="C27" s="355"/>
      <c r="D27" s="355"/>
      <c r="E27" s="355"/>
      <c r="F27" s="355"/>
      <c r="G27" s="398"/>
      <c r="H27" s="398"/>
      <c r="I27" s="398"/>
      <c r="J27" s="398"/>
      <c r="K27" s="398"/>
      <c r="L27" s="398"/>
      <c r="M27" s="398"/>
      <c r="N27" s="398"/>
      <c r="O27" s="398"/>
    </row>
    <row r="28" spans="1:15" x14ac:dyDescent="0.2">
      <c r="A28" s="396"/>
      <c r="B28" s="355"/>
      <c r="C28" s="355"/>
      <c r="D28" s="355"/>
      <c r="E28" s="355"/>
      <c r="F28" s="355"/>
      <c r="G28" s="355"/>
      <c r="H28" s="355"/>
      <c r="I28" s="355"/>
      <c r="J28" s="355"/>
      <c r="K28" s="355"/>
      <c r="L28" s="355"/>
      <c r="M28" s="355"/>
      <c r="N28" s="355"/>
      <c r="O28" s="355"/>
    </row>
    <row r="29" spans="1:15" x14ac:dyDescent="0.2">
      <c r="A29" s="396"/>
      <c r="B29" s="355"/>
      <c r="C29" s="355"/>
      <c r="D29" s="355"/>
      <c r="E29" s="355"/>
      <c r="F29" s="355"/>
      <c r="G29" s="355"/>
      <c r="H29" s="355"/>
      <c r="I29" s="355"/>
      <c r="J29" s="355"/>
      <c r="K29" s="355"/>
      <c r="L29" s="355"/>
      <c r="M29" s="355"/>
      <c r="N29" s="355"/>
      <c r="O29" s="355"/>
    </row>
    <row r="30" spans="1:15" x14ac:dyDescent="0.2">
      <c r="A30" s="396"/>
      <c r="B30" s="355"/>
      <c r="C30" s="355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</row>
    <row r="31" spans="1:15" x14ac:dyDescent="0.2">
      <c r="A31" s="396"/>
      <c r="B31" s="359"/>
      <c r="C31" s="359"/>
      <c r="D31" s="359"/>
      <c r="E31" s="359"/>
      <c r="F31" s="359"/>
      <c r="G31" s="359"/>
      <c r="H31" s="359"/>
      <c r="I31" s="359"/>
      <c r="J31" s="359"/>
      <c r="K31" s="359"/>
      <c r="L31" s="359"/>
      <c r="M31" s="359"/>
      <c r="N31" s="359"/>
      <c r="O31" s="359"/>
    </row>
    <row r="32" spans="1:15" x14ac:dyDescent="0.2">
      <c r="A32" s="396"/>
      <c r="B32" s="359"/>
      <c r="C32" s="359"/>
      <c r="D32" s="359"/>
      <c r="E32" s="359"/>
      <c r="F32" s="359"/>
      <c r="G32" s="359"/>
      <c r="H32" s="359"/>
      <c r="I32" s="359"/>
      <c r="J32" s="359"/>
      <c r="K32" s="359"/>
      <c r="L32" s="359"/>
      <c r="M32" s="359"/>
      <c r="N32" s="359"/>
      <c r="O32" s="359"/>
    </row>
    <row r="33" spans="1:15" x14ac:dyDescent="0.2">
      <c r="A33" s="396"/>
      <c r="B33" s="359" t="s">
        <v>202</v>
      </c>
      <c r="C33" s="359"/>
      <c r="D33" s="359"/>
      <c r="E33" s="359"/>
      <c r="F33" s="359"/>
      <c r="G33" s="359"/>
      <c r="H33" s="359"/>
      <c r="I33" s="359"/>
      <c r="J33" s="359"/>
      <c r="K33" s="359"/>
      <c r="L33" s="359"/>
      <c r="M33" s="359"/>
      <c r="N33" s="359"/>
      <c r="O33" s="359"/>
    </row>
    <row r="34" spans="1:15" x14ac:dyDescent="0.2">
      <c r="A34" s="396"/>
      <c r="B34" s="359"/>
      <c r="C34" s="359"/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</row>
    <row r="35" spans="1:15" x14ac:dyDescent="0.2">
      <c r="A35" s="396"/>
      <c r="B35" s="359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</row>
    <row r="36" spans="1:15" x14ac:dyDescent="0.2">
      <c r="A36" s="396"/>
      <c r="B36" s="359"/>
      <c r="C36" s="359"/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</row>
    <row r="37" spans="1:15" x14ac:dyDescent="0.2">
      <c r="A37" s="396"/>
      <c r="B37" s="359"/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59"/>
    </row>
    <row r="38" spans="1:15" x14ac:dyDescent="0.2">
      <c r="A38" s="396"/>
      <c r="B38" s="355"/>
      <c r="C38" s="355"/>
      <c r="D38" s="355"/>
      <c r="E38" s="355"/>
      <c r="F38" s="355"/>
      <c r="G38" s="355"/>
      <c r="H38" s="355"/>
      <c r="I38" s="355"/>
      <c r="J38" s="355"/>
      <c r="K38" s="355"/>
      <c r="L38" s="355"/>
      <c r="M38" s="355"/>
      <c r="N38" s="355"/>
      <c r="O38" s="355"/>
    </row>
    <row r="39" spans="1:15" x14ac:dyDescent="0.2">
      <c r="A39" s="396"/>
      <c r="B39" s="363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99"/>
    </row>
    <row r="40" spans="1:15" x14ac:dyDescent="0.2">
      <c r="A40" s="396"/>
      <c r="B40" s="363"/>
      <c r="C40" s="364"/>
      <c r="D40" s="364"/>
      <c r="E40" s="364"/>
      <c r="F40" s="364"/>
      <c r="G40" s="364"/>
      <c r="H40" s="364"/>
      <c r="I40" s="364"/>
      <c r="J40" s="364"/>
      <c r="K40" s="364"/>
      <c r="L40" s="364"/>
      <c r="M40" s="364"/>
      <c r="N40" s="364"/>
      <c r="O40" s="399"/>
    </row>
    <row r="41" spans="1:15" x14ac:dyDescent="0.2">
      <c r="A41" s="396"/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5"/>
      <c r="M41" s="355"/>
      <c r="N41" s="355"/>
      <c r="O41" s="355"/>
    </row>
    <row r="42" spans="1:15" x14ac:dyDescent="0.2">
      <c r="A42" s="396"/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</row>
    <row r="43" spans="1:15" ht="42.75" customHeight="1" x14ac:dyDescent="0.2">
      <c r="A43" s="396"/>
      <c r="B43" s="355"/>
      <c r="C43" s="355"/>
      <c r="D43" s="355"/>
      <c r="E43" s="355"/>
      <c r="F43" s="355"/>
      <c r="G43" s="355"/>
      <c r="H43" s="355"/>
      <c r="I43" s="400" t="s">
        <v>203</v>
      </c>
      <c r="J43" s="401"/>
      <c r="K43" s="401"/>
      <c r="L43" s="401"/>
      <c r="M43" s="401"/>
      <c r="N43" s="401"/>
      <c r="O43" s="402"/>
    </row>
    <row r="44" spans="1:15" ht="29.25" customHeight="1" x14ac:dyDescent="0.2">
      <c r="A44" s="396"/>
      <c r="B44" s="355"/>
      <c r="C44" s="355"/>
      <c r="D44" s="355"/>
      <c r="E44" s="355"/>
      <c r="F44" s="355"/>
      <c r="G44" s="355"/>
      <c r="H44" s="355"/>
      <c r="I44" s="403"/>
      <c r="J44" s="404"/>
      <c r="K44" s="404"/>
      <c r="L44" s="404"/>
      <c r="M44" s="404"/>
      <c r="N44" s="404"/>
      <c r="O44" s="405"/>
    </row>
    <row r="45" spans="1:15" ht="12.75" customHeight="1" x14ac:dyDescent="0.2">
      <c r="A45" s="406" t="s">
        <v>204</v>
      </c>
      <c r="B45" s="363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</row>
    <row r="46" spans="1:15" x14ac:dyDescent="0.2">
      <c r="A46" s="407"/>
      <c r="B46" s="363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</row>
    <row r="47" spans="1:15" x14ac:dyDescent="0.2">
      <c r="A47" s="407"/>
      <c r="B47" s="363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</row>
    <row r="48" spans="1:15" x14ac:dyDescent="0.2">
      <c r="A48" s="407"/>
      <c r="B48" s="363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</row>
    <row r="49" spans="1:15" x14ac:dyDescent="0.2">
      <c r="A49" s="407"/>
      <c r="B49" s="363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99"/>
    </row>
    <row r="50" spans="1:15" x14ac:dyDescent="0.2">
      <c r="A50" s="407"/>
      <c r="B50" s="363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99"/>
    </row>
    <row r="51" spans="1:15" x14ac:dyDescent="0.2">
      <c r="A51" s="407"/>
      <c r="B51" s="363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99"/>
    </row>
    <row r="52" spans="1:15" x14ac:dyDescent="0.2">
      <c r="A52" s="407"/>
      <c r="B52" s="363"/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99"/>
    </row>
    <row r="53" spans="1:15" x14ac:dyDescent="0.2">
      <c r="A53" s="407"/>
      <c r="B53" s="356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8"/>
    </row>
    <row r="54" spans="1:15" x14ac:dyDescent="0.2">
      <c r="A54" s="407"/>
      <c r="B54" s="356"/>
      <c r="C54" s="357"/>
      <c r="D54" s="357"/>
      <c r="E54" s="357"/>
      <c r="F54" s="357"/>
      <c r="G54" s="357"/>
      <c r="H54" s="358"/>
      <c r="I54" s="400" t="s">
        <v>205</v>
      </c>
      <c r="J54" s="401"/>
      <c r="K54" s="401"/>
      <c r="L54" s="401"/>
      <c r="M54" s="401"/>
      <c r="N54" s="401"/>
      <c r="O54" s="402"/>
    </row>
    <row r="55" spans="1:15" ht="38.25" customHeight="1" x14ac:dyDescent="0.2">
      <c r="A55" s="407"/>
      <c r="B55" s="356"/>
      <c r="C55" s="357"/>
      <c r="D55" s="357"/>
      <c r="E55" s="357"/>
      <c r="F55" s="357"/>
      <c r="G55" s="357"/>
      <c r="H55" s="358"/>
      <c r="I55" s="409"/>
      <c r="J55" s="410"/>
      <c r="K55" s="410"/>
      <c r="L55" s="410"/>
      <c r="M55" s="410"/>
      <c r="N55" s="410"/>
      <c r="O55" s="411"/>
    </row>
    <row r="56" spans="1:15" ht="25.5" customHeight="1" x14ac:dyDescent="0.2">
      <c r="A56" s="408"/>
      <c r="B56" s="356"/>
      <c r="C56" s="357"/>
      <c r="D56" s="357"/>
      <c r="E56" s="357"/>
      <c r="F56" s="357"/>
      <c r="G56" s="357"/>
      <c r="H56" s="358"/>
      <c r="I56" s="403"/>
      <c r="J56" s="404"/>
      <c r="K56" s="404"/>
      <c r="L56" s="404"/>
      <c r="M56" s="404"/>
      <c r="N56" s="404"/>
      <c r="O56" s="405"/>
    </row>
    <row r="57" spans="1:15" ht="36" customHeight="1" x14ac:dyDescent="0.2">
      <c r="A57" s="80" t="s">
        <v>150</v>
      </c>
      <c r="B57" s="384" t="str">
        <f t="shared" ref="B57:B61" si="0">B1</f>
        <v>FELIPE &amp; SOUZA CONSTRUÇÕES (Rua eng. Antonio Goncalves Soares n° 135  LUZIA ARACAJU-SE CNPJ : 38.015.219/0001-37)</v>
      </c>
      <c r="C57" s="384"/>
      <c r="D57" s="384"/>
      <c r="E57" s="384"/>
      <c r="F57" s="384"/>
      <c r="G57" s="384"/>
      <c r="H57" s="384"/>
      <c r="I57" s="384"/>
      <c r="J57" s="384"/>
      <c r="K57" s="384"/>
      <c r="L57" s="384"/>
      <c r="M57" s="384"/>
      <c r="N57" s="384"/>
      <c r="O57" s="384"/>
    </row>
    <row r="58" spans="1:15" x14ac:dyDescent="0.2">
      <c r="A58" s="166" t="s">
        <v>2</v>
      </c>
      <c r="B58" s="384" t="str">
        <f t="shared" si="0"/>
        <v>PREFEITURA DE SÃO CRISTOVÃO</v>
      </c>
      <c r="C58" s="384"/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4"/>
      <c r="O58" s="384"/>
    </row>
    <row r="59" spans="1:15" x14ac:dyDescent="0.2">
      <c r="A59" s="378" t="s">
        <v>151</v>
      </c>
      <c r="B59" s="378"/>
      <c r="C59" s="378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</row>
    <row r="60" spans="1:15" x14ac:dyDescent="0.2">
      <c r="A60" s="169" t="s">
        <v>6</v>
      </c>
      <c r="B60" s="170" t="s">
        <v>98</v>
      </c>
      <c r="C60" s="170" t="s">
        <v>124</v>
      </c>
      <c r="D60" s="412" t="s">
        <v>102</v>
      </c>
      <c r="E60" s="412"/>
      <c r="F60" s="412"/>
      <c r="G60" s="380" t="s">
        <v>152</v>
      </c>
      <c r="H60" s="380"/>
      <c r="I60" s="381">
        <f>I4+1</f>
        <v>45937</v>
      </c>
      <c r="J60" s="381"/>
      <c r="K60" s="381"/>
      <c r="L60" s="381"/>
      <c r="M60" s="381"/>
      <c r="N60" s="171" t="s">
        <v>153</v>
      </c>
      <c r="O60" s="169">
        <f>O4+1</f>
        <v>2</v>
      </c>
    </row>
    <row r="61" spans="1:15" x14ac:dyDescent="0.2">
      <c r="A61" s="382" t="s">
        <v>154</v>
      </c>
      <c r="B61" s="380" t="str">
        <f t="shared" si="0"/>
        <v xml:space="preserve"> REVITALIZAÇÃO DA PRAÇA ALAMEDA DAS ARVORES  DO BAIRRO EDUARDO GOMES</v>
      </c>
      <c r="C61" s="380"/>
      <c r="D61" s="380"/>
      <c r="E61" s="380"/>
      <c r="F61" s="380"/>
      <c r="G61" s="380"/>
      <c r="H61" s="380"/>
      <c r="I61" s="380"/>
      <c r="J61" s="380"/>
      <c r="K61" s="166" t="s">
        <v>155</v>
      </c>
      <c r="L61" s="166" t="s">
        <v>156</v>
      </c>
      <c r="M61" s="383" t="s">
        <v>157</v>
      </c>
      <c r="N61" s="383"/>
      <c r="O61" s="166" t="s">
        <v>158</v>
      </c>
    </row>
    <row r="62" spans="1:15" x14ac:dyDescent="0.2">
      <c r="A62" s="382"/>
      <c r="B62" s="380"/>
      <c r="C62" s="380"/>
      <c r="D62" s="380"/>
      <c r="E62" s="380"/>
      <c r="F62" s="380"/>
      <c r="G62" s="380"/>
      <c r="H62" s="380"/>
      <c r="I62" s="380"/>
      <c r="J62" s="380"/>
      <c r="K62" s="166" t="s">
        <v>159</v>
      </c>
      <c r="L62" s="166"/>
      <c r="M62" s="384" t="s">
        <v>160</v>
      </c>
      <c r="N62" s="384"/>
      <c r="O62" s="167"/>
    </row>
    <row r="63" spans="1:15" ht="25.5" x14ac:dyDescent="0.2">
      <c r="A63" s="173" t="s">
        <v>161</v>
      </c>
      <c r="B63" s="174">
        <v>45932</v>
      </c>
      <c r="C63" s="173" t="s">
        <v>162</v>
      </c>
      <c r="D63" s="173">
        <f>D7</f>
        <v>180</v>
      </c>
      <c r="E63" s="173" t="s">
        <v>163</v>
      </c>
      <c r="F63" s="385" t="s">
        <v>164</v>
      </c>
      <c r="G63" s="385"/>
      <c r="H63" s="175">
        <f>H7+1</f>
        <v>2</v>
      </c>
      <c r="I63" s="173" t="s">
        <v>165</v>
      </c>
      <c r="J63" s="175">
        <f>D63-H63</f>
        <v>178</v>
      </c>
      <c r="K63" s="176" t="s">
        <v>166</v>
      </c>
      <c r="L63" s="176" t="s">
        <v>107</v>
      </c>
      <c r="M63" s="384"/>
      <c r="N63" s="384"/>
      <c r="O63" s="172"/>
    </row>
    <row r="64" spans="1:15" x14ac:dyDescent="0.2">
      <c r="A64" s="413" t="s">
        <v>167</v>
      </c>
      <c r="B64" s="382" t="s">
        <v>168</v>
      </c>
      <c r="C64" s="382"/>
      <c r="D64" s="382"/>
      <c r="E64" s="382"/>
      <c r="F64" s="382"/>
      <c r="G64" s="359"/>
      <c r="H64" s="359"/>
      <c r="I64" s="355"/>
      <c r="J64" s="355"/>
      <c r="K64" s="355"/>
      <c r="L64" s="355"/>
      <c r="M64" s="355"/>
      <c r="N64" s="355"/>
      <c r="O64" s="355"/>
    </row>
    <row r="65" spans="1:15" x14ac:dyDescent="0.2">
      <c r="A65" s="413"/>
      <c r="B65" s="382" t="s">
        <v>169</v>
      </c>
      <c r="C65" s="382"/>
      <c r="D65" s="382"/>
      <c r="E65" s="382"/>
      <c r="F65" s="382"/>
      <c r="G65" s="359"/>
      <c r="H65" s="359"/>
      <c r="I65" s="355"/>
      <c r="J65" s="355"/>
      <c r="K65" s="355"/>
      <c r="L65" s="355"/>
      <c r="M65" s="355"/>
      <c r="N65" s="355"/>
      <c r="O65" s="355"/>
    </row>
    <row r="66" spans="1:15" x14ac:dyDescent="0.2">
      <c r="A66" s="413"/>
      <c r="B66" s="382" t="s">
        <v>170</v>
      </c>
      <c r="C66" s="382"/>
      <c r="D66" s="382"/>
      <c r="E66" s="382"/>
      <c r="F66" s="382"/>
      <c r="G66" s="359"/>
      <c r="H66" s="359"/>
      <c r="I66" s="355"/>
      <c r="J66" s="355"/>
      <c r="K66" s="355"/>
      <c r="L66" s="355"/>
      <c r="M66" s="355"/>
      <c r="N66" s="355"/>
      <c r="O66" s="355"/>
    </row>
    <row r="67" spans="1:15" x14ac:dyDescent="0.2">
      <c r="A67" s="413"/>
      <c r="B67" s="382" t="s">
        <v>171</v>
      </c>
      <c r="C67" s="382"/>
      <c r="D67" s="382"/>
      <c r="E67" s="382"/>
      <c r="F67" s="382"/>
      <c r="G67" s="359"/>
      <c r="H67" s="359"/>
      <c r="I67" s="355"/>
      <c r="J67" s="355"/>
      <c r="K67" s="355"/>
      <c r="L67" s="355"/>
      <c r="M67" s="355"/>
      <c r="N67" s="355"/>
      <c r="O67" s="355"/>
    </row>
    <row r="68" spans="1:15" x14ac:dyDescent="0.2">
      <c r="A68" s="413"/>
      <c r="B68" s="382" t="s">
        <v>172</v>
      </c>
      <c r="C68" s="382"/>
      <c r="D68" s="382"/>
      <c r="E68" s="382"/>
      <c r="F68" s="382"/>
      <c r="G68" s="359"/>
      <c r="H68" s="359"/>
      <c r="I68" s="359"/>
      <c r="J68" s="359"/>
      <c r="K68" s="359"/>
      <c r="L68" s="359"/>
      <c r="M68" s="359"/>
      <c r="N68" s="359"/>
      <c r="O68" s="359"/>
    </row>
    <row r="69" spans="1:15" x14ac:dyDescent="0.2">
      <c r="A69" s="413"/>
      <c r="B69" s="382" t="s">
        <v>173</v>
      </c>
      <c r="C69" s="382"/>
      <c r="D69" s="382"/>
      <c r="E69" s="382"/>
      <c r="F69" s="382"/>
      <c r="G69" s="359"/>
      <c r="H69" s="359"/>
      <c r="I69" s="359"/>
      <c r="J69" s="359"/>
      <c r="K69" s="359"/>
      <c r="L69" s="359"/>
      <c r="M69" s="359"/>
      <c r="N69" s="359"/>
      <c r="O69" s="359"/>
    </row>
    <row r="70" spans="1:15" x14ac:dyDescent="0.2">
      <c r="A70" s="413"/>
      <c r="B70" s="382" t="s">
        <v>174</v>
      </c>
      <c r="C70" s="382"/>
      <c r="D70" s="382"/>
      <c r="E70" s="382"/>
      <c r="F70" s="382"/>
      <c r="G70" s="359"/>
      <c r="H70" s="359"/>
      <c r="I70" s="355"/>
      <c r="J70" s="355"/>
      <c r="K70" s="355"/>
      <c r="L70" s="355"/>
      <c r="M70" s="355"/>
      <c r="N70" s="355"/>
      <c r="O70" s="355"/>
    </row>
    <row r="71" spans="1:15" x14ac:dyDescent="0.2">
      <c r="A71" s="413" t="s">
        <v>175</v>
      </c>
      <c r="B71" s="380" t="s">
        <v>176</v>
      </c>
      <c r="C71" s="380"/>
      <c r="D71" s="380"/>
      <c r="E71" s="380"/>
      <c r="F71" s="380"/>
      <c r="G71" s="387" t="s">
        <v>177</v>
      </c>
      <c r="H71" s="387"/>
      <c r="I71" s="380" t="s">
        <v>176</v>
      </c>
      <c r="J71" s="380"/>
      <c r="K71" s="380"/>
      <c r="L71" s="380"/>
      <c r="M71" s="380"/>
      <c r="N71" s="380"/>
      <c r="O71" s="178" t="s">
        <v>177</v>
      </c>
    </row>
    <row r="72" spans="1:15" x14ac:dyDescent="0.2">
      <c r="A72" s="413"/>
      <c r="B72" s="388" t="s">
        <v>178</v>
      </c>
      <c r="C72" s="389"/>
      <c r="D72" s="389"/>
      <c r="E72" s="389"/>
      <c r="F72" s="390"/>
      <c r="G72" s="356"/>
      <c r="H72" s="358"/>
      <c r="I72" s="388" t="s">
        <v>179</v>
      </c>
      <c r="J72" s="389"/>
      <c r="K72" s="389"/>
      <c r="L72" s="389"/>
      <c r="M72" s="389"/>
      <c r="N72" s="390"/>
      <c r="O72" s="179"/>
    </row>
    <row r="73" spans="1:15" x14ac:dyDescent="0.2">
      <c r="A73" s="413"/>
      <c r="B73" s="388" t="s">
        <v>180</v>
      </c>
      <c r="C73" s="389"/>
      <c r="D73" s="389"/>
      <c r="E73" s="389"/>
      <c r="F73" s="390"/>
      <c r="G73" s="356"/>
      <c r="H73" s="358"/>
      <c r="I73" s="388" t="s">
        <v>181</v>
      </c>
      <c r="J73" s="389"/>
      <c r="K73" s="389"/>
      <c r="L73" s="389"/>
      <c r="M73" s="389"/>
      <c r="N73" s="390"/>
      <c r="O73" s="179"/>
    </row>
    <row r="74" spans="1:15" x14ac:dyDescent="0.2">
      <c r="A74" s="413"/>
      <c r="B74" s="388" t="s">
        <v>182</v>
      </c>
      <c r="C74" s="389"/>
      <c r="D74" s="389"/>
      <c r="E74" s="389"/>
      <c r="F74" s="390"/>
      <c r="G74" s="356"/>
      <c r="H74" s="358"/>
      <c r="I74" s="388" t="s">
        <v>183</v>
      </c>
      <c r="J74" s="389"/>
      <c r="K74" s="389"/>
      <c r="L74" s="389"/>
      <c r="M74" s="389"/>
      <c r="N74" s="390"/>
      <c r="O74" s="179"/>
    </row>
    <row r="75" spans="1:15" x14ac:dyDescent="0.2">
      <c r="A75" s="413"/>
      <c r="B75" s="388" t="s">
        <v>184</v>
      </c>
      <c r="C75" s="389"/>
      <c r="D75" s="389"/>
      <c r="E75" s="389"/>
      <c r="F75" s="390"/>
      <c r="G75" s="356"/>
      <c r="H75" s="358"/>
      <c r="I75" s="388" t="s">
        <v>185</v>
      </c>
      <c r="J75" s="389"/>
      <c r="K75" s="389"/>
      <c r="L75" s="389"/>
      <c r="M75" s="389"/>
      <c r="N75" s="390"/>
      <c r="O75" s="179"/>
    </row>
    <row r="76" spans="1:15" x14ac:dyDescent="0.2">
      <c r="A76" s="413"/>
      <c r="B76" s="388" t="s">
        <v>186</v>
      </c>
      <c r="C76" s="389"/>
      <c r="D76" s="389"/>
      <c r="E76" s="389"/>
      <c r="F76" s="390"/>
      <c r="G76" s="356"/>
      <c r="H76" s="358"/>
      <c r="I76" s="388" t="s">
        <v>187</v>
      </c>
      <c r="J76" s="389"/>
      <c r="K76" s="389"/>
      <c r="L76" s="389"/>
      <c r="M76" s="389"/>
      <c r="N76" s="390"/>
      <c r="O76" s="179">
        <v>1</v>
      </c>
    </row>
    <row r="77" spans="1:15" x14ac:dyDescent="0.2">
      <c r="A77" s="413"/>
      <c r="B77" s="388" t="s">
        <v>188</v>
      </c>
      <c r="C77" s="389"/>
      <c r="D77" s="389"/>
      <c r="E77" s="389"/>
      <c r="F77" s="390"/>
      <c r="G77" s="356"/>
      <c r="H77" s="358"/>
      <c r="I77" s="388" t="s">
        <v>189</v>
      </c>
      <c r="J77" s="389"/>
      <c r="K77" s="389"/>
      <c r="L77" s="389"/>
      <c r="M77" s="389"/>
      <c r="N77" s="390"/>
      <c r="O77" s="179"/>
    </row>
    <row r="78" spans="1:15" x14ac:dyDescent="0.2">
      <c r="A78" s="413"/>
      <c r="B78" s="388" t="s">
        <v>190</v>
      </c>
      <c r="C78" s="389"/>
      <c r="D78" s="389"/>
      <c r="E78" s="389"/>
      <c r="F78" s="390"/>
      <c r="G78" s="356"/>
      <c r="H78" s="358"/>
      <c r="I78" s="388" t="s">
        <v>191</v>
      </c>
      <c r="J78" s="389"/>
      <c r="K78" s="389"/>
      <c r="L78" s="389"/>
      <c r="M78" s="389"/>
      <c r="N78" s="390"/>
      <c r="O78" s="179"/>
    </row>
    <row r="79" spans="1:15" x14ac:dyDescent="0.2">
      <c r="A79" s="413"/>
      <c r="B79" s="388" t="s">
        <v>192</v>
      </c>
      <c r="C79" s="389"/>
      <c r="D79" s="389"/>
      <c r="E79" s="389"/>
      <c r="F79" s="390"/>
      <c r="G79" s="356"/>
      <c r="H79" s="358"/>
      <c r="I79" s="388" t="s">
        <v>193</v>
      </c>
      <c r="J79" s="389"/>
      <c r="K79" s="389"/>
      <c r="L79" s="389"/>
      <c r="M79" s="389"/>
      <c r="N79" s="390"/>
      <c r="O79" s="179"/>
    </row>
    <row r="80" spans="1:15" x14ac:dyDescent="0.2">
      <c r="A80" s="413"/>
      <c r="B80" s="388" t="s">
        <v>194</v>
      </c>
      <c r="C80" s="389"/>
      <c r="D80" s="389"/>
      <c r="E80" s="389"/>
      <c r="F80" s="390"/>
      <c r="G80" s="356"/>
      <c r="H80" s="358"/>
      <c r="I80" s="388" t="s">
        <v>195</v>
      </c>
      <c r="J80" s="389"/>
      <c r="K80" s="389"/>
      <c r="L80" s="389"/>
      <c r="M80" s="389"/>
      <c r="N80" s="390"/>
      <c r="O80" s="179"/>
    </row>
    <row r="81" spans="1:15" x14ac:dyDescent="0.2">
      <c r="A81" s="413"/>
      <c r="B81" s="388" t="s">
        <v>196</v>
      </c>
      <c r="C81" s="389"/>
      <c r="D81" s="389"/>
      <c r="E81" s="389"/>
      <c r="F81" s="390"/>
      <c r="G81" s="356"/>
      <c r="H81" s="358"/>
      <c r="I81" s="388" t="s">
        <v>197</v>
      </c>
      <c r="J81" s="389"/>
      <c r="K81" s="389"/>
      <c r="L81" s="389"/>
      <c r="M81" s="389"/>
      <c r="N81" s="390"/>
      <c r="O81" s="180">
        <v>1</v>
      </c>
    </row>
    <row r="82" spans="1:15" x14ac:dyDescent="0.2">
      <c r="A82" s="413"/>
      <c r="B82" s="388" t="s">
        <v>198</v>
      </c>
      <c r="C82" s="389"/>
      <c r="D82" s="389"/>
      <c r="E82" s="389"/>
      <c r="F82" s="390"/>
      <c r="G82" s="391">
        <v>2</v>
      </c>
      <c r="H82" s="392"/>
      <c r="I82" s="393" t="s">
        <v>199</v>
      </c>
      <c r="J82" s="394"/>
      <c r="K82" s="394"/>
      <c r="L82" s="394"/>
      <c r="M82" s="394"/>
      <c r="N82" s="395"/>
      <c r="O82" s="181">
        <f>SUM(G72:H82,O72:O81)</f>
        <v>4</v>
      </c>
    </row>
    <row r="83" spans="1:15" x14ac:dyDescent="0.2">
      <c r="A83" s="414" t="s">
        <v>200</v>
      </c>
      <c r="B83" s="397" t="s">
        <v>201</v>
      </c>
      <c r="C83" s="355"/>
      <c r="D83" s="355"/>
      <c r="E83" s="355"/>
      <c r="F83" s="355"/>
      <c r="G83" s="398"/>
      <c r="H83" s="398"/>
      <c r="I83" s="398"/>
      <c r="J83" s="398"/>
      <c r="K83" s="398"/>
      <c r="L83" s="398"/>
      <c r="M83" s="398"/>
      <c r="N83" s="398"/>
      <c r="O83" s="398"/>
    </row>
    <row r="84" spans="1:15" x14ac:dyDescent="0.2">
      <c r="A84" s="414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</row>
    <row r="85" spans="1:15" x14ac:dyDescent="0.2">
      <c r="A85" s="414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</row>
    <row r="86" spans="1:15" x14ac:dyDescent="0.2">
      <c r="A86" s="414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</row>
    <row r="87" spans="1:15" x14ac:dyDescent="0.2">
      <c r="A87" s="414"/>
      <c r="B87" s="355" t="s">
        <v>202</v>
      </c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</row>
    <row r="88" spans="1:15" x14ac:dyDescent="0.2">
      <c r="A88" s="414"/>
      <c r="B88" s="355"/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</row>
    <row r="89" spans="1:15" x14ac:dyDescent="0.2">
      <c r="A89" s="414"/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</row>
    <row r="90" spans="1:15" x14ac:dyDescent="0.2">
      <c r="A90" s="414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</row>
    <row r="91" spans="1:15" x14ac:dyDescent="0.2">
      <c r="A91" s="414"/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</row>
    <row r="92" spans="1:15" x14ac:dyDescent="0.2">
      <c r="A92" s="414"/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</row>
    <row r="93" spans="1:15" x14ac:dyDescent="0.2">
      <c r="A93" s="414"/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</row>
    <row r="94" spans="1:15" x14ac:dyDescent="0.2">
      <c r="A94" s="414"/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</row>
    <row r="95" spans="1:15" x14ac:dyDescent="0.2">
      <c r="A95" s="414"/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</row>
    <row r="96" spans="1:15" x14ac:dyDescent="0.2">
      <c r="A96" s="414"/>
      <c r="B96" s="355"/>
      <c r="C96" s="355"/>
      <c r="D96" s="355"/>
      <c r="E96" s="355"/>
      <c r="F96" s="355"/>
      <c r="G96" s="355"/>
      <c r="H96" s="355"/>
      <c r="I96" s="253" t="s">
        <v>0</v>
      </c>
      <c r="J96" s="253"/>
      <c r="K96" s="253"/>
      <c r="L96" s="253"/>
      <c r="M96" s="253"/>
      <c r="N96" s="253"/>
      <c r="O96" s="253"/>
    </row>
    <row r="97" spans="1:15" ht="73.5" customHeight="1" x14ac:dyDescent="0.2">
      <c r="A97" s="414"/>
      <c r="B97" s="355"/>
      <c r="C97" s="355"/>
      <c r="D97" s="355"/>
      <c r="E97" s="355"/>
      <c r="F97" s="355"/>
      <c r="G97" s="355"/>
      <c r="H97" s="355"/>
      <c r="I97" s="253"/>
      <c r="J97" s="253"/>
      <c r="K97" s="253"/>
      <c r="L97" s="253"/>
      <c r="M97" s="253"/>
      <c r="N97" s="253"/>
      <c r="O97" s="253"/>
    </row>
    <row r="98" spans="1:15" x14ac:dyDescent="0.2">
      <c r="A98" s="414" t="s">
        <v>204</v>
      </c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</row>
    <row r="99" spans="1:15" x14ac:dyDescent="0.2">
      <c r="A99" s="414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</row>
    <row r="100" spans="1:15" x14ac:dyDescent="0.2">
      <c r="A100" s="414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</row>
    <row r="101" spans="1:15" x14ac:dyDescent="0.2">
      <c r="A101" s="414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</row>
    <row r="102" spans="1:15" x14ac:dyDescent="0.2">
      <c r="A102" s="414"/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</row>
    <row r="103" spans="1:15" x14ac:dyDescent="0.2">
      <c r="A103" s="414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</row>
    <row r="104" spans="1:15" x14ac:dyDescent="0.2">
      <c r="A104" s="414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</row>
    <row r="105" spans="1:15" x14ac:dyDescent="0.2">
      <c r="A105" s="414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</row>
    <row r="106" spans="1:15" x14ac:dyDescent="0.2">
      <c r="A106" s="414"/>
      <c r="B106" s="359"/>
      <c r="C106" s="359"/>
      <c r="D106" s="359"/>
      <c r="E106" s="359"/>
      <c r="F106" s="359"/>
      <c r="G106" s="359"/>
      <c r="H106" s="359"/>
      <c r="I106" s="359"/>
      <c r="J106" s="359"/>
      <c r="K106" s="359"/>
      <c r="L106" s="359"/>
      <c r="M106" s="359"/>
      <c r="N106" s="359"/>
      <c r="O106" s="359"/>
    </row>
    <row r="107" spans="1:15" x14ac:dyDescent="0.2">
      <c r="A107" s="414"/>
      <c r="B107" s="359"/>
      <c r="C107" s="359"/>
      <c r="D107" s="359"/>
      <c r="E107" s="359"/>
      <c r="F107" s="359"/>
      <c r="G107" s="359"/>
      <c r="H107" s="359"/>
      <c r="I107" s="253" t="s">
        <v>205</v>
      </c>
      <c r="J107" s="253"/>
      <c r="K107" s="253"/>
      <c r="L107" s="253"/>
      <c r="M107" s="253"/>
      <c r="N107" s="253"/>
      <c r="O107" s="253"/>
    </row>
    <row r="108" spans="1:15" ht="30" customHeight="1" x14ac:dyDescent="0.2">
      <c r="A108" s="414"/>
      <c r="B108" s="359"/>
      <c r="C108" s="359"/>
      <c r="D108" s="359"/>
      <c r="E108" s="359"/>
      <c r="F108" s="359"/>
      <c r="G108" s="359"/>
      <c r="H108" s="359"/>
      <c r="I108" s="253"/>
      <c r="J108" s="253"/>
      <c r="K108" s="253"/>
      <c r="L108" s="253"/>
      <c r="M108" s="253"/>
      <c r="N108" s="253"/>
      <c r="O108" s="253"/>
    </row>
    <row r="109" spans="1:15" ht="35.25" customHeight="1" x14ac:dyDescent="0.2">
      <c r="A109" s="414"/>
      <c r="B109" s="359"/>
      <c r="C109" s="359"/>
      <c r="D109" s="359"/>
      <c r="E109" s="359"/>
      <c r="F109" s="359"/>
      <c r="G109" s="359"/>
      <c r="H109" s="359"/>
      <c r="I109" s="253"/>
      <c r="J109" s="253"/>
      <c r="K109" s="253"/>
      <c r="L109" s="253"/>
      <c r="M109" s="253"/>
      <c r="N109" s="253"/>
      <c r="O109" s="253"/>
    </row>
    <row r="110" spans="1:15" ht="33.75" customHeight="1" x14ac:dyDescent="0.2">
      <c r="A110" s="80" t="s">
        <v>150</v>
      </c>
      <c r="B110" s="384" t="str">
        <f t="shared" ref="B110:B114" si="1">B57</f>
        <v>FELIPE &amp; SOUZA CONSTRUÇÕES (Rua eng. Antonio Goncalves Soares n° 135  LUZIA ARACAJU-SE CNPJ : 38.015.219/0001-37)</v>
      </c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</row>
    <row r="111" spans="1:15" ht="34.5" customHeight="1" x14ac:dyDescent="0.2">
      <c r="A111" s="166" t="s">
        <v>2</v>
      </c>
      <c r="B111" s="384" t="str">
        <f t="shared" si="1"/>
        <v>PREFEITURA DE SÃO CRISTOVÃO</v>
      </c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</row>
    <row r="112" spans="1:15" ht="12.75" customHeight="1" x14ac:dyDescent="0.2">
      <c r="A112" s="378" t="s">
        <v>151</v>
      </c>
      <c r="B112" s="378"/>
      <c r="C112" s="378"/>
      <c r="D112" s="378"/>
      <c r="E112" s="378"/>
      <c r="F112" s="378"/>
      <c r="G112" s="378"/>
      <c r="H112" s="378"/>
      <c r="I112" s="378"/>
      <c r="J112" s="378"/>
      <c r="K112" s="378"/>
      <c r="L112" s="378"/>
      <c r="M112" s="378"/>
      <c r="N112" s="378"/>
      <c r="O112" s="378"/>
    </row>
    <row r="113" spans="1:15" ht="33" customHeight="1" x14ac:dyDescent="0.2">
      <c r="A113" s="169" t="s">
        <v>6</v>
      </c>
      <c r="B113" s="170" t="s">
        <v>98</v>
      </c>
      <c r="C113" s="170" t="s">
        <v>124</v>
      </c>
      <c r="D113" s="412" t="s">
        <v>102</v>
      </c>
      <c r="E113" s="412"/>
      <c r="F113" s="412"/>
      <c r="G113" s="380" t="s">
        <v>152</v>
      </c>
      <c r="H113" s="380"/>
      <c r="I113" s="381">
        <f>I60+1</f>
        <v>45938</v>
      </c>
      <c r="J113" s="381"/>
      <c r="K113" s="381"/>
      <c r="L113" s="381"/>
      <c r="M113" s="381"/>
      <c r="N113" s="171" t="s">
        <v>153</v>
      </c>
      <c r="O113" s="169">
        <f>O60+1</f>
        <v>3</v>
      </c>
    </row>
    <row r="114" spans="1:15" ht="12.75" customHeight="1" x14ac:dyDescent="0.2">
      <c r="A114" s="382" t="s">
        <v>154</v>
      </c>
      <c r="B114" s="380" t="str">
        <f t="shared" si="1"/>
        <v xml:space="preserve"> REVITALIZAÇÃO DA PRAÇA ALAMEDA DAS ARVORES  DO BAIRRO EDUARDO GOMES</v>
      </c>
      <c r="C114" s="380"/>
      <c r="D114" s="380"/>
      <c r="E114" s="380"/>
      <c r="F114" s="380"/>
      <c r="G114" s="380"/>
      <c r="H114" s="380"/>
      <c r="I114" s="380"/>
      <c r="J114" s="380"/>
      <c r="K114" s="166" t="s">
        <v>155</v>
      </c>
      <c r="L114" s="166" t="s">
        <v>156</v>
      </c>
      <c r="M114" s="383" t="s">
        <v>157</v>
      </c>
      <c r="N114" s="383"/>
      <c r="O114" s="166" t="s">
        <v>158</v>
      </c>
    </row>
    <row r="115" spans="1:15" x14ac:dyDescent="0.2">
      <c r="A115" s="382"/>
      <c r="B115" s="380"/>
      <c r="C115" s="380"/>
      <c r="D115" s="380"/>
      <c r="E115" s="380"/>
      <c r="F115" s="380"/>
      <c r="G115" s="380"/>
      <c r="H115" s="380"/>
      <c r="I115" s="380"/>
      <c r="J115" s="380"/>
      <c r="K115" s="166" t="s">
        <v>159</v>
      </c>
      <c r="L115" s="176" t="s">
        <v>107</v>
      </c>
      <c r="M115" s="377"/>
      <c r="N115" s="377"/>
      <c r="O115" s="167"/>
    </row>
    <row r="116" spans="1:15" ht="25.5" x14ac:dyDescent="0.2">
      <c r="A116" s="173" t="s">
        <v>161</v>
      </c>
      <c r="B116" s="174">
        <v>45932</v>
      </c>
      <c r="C116" s="173" t="s">
        <v>162</v>
      </c>
      <c r="D116" s="173">
        <f>D63</f>
        <v>180</v>
      </c>
      <c r="E116" s="173" t="s">
        <v>163</v>
      </c>
      <c r="F116" s="385" t="s">
        <v>164</v>
      </c>
      <c r="G116" s="385"/>
      <c r="H116" s="175">
        <f>H63+1</f>
        <v>3</v>
      </c>
      <c r="I116" s="173" t="s">
        <v>165</v>
      </c>
      <c r="J116" s="175">
        <f>D116-H116</f>
        <v>177</v>
      </c>
      <c r="K116" s="176" t="s">
        <v>166</v>
      </c>
      <c r="L116" s="176"/>
      <c r="M116" s="384" t="s">
        <v>160</v>
      </c>
      <c r="N116" s="384"/>
      <c r="O116" s="172"/>
    </row>
    <row r="117" spans="1:15" ht="12.75" customHeight="1" x14ac:dyDescent="0.2">
      <c r="A117" s="413" t="s">
        <v>167</v>
      </c>
      <c r="B117" s="382" t="s">
        <v>168</v>
      </c>
      <c r="C117" s="382"/>
      <c r="D117" s="382"/>
      <c r="E117" s="382"/>
      <c r="F117" s="382"/>
      <c r="G117" s="359"/>
      <c r="H117" s="359"/>
      <c r="I117" s="355"/>
      <c r="J117" s="355"/>
      <c r="K117" s="355"/>
      <c r="L117" s="355"/>
      <c r="M117" s="355"/>
      <c r="N117" s="355"/>
      <c r="O117" s="355"/>
    </row>
    <row r="118" spans="1:15" x14ac:dyDescent="0.2">
      <c r="A118" s="413"/>
      <c r="B118" s="382" t="s">
        <v>169</v>
      </c>
      <c r="C118" s="382"/>
      <c r="D118" s="382"/>
      <c r="E118" s="382"/>
      <c r="F118" s="382"/>
      <c r="G118" s="359"/>
      <c r="H118" s="359"/>
      <c r="I118" s="355"/>
      <c r="J118" s="355"/>
      <c r="K118" s="355"/>
      <c r="L118" s="355"/>
      <c r="M118" s="355"/>
      <c r="N118" s="355"/>
      <c r="O118" s="355"/>
    </row>
    <row r="119" spans="1:15" x14ac:dyDescent="0.2">
      <c r="A119" s="413"/>
      <c r="B119" s="382" t="s">
        <v>170</v>
      </c>
      <c r="C119" s="382"/>
      <c r="D119" s="382"/>
      <c r="E119" s="382"/>
      <c r="F119" s="382"/>
      <c r="G119" s="359"/>
      <c r="H119" s="359"/>
      <c r="I119" s="355"/>
      <c r="J119" s="355"/>
      <c r="K119" s="355"/>
      <c r="L119" s="355"/>
      <c r="M119" s="355"/>
      <c r="N119" s="355"/>
      <c r="O119" s="355"/>
    </row>
    <row r="120" spans="1:15" ht="12.75" customHeight="1" x14ac:dyDescent="0.2">
      <c r="A120" s="413"/>
      <c r="B120" s="382" t="s">
        <v>171</v>
      </c>
      <c r="C120" s="382"/>
      <c r="D120" s="382"/>
      <c r="E120" s="382"/>
      <c r="F120" s="382"/>
      <c r="G120" s="359"/>
      <c r="H120" s="359"/>
      <c r="I120" s="355"/>
      <c r="J120" s="355"/>
      <c r="K120" s="355"/>
      <c r="L120" s="355"/>
      <c r="M120" s="355"/>
      <c r="N120" s="355"/>
      <c r="O120" s="355"/>
    </row>
    <row r="121" spans="1:15" x14ac:dyDescent="0.2">
      <c r="A121" s="413"/>
      <c r="B121" s="382" t="s">
        <v>172</v>
      </c>
      <c r="C121" s="382"/>
      <c r="D121" s="382"/>
      <c r="E121" s="382"/>
      <c r="F121" s="382"/>
      <c r="G121" s="359"/>
      <c r="H121" s="359"/>
      <c r="I121" s="359"/>
      <c r="J121" s="359"/>
      <c r="K121" s="359"/>
      <c r="L121" s="359"/>
      <c r="M121" s="359"/>
      <c r="N121" s="359"/>
      <c r="O121" s="359"/>
    </row>
    <row r="122" spans="1:15" ht="12.75" customHeight="1" x14ac:dyDescent="0.2">
      <c r="A122" s="413"/>
      <c r="B122" s="382" t="s">
        <v>173</v>
      </c>
      <c r="C122" s="382"/>
      <c r="D122" s="382"/>
      <c r="E122" s="382"/>
      <c r="F122" s="382"/>
      <c r="G122" s="359"/>
      <c r="H122" s="359"/>
      <c r="I122" s="359"/>
      <c r="J122" s="359"/>
      <c r="K122" s="359"/>
      <c r="L122" s="359"/>
      <c r="M122" s="359"/>
      <c r="N122" s="359"/>
      <c r="O122" s="359"/>
    </row>
    <row r="123" spans="1:15" ht="12.75" customHeight="1" x14ac:dyDescent="0.2">
      <c r="A123" s="413"/>
      <c r="B123" s="382" t="s">
        <v>174</v>
      </c>
      <c r="C123" s="382"/>
      <c r="D123" s="382"/>
      <c r="E123" s="382"/>
      <c r="F123" s="382"/>
      <c r="G123" s="359">
        <v>1</v>
      </c>
      <c r="H123" s="359"/>
      <c r="I123" s="355"/>
      <c r="J123" s="355"/>
      <c r="K123" s="355"/>
      <c r="L123" s="355"/>
      <c r="M123" s="355"/>
      <c r="N123" s="355"/>
      <c r="O123" s="355"/>
    </row>
    <row r="124" spans="1:15" x14ac:dyDescent="0.2">
      <c r="A124" s="413" t="s">
        <v>175</v>
      </c>
      <c r="B124" s="380" t="s">
        <v>176</v>
      </c>
      <c r="C124" s="380"/>
      <c r="D124" s="380"/>
      <c r="E124" s="380"/>
      <c r="F124" s="380"/>
      <c r="G124" s="387" t="s">
        <v>177</v>
      </c>
      <c r="H124" s="387"/>
      <c r="I124" s="380" t="s">
        <v>176</v>
      </c>
      <c r="J124" s="380"/>
      <c r="K124" s="380"/>
      <c r="L124" s="380"/>
      <c r="M124" s="380"/>
      <c r="N124" s="380"/>
      <c r="O124" s="178" t="s">
        <v>177</v>
      </c>
    </row>
    <row r="125" spans="1:15" ht="12.75" customHeight="1" x14ac:dyDescent="0.2">
      <c r="A125" s="413"/>
      <c r="B125" s="388" t="s">
        <v>178</v>
      </c>
      <c r="C125" s="389"/>
      <c r="D125" s="389"/>
      <c r="E125" s="389"/>
      <c r="F125" s="390"/>
      <c r="G125" s="356"/>
      <c r="H125" s="358"/>
      <c r="I125" s="388" t="s">
        <v>179</v>
      </c>
      <c r="J125" s="389"/>
      <c r="K125" s="389"/>
      <c r="L125" s="389"/>
      <c r="M125" s="389"/>
      <c r="N125" s="390"/>
      <c r="O125" s="179"/>
    </row>
    <row r="126" spans="1:15" ht="12.75" customHeight="1" x14ac:dyDescent="0.2">
      <c r="A126" s="413"/>
      <c r="B126" s="388" t="s">
        <v>180</v>
      </c>
      <c r="C126" s="389"/>
      <c r="D126" s="389"/>
      <c r="E126" s="389"/>
      <c r="F126" s="390"/>
      <c r="G126" s="356"/>
      <c r="H126" s="358"/>
      <c r="I126" s="388" t="s">
        <v>181</v>
      </c>
      <c r="J126" s="389"/>
      <c r="K126" s="389"/>
      <c r="L126" s="389"/>
      <c r="M126" s="389"/>
      <c r="N126" s="390"/>
      <c r="O126" s="179"/>
    </row>
    <row r="127" spans="1:15" ht="12.75" customHeight="1" x14ac:dyDescent="0.2">
      <c r="A127" s="413"/>
      <c r="B127" s="388" t="s">
        <v>182</v>
      </c>
      <c r="C127" s="389"/>
      <c r="D127" s="389"/>
      <c r="E127" s="389"/>
      <c r="F127" s="390"/>
      <c r="G127" s="356"/>
      <c r="H127" s="358"/>
      <c r="I127" s="388" t="s">
        <v>183</v>
      </c>
      <c r="J127" s="389"/>
      <c r="K127" s="389"/>
      <c r="L127" s="389"/>
      <c r="M127" s="389"/>
      <c r="N127" s="390"/>
      <c r="O127" s="179"/>
    </row>
    <row r="128" spans="1:15" ht="12.75" customHeight="1" x14ac:dyDescent="0.2">
      <c r="A128" s="413"/>
      <c r="B128" s="388" t="s">
        <v>184</v>
      </c>
      <c r="C128" s="389"/>
      <c r="D128" s="389"/>
      <c r="E128" s="389"/>
      <c r="F128" s="390"/>
      <c r="G128" s="356"/>
      <c r="H128" s="358"/>
      <c r="I128" s="388" t="s">
        <v>185</v>
      </c>
      <c r="J128" s="389"/>
      <c r="K128" s="389"/>
      <c r="L128" s="389"/>
      <c r="M128" s="389"/>
      <c r="N128" s="390"/>
      <c r="O128" s="179"/>
    </row>
    <row r="129" spans="1:15" x14ac:dyDescent="0.2">
      <c r="A129" s="413"/>
      <c r="B129" s="388" t="s">
        <v>186</v>
      </c>
      <c r="C129" s="389"/>
      <c r="D129" s="389"/>
      <c r="E129" s="389"/>
      <c r="F129" s="390"/>
      <c r="G129" s="356"/>
      <c r="H129" s="358"/>
      <c r="I129" s="388" t="s">
        <v>187</v>
      </c>
      <c r="J129" s="389"/>
      <c r="K129" s="389"/>
      <c r="L129" s="389"/>
      <c r="M129" s="389"/>
      <c r="N129" s="390"/>
      <c r="O129" s="179">
        <v>1</v>
      </c>
    </row>
    <row r="130" spans="1:15" ht="12.75" customHeight="1" x14ac:dyDescent="0.2">
      <c r="A130" s="413"/>
      <c r="B130" s="388" t="s">
        <v>188</v>
      </c>
      <c r="C130" s="389"/>
      <c r="D130" s="389"/>
      <c r="E130" s="389"/>
      <c r="F130" s="390"/>
      <c r="G130" s="356"/>
      <c r="H130" s="358"/>
      <c r="I130" s="388" t="s">
        <v>189</v>
      </c>
      <c r="J130" s="389"/>
      <c r="K130" s="389"/>
      <c r="L130" s="389"/>
      <c r="M130" s="389"/>
      <c r="N130" s="390"/>
      <c r="O130" s="179"/>
    </row>
    <row r="131" spans="1:15" x14ac:dyDescent="0.2">
      <c r="A131" s="413"/>
      <c r="B131" s="388" t="s">
        <v>190</v>
      </c>
      <c r="C131" s="389"/>
      <c r="D131" s="389"/>
      <c r="E131" s="389"/>
      <c r="F131" s="390"/>
      <c r="G131" s="356"/>
      <c r="H131" s="358"/>
      <c r="I131" s="388" t="s">
        <v>191</v>
      </c>
      <c r="J131" s="389"/>
      <c r="K131" s="389"/>
      <c r="L131" s="389"/>
      <c r="M131" s="389"/>
      <c r="N131" s="390"/>
      <c r="O131" s="179"/>
    </row>
    <row r="132" spans="1:15" ht="12.75" customHeight="1" x14ac:dyDescent="0.2">
      <c r="A132" s="413"/>
      <c r="B132" s="388" t="s">
        <v>192</v>
      </c>
      <c r="C132" s="389"/>
      <c r="D132" s="389"/>
      <c r="E132" s="389"/>
      <c r="F132" s="390"/>
      <c r="G132" s="356"/>
      <c r="H132" s="358"/>
      <c r="I132" s="388" t="s">
        <v>193</v>
      </c>
      <c r="J132" s="389"/>
      <c r="K132" s="389"/>
      <c r="L132" s="389"/>
      <c r="M132" s="389"/>
      <c r="N132" s="390"/>
      <c r="O132" s="179"/>
    </row>
    <row r="133" spans="1:15" ht="12.75" customHeight="1" x14ac:dyDescent="0.2">
      <c r="A133" s="413"/>
      <c r="B133" s="388" t="s">
        <v>194</v>
      </c>
      <c r="C133" s="389"/>
      <c r="D133" s="389"/>
      <c r="E133" s="389"/>
      <c r="F133" s="390"/>
      <c r="G133" s="356"/>
      <c r="H133" s="358"/>
      <c r="I133" s="388" t="s">
        <v>195</v>
      </c>
      <c r="J133" s="389"/>
      <c r="K133" s="389"/>
      <c r="L133" s="389"/>
      <c r="M133" s="389"/>
      <c r="N133" s="390"/>
      <c r="O133" s="179"/>
    </row>
    <row r="134" spans="1:15" ht="12.75" customHeight="1" x14ac:dyDescent="0.2">
      <c r="A134" s="413"/>
      <c r="B134" s="388" t="s">
        <v>196</v>
      </c>
      <c r="C134" s="389"/>
      <c r="D134" s="389"/>
      <c r="E134" s="389"/>
      <c r="F134" s="390"/>
      <c r="G134" s="356"/>
      <c r="H134" s="358"/>
      <c r="I134" s="388" t="s">
        <v>197</v>
      </c>
      <c r="J134" s="389"/>
      <c r="K134" s="389"/>
      <c r="L134" s="389"/>
      <c r="M134" s="389"/>
      <c r="N134" s="390"/>
      <c r="O134" s="180">
        <v>1</v>
      </c>
    </row>
    <row r="135" spans="1:15" ht="12.75" customHeight="1" x14ac:dyDescent="0.2">
      <c r="A135" s="413"/>
      <c r="B135" s="388" t="s">
        <v>198</v>
      </c>
      <c r="C135" s="389"/>
      <c r="D135" s="389"/>
      <c r="E135" s="389"/>
      <c r="F135" s="390"/>
      <c r="G135" s="391">
        <v>2</v>
      </c>
      <c r="H135" s="392"/>
      <c r="I135" s="393" t="s">
        <v>199</v>
      </c>
      <c r="J135" s="394"/>
      <c r="K135" s="394"/>
      <c r="L135" s="394"/>
      <c r="M135" s="394"/>
      <c r="N135" s="395"/>
      <c r="O135" s="181">
        <f>SUM(G125:H135,O125:O134)</f>
        <v>4</v>
      </c>
    </row>
    <row r="136" spans="1:15" x14ac:dyDescent="0.2">
      <c r="A136" s="414" t="s">
        <v>200</v>
      </c>
      <c r="B136" s="397" t="s">
        <v>206</v>
      </c>
      <c r="C136" s="355"/>
      <c r="D136" s="355"/>
      <c r="E136" s="355"/>
      <c r="F136" s="355"/>
      <c r="G136" s="398"/>
      <c r="H136" s="398"/>
      <c r="I136" s="398"/>
      <c r="J136" s="398"/>
      <c r="K136" s="398"/>
      <c r="L136" s="398"/>
      <c r="M136" s="398"/>
      <c r="N136" s="398"/>
      <c r="O136" s="398"/>
    </row>
    <row r="137" spans="1:15" x14ac:dyDescent="0.2">
      <c r="A137" s="414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</row>
    <row r="138" spans="1:15" x14ac:dyDescent="0.2">
      <c r="A138" s="414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</row>
    <row r="139" spans="1:15" x14ac:dyDescent="0.2">
      <c r="A139" s="414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</row>
    <row r="140" spans="1:15" x14ac:dyDescent="0.2">
      <c r="A140" s="414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</row>
    <row r="141" spans="1:15" x14ac:dyDescent="0.2">
      <c r="A141" s="414"/>
      <c r="B141" s="355" t="s">
        <v>202</v>
      </c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</row>
    <row r="142" spans="1:15" x14ac:dyDescent="0.2">
      <c r="A142" s="414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</row>
    <row r="143" spans="1:15" x14ac:dyDescent="0.2">
      <c r="A143" s="414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</row>
    <row r="144" spans="1:15" x14ac:dyDescent="0.2">
      <c r="A144" s="414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</row>
    <row r="145" spans="1:15" x14ac:dyDescent="0.2">
      <c r="A145" s="414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</row>
    <row r="146" spans="1:15" x14ac:dyDescent="0.2">
      <c r="A146" s="414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</row>
    <row r="147" spans="1:15" x14ac:dyDescent="0.2">
      <c r="A147" s="414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</row>
    <row r="148" spans="1:15" x14ac:dyDescent="0.2">
      <c r="A148" s="414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</row>
    <row r="149" spans="1:15" ht="44.25" customHeight="1" x14ac:dyDescent="0.2">
      <c r="A149" s="414"/>
      <c r="B149" s="355"/>
      <c r="C149" s="355"/>
      <c r="D149" s="355"/>
      <c r="E149" s="355"/>
      <c r="F149" s="355"/>
      <c r="G149" s="355"/>
      <c r="H149" s="355"/>
      <c r="I149" s="253" t="s">
        <v>0</v>
      </c>
      <c r="J149" s="253"/>
      <c r="K149" s="253"/>
      <c r="L149" s="253"/>
      <c r="M149" s="253"/>
      <c r="N149" s="253"/>
      <c r="O149" s="253"/>
    </row>
    <row r="150" spans="1:15" ht="40.5" customHeight="1" x14ac:dyDescent="0.2">
      <c r="A150" s="414"/>
      <c r="B150" s="355"/>
      <c r="C150" s="355"/>
      <c r="D150" s="355"/>
      <c r="E150" s="355"/>
      <c r="F150" s="355"/>
      <c r="G150" s="355"/>
      <c r="H150" s="355"/>
      <c r="I150" s="253"/>
      <c r="J150" s="253"/>
      <c r="K150" s="253"/>
      <c r="L150" s="253"/>
      <c r="M150" s="253"/>
      <c r="N150" s="253"/>
      <c r="O150" s="253"/>
    </row>
    <row r="151" spans="1:15" x14ac:dyDescent="0.2">
      <c r="A151" s="414" t="s">
        <v>204</v>
      </c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</row>
    <row r="152" spans="1:15" x14ac:dyDescent="0.2">
      <c r="A152" s="414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</row>
    <row r="153" spans="1:15" x14ac:dyDescent="0.2">
      <c r="A153" s="414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</row>
    <row r="154" spans="1:15" x14ac:dyDescent="0.2">
      <c r="A154" s="414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</row>
    <row r="155" spans="1:15" x14ac:dyDescent="0.2">
      <c r="A155" s="414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</row>
    <row r="156" spans="1:15" x14ac:dyDescent="0.2">
      <c r="A156" s="414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</row>
    <row r="157" spans="1:15" x14ac:dyDescent="0.2">
      <c r="A157" s="414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</row>
    <row r="158" spans="1:15" x14ac:dyDescent="0.2">
      <c r="A158" s="414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</row>
    <row r="159" spans="1:15" x14ac:dyDescent="0.2">
      <c r="A159" s="414"/>
      <c r="B159" s="359"/>
      <c r="C159" s="359"/>
      <c r="D159" s="359"/>
      <c r="E159" s="359"/>
      <c r="F159" s="359"/>
      <c r="G159" s="359"/>
      <c r="H159" s="359"/>
      <c r="I159" s="359"/>
      <c r="J159" s="359"/>
      <c r="K159" s="359"/>
      <c r="L159" s="359"/>
      <c r="M159" s="359"/>
      <c r="N159" s="359"/>
      <c r="O159" s="359"/>
    </row>
    <row r="160" spans="1:15" x14ac:dyDescent="0.2">
      <c r="A160" s="414"/>
      <c r="B160" s="359"/>
      <c r="C160" s="359"/>
      <c r="D160" s="359"/>
      <c r="E160" s="359"/>
      <c r="F160" s="359"/>
      <c r="G160" s="359"/>
      <c r="H160" s="359"/>
      <c r="I160" s="253" t="s">
        <v>205</v>
      </c>
      <c r="J160" s="253"/>
      <c r="K160" s="253"/>
      <c r="L160" s="253"/>
      <c r="M160" s="253"/>
      <c r="N160" s="253"/>
      <c r="O160" s="253"/>
    </row>
    <row r="161" spans="1:15" x14ac:dyDescent="0.2">
      <c r="A161" s="414"/>
      <c r="B161" s="359"/>
      <c r="C161" s="359"/>
      <c r="D161" s="359"/>
      <c r="E161" s="359"/>
      <c r="F161" s="359"/>
      <c r="G161" s="359"/>
      <c r="H161" s="359"/>
      <c r="I161" s="253"/>
      <c r="J161" s="253"/>
      <c r="K161" s="253"/>
      <c r="L161" s="253"/>
      <c r="M161" s="253"/>
      <c r="N161" s="253"/>
      <c r="O161" s="253"/>
    </row>
    <row r="162" spans="1:15" ht="52.5" customHeight="1" x14ac:dyDescent="0.2">
      <c r="A162" s="414"/>
      <c r="B162" s="359"/>
      <c r="C162" s="359"/>
      <c r="D162" s="359"/>
      <c r="E162" s="359"/>
      <c r="F162" s="359"/>
      <c r="G162" s="359"/>
      <c r="H162" s="359"/>
      <c r="I162" s="253"/>
      <c r="J162" s="253"/>
      <c r="K162" s="253"/>
      <c r="L162" s="253"/>
      <c r="M162" s="253"/>
      <c r="N162" s="253"/>
      <c r="O162" s="253"/>
    </row>
    <row r="163" spans="1:15" ht="36.75" customHeight="1" x14ac:dyDescent="0.2">
      <c r="A163" s="80" t="s">
        <v>150</v>
      </c>
      <c r="B163" s="377" t="str">
        <f t="shared" ref="B163:B220" si="2">B110</f>
        <v>FELIPE &amp; SOUZA CONSTRUÇÕES (Rua eng. Antonio Goncalves Soares n° 135  LUZIA ARACAJU-SE CNPJ : 38.015.219/0001-37)</v>
      </c>
      <c r="C163" s="377"/>
      <c r="D163" s="377"/>
      <c r="E163" s="377"/>
      <c r="F163" s="377"/>
      <c r="G163" s="377"/>
      <c r="H163" s="377"/>
      <c r="I163" s="377"/>
      <c r="J163" s="377"/>
      <c r="K163" s="377"/>
      <c r="L163" s="377"/>
      <c r="M163" s="377"/>
      <c r="N163" s="377"/>
      <c r="O163" s="377"/>
    </row>
    <row r="164" spans="1:15" ht="12.75" customHeight="1" x14ac:dyDescent="0.2">
      <c r="A164" s="166" t="s">
        <v>2</v>
      </c>
      <c r="B164" s="377" t="str">
        <f t="shared" si="2"/>
        <v>PREFEITURA DE SÃO CRISTOVÃO</v>
      </c>
      <c r="C164" s="377"/>
      <c r="D164" s="377"/>
      <c r="E164" s="377"/>
      <c r="F164" s="377"/>
      <c r="G164" s="377"/>
      <c r="H164" s="377"/>
      <c r="I164" s="377"/>
      <c r="J164" s="377"/>
      <c r="K164" s="377"/>
      <c r="L164" s="377"/>
      <c r="M164" s="377"/>
      <c r="N164" s="377"/>
      <c r="O164" s="377"/>
    </row>
    <row r="165" spans="1:15" ht="14.25" customHeight="1" x14ac:dyDescent="0.2">
      <c r="A165" s="378" t="s">
        <v>151</v>
      </c>
      <c r="B165" s="378"/>
      <c r="C165" s="378"/>
      <c r="D165" s="378"/>
      <c r="E165" s="378"/>
      <c r="F165" s="378"/>
      <c r="G165" s="378"/>
      <c r="H165" s="378"/>
      <c r="I165" s="378"/>
      <c r="J165" s="378"/>
      <c r="K165" s="378"/>
      <c r="L165" s="378"/>
      <c r="M165" s="378"/>
      <c r="N165" s="378"/>
      <c r="O165" s="378"/>
    </row>
    <row r="166" spans="1:15" ht="12.75" customHeight="1" x14ac:dyDescent="0.2">
      <c r="A166" s="169" t="s">
        <v>6</v>
      </c>
      <c r="B166" s="170" t="s">
        <v>98</v>
      </c>
      <c r="C166" s="170" t="s">
        <v>124</v>
      </c>
      <c r="D166" s="412" t="s">
        <v>102</v>
      </c>
      <c r="E166" s="412"/>
      <c r="F166" s="412"/>
      <c r="G166" s="380" t="s">
        <v>152</v>
      </c>
      <c r="H166" s="380"/>
      <c r="I166" s="381">
        <f>I113+1</f>
        <v>45939</v>
      </c>
      <c r="J166" s="381"/>
      <c r="K166" s="381"/>
      <c r="L166" s="381"/>
      <c r="M166" s="381"/>
      <c r="N166" s="171" t="s">
        <v>153</v>
      </c>
      <c r="O166" s="169">
        <f>O113+1</f>
        <v>4</v>
      </c>
    </row>
    <row r="167" spans="1:15" ht="12.75" customHeight="1" x14ac:dyDescent="0.2">
      <c r="A167" s="382" t="s">
        <v>154</v>
      </c>
      <c r="B167" s="380" t="str">
        <f t="shared" si="2"/>
        <v xml:space="preserve"> REVITALIZAÇÃO DA PRAÇA ALAMEDA DAS ARVORES  DO BAIRRO EDUARDO GOMES</v>
      </c>
      <c r="C167" s="380"/>
      <c r="D167" s="380"/>
      <c r="E167" s="380"/>
      <c r="F167" s="380"/>
      <c r="G167" s="380"/>
      <c r="H167" s="380"/>
      <c r="I167" s="380"/>
      <c r="J167" s="380"/>
      <c r="K167" s="166" t="s">
        <v>155</v>
      </c>
      <c r="L167" s="166" t="s">
        <v>156</v>
      </c>
      <c r="M167" s="383" t="s">
        <v>157</v>
      </c>
      <c r="N167" s="383"/>
      <c r="O167" s="166" t="s">
        <v>158</v>
      </c>
    </row>
    <row r="168" spans="1:15" x14ac:dyDescent="0.2">
      <c r="A168" s="382"/>
      <c r="B168" s="380"/>
      <c r="C168" s="380"/>
      <c r="D168" s="380"/>
      <c r="E168" s="380"/>
      <c r="F168" s="380"/>
      <c r="G168" s="380"/>
      <c r="H168" s="380"/>
      <c r="I168" s="380"/>
      <c r="J168" s="380"/>
      <c r="K168" s="166" t="s">
        <v>159</v>
      </c>
      <c r="L168" s="176" t="s">
        <v>107</v>
      </c>
      <c r="M168" s="377"/>
      <c r="N168" s="377"/>
      <c r="O168" s="167"/>
    </row>
    <row r="169" spans="1:15" ht="12.75" customHeight="1" x14ac:dyDescent="0.2">
      <c r="A169" s="182" t="s">
        <v>161</v>
      </c>
      <c r="B169" s="174">
        <v>45932</v>
      </c>
      <c r="C169" s="183" t="s">
        <v>162</v>
      </c>
      <c r="D169" s="173">
        <f>D116</f>
        <v>180</v>
      </c>
      <c r="E169" s="173" t="s">
        <v>163</v>
      </c>
      <c r="F169" s="385" t="s">
        <v>164</v>
      </c>
      <c r="G169" s="385"/>
      <c r="H169" s="175">
        <f>H116+1</f>
        <v>4</v>
      </c>
      <c r="I169" s="173" t="s">
        <v>165</v>
      </c>
      <c r="J169" s="175">
        <f>D169-H169</f>
        <v>176</v>
      </c>
      <c r="K169" s="176" t="s">
        <v>166</v>
      </c>
      <c r="L169" s="176" t="s">
        <v>107</v>
      </c>
      <c r="M169" s="384"/>
      <c r="N169" s="384"/>
      <c r="O169" s="172"/>
    </row>
    <row r="170" spans="1:15" ht="12.75" customHeight="1" x14ac:dyDescent="0.2">
      <c r="A170" s="413" t="s">
        <v>167</v>
      </c>
      <c r="B170" s="382" t="s">
        <v>168</v>
      </c>
      <c r="C170" s="382"/>
      <c r="D170" s="382"/>
      <c r="E170" s="382"/>
      <c r="F170" s="382"/>
      <c r="G170" s="359"/>
      <c r="H170" s="359"/>
      <c r="I170" s="355"/>
      <c r="J170" s="355"/>
      <c r="K170" s="355"/>
      <c r="L170" s="355"/>
      <c r="M170" s="355"/>
      <c r="N170" s="355"/>
      <c r="O170" s="355"/>
    </row>
    <row r="171" spans="1:15" x14ac:dyDescent="0.2">
      <c r="A171" s="413"/>
      <c r="B171" s="382" t="s">
        <v>169</v>
      </c>
      <c r="C171" s="382"/>
      <c r="D171" s="382"/>
      <c r="E171" s="382"/>
      <c r="F171" s="382"/>
      <c r="G171" s="359"/>
      <c r="H171" s="359"/>
      <c r="I171" s="355"/>
      <c r="J171" s="355"/>
      <c r="K171" s="355"/>
      <c r="L171" s="355"/>
      <c r="M171" s="355"/>
      <c r="N171" s="355"/>
      <c r="O171" s="355"/>
    </row>
    <row r="172" spans="1:15" ht="12.75" customHeight="1" x14ac:dyDescent="0.2">
      <c r="A172" s="413"/>
      <c r="B172" s="382" t="s">
        <v>170</v>
      </c>
      <c r="C172" s="382"/>
      <c r="D172" s="382"/>
      <c r="E172" s="382"/>
      <c r="F172" s="382"/>
      <c r="G172" s="359"/>
      <c r="H172" s="359"/>
      <c r="I172" s="355"/>
      <c r="J172" s="355"/>
      <c r="K172" s="355"/>
      <c r="L172" s="355"/>
      <c r="M172" s="355"/>
      <c r="N172" s="355"/>
      <c r="O172" s="355"/>
    </row>
    <row r="173" spans="1:15" ht="12.75" customHeight="1" x14ac:dyDescent="0.2">
      <c r="A173" s="413"/>
      <c r="B173" s="382" t="s">
        <v>171</v>
      </c>
      <c r="C173" s="382"/>
      <c r="D173" s="382"/>
      <c r="E173" s="382"/>
      <c r="F173" s="382"/>
      <c r="G173" s="359"/>
      <c r="H173" s="359"/>
      <c r="I173" s="355"/>
      <c r="J173" s="355"/>
      <c r="K173" s="355"/>
      <c r="L173" s="355"/>
      <c r="M173" s="355"/>
      <c r="N173" s="355"/>
      <c r="O173" s="355"/>
    </row>
    <row r="174" spans="1:15" ht="12.75" customHeight="1" x14ac:dyDescent="0.2">
      <c r="A174" s="413"/>
      <c r="B174" s="382" t="s">
        <v>172</v>
      </c>
      <c r="C174" s="382"/>
      <c r="D174" s="382"/>
      <c r="E174" s="382"/>
      <c r="F174" s="382"/>
      <c r="G174" s="359"/>
      <c r="H174" s="359"/>
      <c r="I174" s="359"/>
      <c r="J174" s="359"/>
      <c r="K174" s="359"/>
      <c r="L174" s="359"/>
      <c r="M174" s="359"/>
      <c r="N174" s="359"/>
      <c r="O174" s="359"/>
    </row>
    <row r="175" spans="1:15" ht="12.75" customHeight="1" x14ac:dyDescent="0.2">
      <c r="A175" s="413"/>
      <c r="B175" s="382" t="s">
        <v>173</v>
      </c>
      <c r="C175" s="382"/>
      <c r="D175" s="382"/>
      <c r="E175" s="382"/>
      <c r="F175" s="382"/>
      <c r="G175" s="359"/>
      <c r="H175" s="359"/>
      <c r="I175" s="359"/>
      <c r="J175" s="359"/>
      <c r="K175" s="359"/>
      <c r="L175" s="359"/>
      <c r="M175" s="359"/>
      <c r="N175" s="359"/>
      <c r="O175" s="359"/>
    </row>
    <row r="176" spans="1:15" x14ac:dyDescent="0.2">
      <c r="A176" s="413"/>
      <c r="B176" s="382" t="s">
        <v>174</v>
      </c>
      <c r="C176" s="382"/>
      <c r="D176" s="382"/>
      <c r="E176" s="382"/>
      <c r="F176" s="382"/>
      <c r="G176" s="359">
        <v>1</v>
      </c>
      <c r="H176" s="359"/>
      <c r="I176" s="355"/>
      <c r="J176" s="355"/>
      <c r="K176" s="355"/>
      <c r="L176" s="355"/>
      <c r="M176" s="355"/>
      <c r="N176" s="355"/>
      <c r="O176" s="355"/>
    </row>
    <row r="177" spans="1:15" ht="12.75" customHeight="1" x14ac:dyDescent="0.2">
      <c r="A177" s="413" t="s">
        <v>175</v>
      </c>
      <c r="B177" s="380" t="s">
        <v>176</v>
      </c>
      <c r="C177" s="380"/>
      <c r="D177" s="380"/>
      <c r="E177" s="380"/>
      <c r="F177" s="380"/>
      <c r="G177" s="387" t="s">
        <v>177</v>
      </c>
      <c r="H177" s="387"/>
      <c r="I177" s="380" t="s">
        <v>176</v>
      </c>
      <c r="J177" s="380"/>
      <c r="K177" s="380"/>
      <c r="L177" s="380"/>
      <c r="M177" s="380"/>
      <c r="N177" s="380"/>
      <c r="O177" s="178" t="s">
        <v>177</v>
      </c>
    </row>
    <row r="178" spans="1:15" ht="12.75" customHeight="1" x14ac:dyDescent="0.2">
      <c r="A178" s="413"/>
      <c r="B178" s="388" t="s">
        <v>178</v>
      </c>
      <c r="C178" s="389"/>
      <c r="D178" s="389"/>
      <c r="E178" s="389"/>
      <c r="F178" s="390"/>
      <c r="G178" s="356"/>
      <c r="H178" s="358"/>
      <c r="I178" s="388" t="s">
        <v>179</v>
      </c>
      <c r="J178" s="389"/>
      <c r="K178" s="389"/>
      <c r="L178" s="389"/>
      <c r="M178" s="389"/>
      <c r="N178" s="390"/>
      <c r="O178" s="179"/>
    </row>
    <row r="179" spans="1:15" ht="12.75" customHeight="1" x14ac:dyDescent="0.2">
      <c r="A179" s="413"/>
      <c r="B179" s="388" t="s">
        <v>180</v>
      </c>
      <c r="C179" s="389"/>
      <c r="D179" s="389"/>
      <c r="E179" s="389"/>
      <c r="F179" s="390"/>
      <c r="G179" s="356"/>
      <c r="H179" s="358"/>
      <c r="I179" s="388" t="s">
        <v>181</v>
      </c>
      <c r="J179" s="389"/>
      <c r="K179" s="389"/>
      <c r="L179" s="389"/>
      <c r="M179" s="389"/>
      <c r="N179" s="390"/>
      <c r="O179" s="179"/>
    </row>
    <row r="180" spans="1:15" ht="12.75" customHeight="1" x14ac:dyDescent="0.2">
      <c r="A180" s="413"/>
      <c r="B180" s="388" t="s">
        <v>182</v>
      </c>
      <c r="C180" s="389"/>
      <c r="D180" s="389"/>
      <c r="E180" s="389"/>
      <c r="F180" s="390"/>
      <c r="G180" s="356"/>
      <c r="H180" s="358"/>
      <c r="I180" s="388" t="s">
        <v>183</v>
      </c>
      <c r="J180" s="389"/>
      <c r="K180" s="389"/>
      <c r="L180" s="389"/>
      <c r="M180" s="389"/>
      <c r="N180" s="390"/>
      <c r="O180" s="179"/>
    </row>
    <row r="181" spans="1:15" ht="12.75" customHeight="1" x14ac:dyDescent="0.2">
      <c r="A181" s="413"/>
      <c r="B181" s="388" t="s">
        <v>184</v>
      </c>
      <c r="C181" s="389"/>
      <c r="D181" s="389"/>
      <c r="E181" s="389"/>
      <c r="F181" s="390"/>
      <c r="G181" s="356"/>
      <c r="H181" s="358"/>
      <c r="I181" s="388" t="s">
        <v>185</v>
      </c>
      <c r="J181" s="389"/>
      <c r="K181" s="389"/>
      <c r="L181" s="389"/>
      <c r="M181" s="389"/>
      <c r="N181" s="390"/>
      <c r="O181" s="179"/>
    </row>
    <row r="182" spans="1:15" ht="12.75" customHeight="1" x14ac:dyDescent="0.2">
      <c r="A182" s="413"/>
      <c r="B182" s="388" t="s">
        <v>186</v>
      </c>
      <c r="C182" s="389"/>
      <c r="D182" s="389"/>
      <c r="E182" s="389"/>
      <c r="F182" s="390"/>
      <c r="G182" s="356"/>
      <c r="H182" s="358"/>
      <c r="I182" s="388" t="s">
        <v>187</v>
      </c>
      <c r="J182" s="389"/>
      <c r="K182" s="389"/>
      <c r="L182" s="389"/>
      <c r="M182" s="389"/>
      <c r="N182" s="390"/>
      <c r="O182" s="179">
        <v>1</v>
      </c>
    </row>
    <row r="183" spans="1:15" x14ac:dyDescent="0.2">
      <c r="A183" s="413"/>
      <c r="B183" s="388" t="s">
        <v>188</v>
      </c>
      <c r="C183" s="389"/>
      <c r="D183" s="389"/>
      <c r="E183" s="389"/>
      <c r="F183" s="390"/>
      <c r="G183" s="356"/>
      <c r="H183" s="358"/>
      <c r="I183" s="388" t="s">
        <v>189</v>
      </c>
      <c r="J183" s="389"/>
      <c r="K183" s="389"/>
      <c r="L183" s="389"/>
      <c r="M183" s="389"/>
      <c r="N183" s="390"/>
      <c r="O183" s="179"/>
    </row>
    <row r="184" spans="1:15" ht="12.75" customHeight="1" x14ac:dyDescent="0.2">
      <c r="A184" s="413"/>
      <c r="B184" s="388" t="s">
        <v>190</v>
      </c>
      <c r="C184" s="389"/>
      <c r="D184" s="389"/>
      <c r="E184" s="389"/>
      <c r="F184" s="390"/>
      <c r="G184" s="356"/>
      <c r="H184" s="358"/>
      <c r="I184" s="388" t="s">
        <v>191</v>
      </c>
      <c r="J184" s="389"/>
      <c r="K184" s="389"/>
      <c r="L184" s="389"/>
      <c r="M184" s="389"/>
      <c r="N184" s="390"/>
      <c r="O184" s="179"/>
    </row>
    <row r="185" spans="1:15" ht="12.75" customHeight="1" x14ac:dyDescent="0.2">
      <c r="A185" s="413"/>
      <c r="B185" s="388" t="s">
        <v>192</v>
      </c>
      <c r="C185" s="389"/>
      <c r="D185" s="389"/>
      <c r="E185" s="389"/>
      <c r="F185" s="390"/>
      <c r="G185" s="356"/>
      <c r="H185" s="358"/>
      <c r="I185" s="388" t="s">
        <v>193</v>
      </c>
      <c r="J185" s="389"/>
      <c r="K185" s="389"/>
      <c r="L185" s="389"/>
      <c r="M185" s="389"/>
      <c r="N185" s="390"/>
      <c r="O185" s="179"/>
    </row>
    <row r="186" spans="1:15" ht="12.75" customHeight="1" x14ac:dyDescent="0.2">
      <c r="A186" s="413"/>
      <c r="B186" s="388" t="s">
        <v>194</v>
      </c>
      <c r="C186" s="389"/>
      <c r="D186" s="389"/>
      <c r="E186" s="389"/>
      <c r="F186" s="390"/>
      <c r="G186" s="356"/>
      <c r="H186" s="358"/>
      <c r="I186" s="388" t="s">
        <v>195</v>
      </c>
      <c r="J186" s="389"/>
      <c r="K186" s="389"/>
      <c r="L186" s="389"/>
      <c r="M186" s="389"/>
      <c r="N186" s="390"/>
      <c r="O186" s="179"/>
    </row>
    <row r="187" spans="1:15" ht="12.75" customHeight="1" x14ac:dyDescent="0.2">
      <c r="A187" s="413"/>
      <c r="B187" s="388" t="s">
        <v>196</v>
      </c>
      <c r="C187" s="389"/>
      <c r="D187" s="389"/>
      <c r="E187" s="389"/>
      <c r="F187" s="390"/>
      <c r="G187" s="356"/>
      <c r="H187" s="358"/>
      <c r="I187" s="388" t="s">
        <v>197</v>
      </c>
      <c r="J187" s="389"/>
      <c r="K187" s="389"/>
      <c r="L187" s="389"/>
      <c r="M187" s="389"/>
      <c r="N187" s="390"/>
      <c r="O187" s="180">
        <v>1</v>
      </c>
    </row>
    <row r="188" spans="1:15" ht="13.5" customHeight="1" x14ac:dyDescent="0.2">
      <c r="A188" s="413"/>
      <c r="B188" s="388" t="s">
        <v>198</v>
      </c>
      <c r="C188" s="389"/>
      <c r="D188" s="389"/>
      <c r="E188" s="389"/>
      <c r="F188" s="390"/>
      <c r="G188" s="391">
        <v>2</v>
      </c>
      <c r="H188" s="392"/>
      <c r="I188" s="393" t="s">
        <v>199</v>
      </c>
      <c r="J188" s="394"/>
      <c r="K188" s="394"/>
      <c r="L188" s="394"/>
      <c r="M188" s="394"/>
      <c r="N188" s="395"/>
      <c r="O188" s="181">
        <f>SUM(G178:H188,O178:O187)</f>
        <v>4</v>
      </c>
    </row>
    <row r="189" spans="1:15" ht="12.75" customHeight="1" x14ac:dyDescent="0.2">
      <c r="A189" s="414" t="s">
        <v>200</v>
      </c>
      <c r="B189" s="397" t="s">
        <v>206</v>
      </c>
      <c r="C189" s="355"/>
      <c r="D189" s="355"/>
      <c r="E189" s="355"/>
      <c r="F189" s="355"/>
      <c r="G189" s="398"/>
      <c r="H189" s="398"/>
      <c r="I189" s="398"/>
      <c r="J189" s="398"/>
      <c r="K189" s="398"/>
      <c r="L189" s="398"/>
      <c r="M189" s="398"/>
      <c r="N189" s="398"/>
      <c r="O189" s="398"/>
    </row>
    <row r="190" spans="1:15" x14ac:dyDescent="0.2">
      <c r="A190" s="414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</row>
    <row r="191" spans="1:15" x14ac:dyDescent="0.2">
      <c r="A191" s="414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</row>
    <row r="192" spans="1:15" x14ac:dyDescent="0.2">
      <c r="A192" s="414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</row>
    <row r="193" spans="1:15" x14ac:dyDescent="0.2">
      <c r="A193" s="414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</row>
    <row r="194" spans="1:15" x14ac:dyDescent="0.2">
      <c r="A194" s="414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</row>
    <row r="195" spans="1:15" x14ac:dyDescent="0.2">
      <c r="A195" s="414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</row>
    <row r="196" spans="1:15" x14ac:dyDescent="0.2">
      <c r="A196" s="414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</row>
    <row r="197" spans="1:15" x14ac:dyDescent="0.2">
      <c r="A197" s="414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</row>
    <row r="198" spans="1:15" x14ac:dyDescent="0.2">
      <c r="A198" s="414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</row>
    <row r="199" spans="1:15" x14ac:dyDescent="0.2">
      <c r="A199" s="414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</row>
    <row r="200" spans="1:15" x14ac:dyDescent="0.2">
      <c r="A200" s="414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</row>
    <row r="201" spans="1:15" ht="20.25" customHeight="1" x14ac:dyDescent="0.2">
      <c r="A201" s="414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</row>
    <row r="202" spans="1:15" ht="12.75" customHeight="1" x14ac:dyDescent="0.2">
      <c r="A202" s="414"/>
      <c r="B202" s="355"/>
      <c r="C202" s="355"/>
      <c r="D202" s="355"/>
      <c r="E202" s="355"/>
      <c r="F202" s="355"/>
      <c r="G202" s="355"/>
      <c r="H202" s="355"/>
      <c r="I202" s="253" t="s">
        <v>0</v>
      </c>
      <c r="J202" s="253"/>
      <c r="K202" s="253"/>
      <c r="L202" s="253"/>
      <c r="M202" s="253"/>
      <c r="N202" s="253"/>
      <c r="O202" s="253"/>
    </row>
    <row r="203" spans="1:15" ht="60" customHeight="1" x14ac:dyDescent="0.2">
      <c r="A203" s="414"/>
      <c r="B203" s="355"/>
      <c r="C203" s="355"/>
      <c r="D203" s="355"/>
      <c r="E203" s="355"/>
      <c r="F203" s="355"/>
      <c r="G203" s="355"/>
      <c r="H203" s="355"/>
      <c r="I203" s="253"/>
      <c r="J203" s="253"/>
      <c r="K203" s="253"/>
      <c r="L203" s="253"/>
      <c r="M203" s="253"/>
      <c r="N203" s="253"/>
      <c r="O203" s="253"/>
    </row>
    <row r="204" spans="1:15" ht="12.75" customHeight="1" x14ac:dyDescent="0.2">
      <c r="A204" s="414" t="s">
        <v>204</v>
      </c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</row>
    <row r="205" spans="1:15" x14ac:dyDescent="0.2">
      <c r="A205" s="414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</row>
    <row r="206" spans="1:15" x14ac:dyDescent="0.2">
      <c r="A206" s="414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</row>
    <row r="207" spans="1:15" x14ac:dyDescent="0.2">
      <c r="A207" s="414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</row>
    <row r="208" spans="1:15" x14ac:dyDescent="0.2">
      <c r="A208" s="414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</row>
    <row r="209" spans="1:15" x14ac:dyDescent="0.2">
      <c r="A209" s="414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</row>
    <row r="210" spans="1:15" x14ac:dyDescent="0.2">
      <c r="A210" s="414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</row>
    <row r="211" spans="1:15" x14ac:dyDescent="0.2">
      <c r="A211" s="414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</row>
    <row r="212" spans="1:15" x14ac:dyDescent="0.2">
      <c r="A212" s="414"/>
      <c r="B212" s="359"/>
      <c r="C212" s="359"/>
      <c r="D212" s="359"/>
      <c r="E212" s="359"/>
      <c r="F212" s="359"/>
      <c r="G212" s="359"/>
      <c r="H212" s="359"/>
      <c r="I212" s="359"/>
      <c r="J212" s="359"/>
      <c r="K212" s="359"/>
      <c r="L212" s="359"/>
      <c r="M212" s="359"/>
      <c r="N212" s="359"/>
      <c r="O212" s="359"/>
    </row>
    <row r="213" spans="1:15" x14ac:dyDescent="0.2">
      <c r="A213" s="414"/>
      <c r="B213" s="359"/>
      <c r="C213" s="359"/>
      <c r="D213" s="359"/>
      <c r="E213" s="359"/>
      <c r="F213" s="359"/>
      <c r="G213" s="359"/>
      <c r="H213" s="359"/>
      <c r="I213" s="253" t="s">
        <v>205</v>
      </c>
      <c r="J213" s="253"/>
      <c r="K213" s="253"/>
      <c r="L213" s="253"/>
      <c r="M213" s="253"/>
      <c r="N213" s="253"/>
      <c r="O213" s="253"/>
    </row>
    <row r="214" spans="1:15" ht="25.5" customHeight="1" x14ac:dyDescent="0.2">
      <c r="A214" s="414"/>
      <c r="B214" s="359"/>
      <c r="C214" s="359"/>
      <c r="D214" s="359"/>
      <c r="E214" s="359"/>
      <c r="F214" s="359"/>
      <c r="G214" s="359"/>
      <c r="H214" s="359"/>
      <c r="I214" s="253"/>
      <c r="J214" s="253"/>
      <c r="K214" s="253"/>
      <c r="L214" s="253"/>
      <c r="M214" s="253"/>
      <c r="N214" s="253"/>
      <c r="O214" s="253"/>
    </row>
    <row r="215" spans="1:15" ht="50.25" customHeight="1" x14ac:dyDescent="0.2">
      <c r="A215" s="414"/>
      <c r="B215" s="359"/>
      <c r="C215" s="359"/>
      <c r="D215" s="359"/>
      <c r="E215" s="359"/>
      <c r="F215" s="359"/>
      <c r="G215" s="359"/>
      <c r="H215" s="359"/>
      <c r="I215" s="253"/>
      <c r="J215" s="253"/>
      <c r="K215" s="253"/>
      <c r="L215" s="253"/>
      <c r="M215" s="253"/>
      <c r="N215" s="253"/>
      <c r="O215" s="253"/>
    </row>
    <row r="216" spans="1:15" ht="12.75" customHeight="1" x14ac:dyDescent="0.2">
      <c r="A216" s="80" t="s">
        <v>150</v>
      </c>
      <c r="B216" s="377" t="str">
        <f t="shared" si="2"/>
        <v>FELIPE &amp; SOUZA CONSTRUÇÕES (Rua eng. Antonio Goncalves Soares n° 135  LUZIA ARACAJU-SE CNPJ : 38.015.219/0001-37)</v>
      </c>
      <c r="C216" s="377"/>
      <c r="D216" s="377"/>
      <c r="E216" s="377"/>
      <c r="F216" s="377"/>
      <c r="G216" s="377"/>
      <c r="H216" s="377"/>
      <c r="I216" s="377"/>
      <c r="J216" s="377"/>
      <c r="K216" s="377"/>
      <c r="L216" s="377"/>
      <c r="M216" s="377"/>
      <c r="N216" s="377"/>
      <c r="O216" s="377"/>
    </row>
    <row r="217" spans="1:15" ht="14.25" customHeight="1" x14ac:dyDescent="0.2">
      <c r="A217" s="166" t="s">
        <v>2</v>
      </c>
      <c r="B217" s="377" t="str">
        <f t="shared" si="2"/>
        <v>PREFEITURA DE SÃO CRISTOVÃO</v>
      </c>
      <c r="C217" s="377"/>
      <c r="D217" s="377"/>
      <c r="E217" s="377"/>
      <c r="F217" s="377"/>
      <c r="G217" s="377"/>
      <c r="H217" s="377"/>
      <c r="I217" s="377"/>
      <c r="J217" s="377"/>
      <c r="K217" s="377"/>
      <c r="L217" s="377"/>
      <c r="M217" s="377"/>
      <c r="N217" s="377"/>
      <c r="O217" s="377"/>
    </row>
    <row r="218" spans="1:15" ht="12.75" customHeight="1" x14ac:dyDescent="0.2">
      <c r="A218" s="378" t="s">
        <v>151</v>
      </c>
      <c r="B218" s="378"/>
      <c r="C218" s="378"/>
      <c r="D218" s="378"/>
      <c r="E218" s="378"/>
      <c r="F218" s="378"/>
      <c r="G218" s="378"/>
      <c r="H218" s="378"/>
      <c r="I218" s="378"/>
      <c r="J218" s="378"/>
      <c r="K218" s="378"/>
      <c r="L218" s="378"/>
      <c r="M218" s="378"/>
      <c r="N218" s="378"/>
      <c r="O218" s="378"/>
    </row>
    <row r="219" spans="1:15" x14ac:dyDescent="0.2">
      <c r="A219" s="169" t="s">
        <v>6</v>
      </c>
      <c r="B219" s="170" t="s">
        <v>98</v>
      </c>
      <c r="C219" s="170" t="s">
        <v>124</v>
      </c>
      <c r="D219" s="412" t="s">
        <v>102</v>
      </c>
      <c r="E219" s="412"/>
      <c r="F219" s="412"/>
      <c r="G219" s="380" t="s">
        <v>152</v>
      </c>
      <c r="H219" s="380"/>
      <c r="I219" s="381">
        <f>I166+1</f>
        <v>45940</v>
      </c>
      <c r="J219" s="381"/>
      <c r="K219" s="381"/>
      <c r="L219" s="381"/>
      <c r="M219" s="381"/>
      <c r="N219" s="171" t="s">
        <v>153</v>
      </c>
      <c r="O219" s="169">
        <f>O166+1</f>
        <v>5</v>
      </c>
    </row>
    <row r="220" spans="1:15" x14ac:dyDescent="0.2">
      <c r="A220" s="382" t="s">
        <v>154</v>
      </c>
      <c r="B220" s="380" t="str">
        <f t="shared" si="2"/>
        <v xml:space="preserve"> REVITALIZAÇÃO DA PRAÇA ALAMEDA DAS ARVORES  DO BAIRRO EDUARDO GOMES</v>
      </c>
      <c r="C220" s="380"/>
      <c r="D220" s="380"/>
      <c r="E220" s="380"/>
      <c r="F220" s="380"/>
      <c r="G220" s="380"/>
      <c r="H220" s="380"/>
      <c r="I220" s="380"/>
      <c r="J220" s="380"/>
      <c r="K220" s="166" t="s">
        <v>155</v>
      </c>
      <c r="L220" s="166" t="s">
        <v>156</v>
      </c>
      <c r="M220" s="383" t="s">
        <v>157</v>
      </c>
      <c r="N220" s="383"/>
      <c r="O220" s="166" t="s">
        <v>158</v>
      </c>
    </row>
    <row r="221" spans="1:15" ht="12.75" customHeight="1" x14ac:dyDescent="0.2">
      <c r="A221" s="382"/>
      <c r="B221" s="380"/>
      <c r="C221" s="380"/>
      <c r="D221" s="380"/>
      <c r="E221" s="380"/>
      <c r="F221" s="380"/>
      <c r="G221" s="380"/>
      <c r="H221" s="380"/>
      <c r="I221" s="380"/>
      <c r="J221" s="380"/>
      <c r="K221" s="166" t="s">
        <v>159</v>
      </c>
      <c r="L221" s="176" t="s">
        <v>107</v>
      </c>
      <c r="M221" s="377"/>
      <c r="N221" s="377"/>
      <c r="O221" s="167"/>
    </row>
    <row r="222" spans="1:15" ht="25.5" x14ac:dyDescent="0.2">
      <c r="A222" s="173" t="s">
        <v>161</v>
      </c>
      <c r="B222" s="174">
        <v>45932</v>
      </c>
      <c r="C222" s="173" t="s">
        <v>162</v>
      </c>
      <c r="D222" s="173">
        <f>D169</f>
        <v>180</v>
      </c>
      <c r="E222" s="173" t="s">
        <v>163</v>
      </c>
      <c r="F222" s="385" t="s">
        <v>164</v>
      </c>
      <c r="G222" s="385"/>
      <c r="H222" s="175">
        <f>H169+1</f>
        <v>5</v>
      </c>
      <c r="I222" s="173" t="s">
        <v>165</v>
      </c>
      <c r="J222" s="175">
        <f>D222-H222</f>
        <v>175</v>
      </c>
      <c r="K222" s="176" t="s">
        <v>166</v>
      </c>
      <c r="L222" s="176" t="s">
        <v>107</v>
      </c>
      <c r="M222" s="384"/>
      <c r="N222" s="384"/>
      <c r="O222" s="172"/>
    </row>
    <row r="223" spans="1:15" x14ac:dyDescent="0.2">
      <c r="A223" s="413" t="s">
        <v>167</v>
      </c>
      <c r="B223" s="382" t="s">
        <v>168</v>
      </c>
      <c r="C223" s="382"/>
      <c r="D223" s="382"/>
      <c r="E223" s="382"/>
      <c r="F223" s="382"/>
      <c r="G223" s="359"/>
      <c r="H223" s="359"/>
      <c r="I223" s="355"/>
      <c r="J223" s="355"/>
      <c r="K223" s="355"/>
      <c r="L223" s="355"/>
      <c r="M223" s="355"/>
      <c r="N223" s="355"/>
      <c r="O223" s="355"/>
    </row>
    <row r="224" spans="1:15" ht="12.75" customHeight="1" x14ac:dyDescent="0.2">
      <c r="A224" s="413"/>
      <c r="B224" s="382" t="s">
        <v>169</v>
      </c>
      <c r="C224" s="382"/>
      <c r="D224" s="382"/>
      <c r="E224" s="382"/>
      <c r="F224" s="382"/>
      <c r="G224" s="359"/>
      <c r="H224" s="359"/>
      <c r="I224" s="355"/>
      <c r="J224" s="355"/>
      <c r="K224" s="355"/>
      <c r="L224" s="355"/>
      <c r="M224" s="355"/>
      <c r="N224" s="355"/>
      <c r="O224" s="355"/>
    </row>
    <row r="225" spans="1:15" x14ac:dyDescent="0.2">
      <c r="A225" s="413"/>
      <c r="B225" s="382" t="s">
        <v>170</v>
      </c>
      <c r="C225" s="382"/>
      <c r="D225" s="382"/>
      <c r="E225" s="382"/>
      <c r="F225" s="382"/>
      <c r="G225" s="359"/>
      <c r="H225" s="359"/>
      <c r="I225" s="355"/>
      <c r="J225" s="355"/>
      <c r="K225" s="355"/>
      <c r="L225" s="355"/>
      <c r="M225" s="355"/>
      <c r="N225" s="355"/>
      <c r="O225" s="355"/>
    </row>
    <row r="226" spans="1:15" ht="12.75" customHeight="1" x14ac:dyDescent="0.2">
      <c r="A226" s="413"/>
      <c r="B226" s="382" t="s">
        <v>171</v>
      </c>
      <c r="C226" s="382"/>
      <c r="D226" s="382"/>
      <c r="E226" s="382"/>
      <c r="F226" s="382"/>
      <c r="G226" s="359"/>
      <c r="H226" s="359"/>
      <c r="I226" s="355"/>
      <c r="J226" s="355"/>
      <c r="K226" s="355"/>
      <c r="L226" s="355"/>
      <c r="M226" s="355"/>
      <c r="N226" s="355"/>
      <c r="O226" s="355"/>
    </row>
    <row r="227" spans="1:15" ht="12.75" customHeight="1" x14ac:dyDescent="0.2">
      <c r="A227" s="413"/>
      <c r="B227" s="382" t="s">
        <v>172</v>
      </c>
      <c r="C227" s="382"/>
      <c r="D227" s="382"/>
      <c r="E227" s="382"/>
      <c r="F227" s="382"/>
      <c r="G227" s="359"/>
      <c r="H227" s="359"/>
      <c r="I227" s="359"/>
      <c r="J227" s="359"/>
      <c r="K227" s="359"/>
      <c r="L227" s="359"/>
      <c r="M227" s="359"/>
      <c r="N227" s="359"/>
      <c r="O227" s="359"/>
    </row>
    <row r="228" spans="1:15" x14ac:dyDescent="0.2">
      <c r="A228" s="413"/>
      <c r="B228" s="382" t="s">
        <v>173</v>
      </c>
      <c r="C228" s="382"/>
      <c r="D228" s="382"/>
      <c r="E228" s="382"/>
      <c r="F228" s="382"/>
      <c r="G228" s="359"/>
      <c r="H228" s="359"/>
      <c r="I228" s="359"/>
      <c r="J228" s="359"/>
      <c r="K228" s="359"/>
      <c r="L228" s="359"/>
      <c r="M228" s="359"/>
      <c r="N228" s="359"/>
      <c r="O228" s="359"/>
    </row>
    <row r="229" spans="1:15" ht="12.75" customHeight="1" x14ac:dyDescent="0.2">
      <c r="A229" s="413"/>
      <c r="B229" s="382" t="s">
        <v>174</v>
      </c>
      <c r="C229" s="382"/>
      <c r="D229" s="382"/>
      <c r="E229" s="382"/>
      <c r="F229" s="382"/>
      <c r="G229" s="359">
        <v>1</v>
      </c>
      <c r="H229" s="359"/>
      <c r="I229" s="355"/>
      <c r="J229" s="355"/>
      <c r="K229" s="355"/>
      <c r="L229" s="355"/>
      <c r="M229" s="355"/>
      <c r="N229" s="355"/>
      <c r="O229" s="355"/>
    </row>
    <row r="230" spans="1:15" ht="12.75" customHeight="1" x14ac:dyDescent="0.2">
      <c r="A230" s="413" t="s">
        <v>175</v>
      </c>
      <c r="B230" s="380" t="s">
        <v>176</v>
      </c>
      <c r="C230" s="380"/>
      <c r="D230" s="380"/>
      <c r="E230" s="380"/>
      <c r="F230" s="380"/>
      <c r="G230" s="387" t="s">
        <v>177</v>
      </c>
      <c r="H230" s="387"/>
      <c r="I230" s="380" t="s">
        <v>176</v>
      </c>
      <c r="J230" s="380"/>
      <c r="K230" s="380"/>
      <c r="L230" s="380"/>
      <c r="M230" s="380"/>
      <c r="N230" s="380"/>
      <c r="O230" s="178" t="s">
        <v>177</v>
      </c>
    </row>
    <row r="231" spans="1:15" ht="12.75" customHeight="1" x14ac:dyDescent="0.2">
      <c r="A231" s="413"/>
      <c r="B231" s="388" t="s">
        <v>178</v>
      </c>
      <c r="C231" s="389"/>
      <c r="D231" s="389"/>
      <c r="E231" s="389"/>
      <c r="F231" s="390"/>
      <c r="G231" s="356"/>
      <c r="H231" s="358"/>
      <c r="I231" s="388" t="s">
        <v>179</v>
      </c>
      <c r="J231" s="389"/>
      <c r="K231" s="389"/>
      <c r="L231" s="389"/>
      <c r="M231" s="389"/>
      <c r="N231" s="390"/>
      <c r="O231" s="179"/>
    </row>
    <row r="232" spans="1:15" ht="12.75" customHeight="1" x14ac:dyDescent="0.2">
      <c r="A232" s="413"/>
      <c r="B232" s="388" t="s">
        <v>180</v>
      </c>
      <c r="C232" s="389"/>
      <c r="D232" s="389"/>
      <c r="E232" s="389"/>
      <c r="F232" s="390"/>
      <c r="G232" s="356"/>
      <c r="H232" s="358"/>
      <c r="I232" s="388" t="s">
        <v>181</v>
      </c>
      <c r="J232" s="389"/>
      <c r="K232" s="389"/>
      <c r="L232" s="389"/>
      <c r="M232" s="389"/>
      <c r="N232" s="390"/>
      <c r="O232" s="179"/>
    </row>
    <row r="233" spans="1:15" x14ac:dyDescent="0.2">
      <c r="A233" s="413"/>
      <c r="B233" s="388" t="s">
        <v>182</v>
      </c>
      <c r="C233" s="389"/>
      <c r="D233" s="389"/>
      <c r="E233" s="389"/>
      <c r="F233" s="390"/>
      <c r="G233" s="356"/>
      <c r="H233" s="358"/>
      <c r="I233" s="388" t="s">
        <v>183</v>
      </c>
      <c r="J233" s="389"/>
      <c r="K233" s="389"/>
      <c r="L233" s="389"/>
      <c r="M233" s="389"/>
      <c r="N233" s="390"/>
      <c r="O233" s="179"/>
    </row>
    <row r="234" spans="1:15" ht="12.75" customHeight="1" x14ac:dyDescent="0.2">
      <c r="A234" s="413"/>
      <c r="B234" s="388" t="s">
        <v>184</v>
      </c>
      <c r="C234" s="389"/>
      <c r="D234" s="389"/>
      <c r="E234" s="389"/>
      <c r="F234" s="390"/>
      <c r="G234" s="356"/>
      <c r="H234" s="358"/>
      <c r="I234" s="388" t="s">
        <v>185</v>
      </c>
      <c r="J234" s="389"/>
      <c r="K234" s="389"/>
      <c r="L234" s="389"/>
      <c r="M234" s="389"/>
      <c r="N234" s="390"/>
      <c r="O234" s="179"/>
    </row>
    <row r="235" spans="1:15" x14ac:dyDescent="0.2">
      <c r="A235" s="413"/>
      <c r="B235" s="388" t="s">
        <v>186</v>
      </c>
      <c r="C235" s="389"/>
      <c r="D235" s="389"/>
      <c r="E235" s="389"/>
      <c r="F235" s="390"/>
      <c r="G235" s="356"/>
      <c r="H235" s="358"/>
      <c r="I235" s="388" t="s">
        <v>187</v>
      </c>
      <c r="J235" s="389"/>
      <c r="K235" s="389"/>
      <c r="L235" s="389"/>
      <c r="M235" s="389"/>
      <c r="N235" s="390"/>
      <c r="O235" s="179">
        <v>1</v>
      </c>
    </row>
    <row r="236" spans="1:15" ht="12.75" customHeight="1" x14ac:dyDescent="0.2">
      <c r="A236" s="413"/>
      <c r="B236" s="388" t="s">
        <v>188</v>
      </c>
      <c r="C236" s="389"/>
      <c r="D236" s="389"/>
      <c r="E236" s="389"/>
      <c r="F236" s="390"/>
      <c r="G236" s="356"/>
      <c r="H236" s="358"/>
      <c r="I236" s="388" t="s">
        <v>189</v>
      </c>
      <c r="J236" s="389"/>
      <c r="K236" s="389"/>
      <c r="L236" s="389"/>
      <c r="M236" s="389"/>
      <c r="N236" s="390"/>
      <c r="O236" s="179"/>
    </row>
    <row r="237" spans="1:15" ht="12.75" customHeight="1" x14ac:dyDescent="0.2">
      <c r="A237" s="413"/>
      <c r="B237" s="388" t="s">
        <v>190</v>
      </c>
      <c r="C237" s="389"/>
      <c r="D237" s="389"/>
      <c r="E237" s="389"/>
      <c r="F237" s="390"/>
      <c r="G237" s="356"/>
      <c r="H237" s="358"/>
      <c r="I237" s="388" t="s">
        <v>191</v>
      </c>
      <c r="J237" s="389"/>
      <c r="K237" s="389"/>
      <c r="L237" s="389"/>
      <c r="M237" s="389"/>
      <c r="N237" s="390"/>
      <c r="O237" s="179"/>
    </row>
    <row r="238" spans="1:15" ht="12.75" customHeight="1" x14ac:dyDescent="0.2">
      <c r="A238" s="413"/>
      <c r="B238" s="388" t="s">
        <v>192</v>
      </c>
      <c r="C238" s="389"/>
      <c r="D238" s="389"/>
      <c r="E238" s="389"/>
      <c r="F238" s="390"/>
      <c r="G238" s="356"/>
      <c r="H238" s="358"/>
      <c r="I238" s="388" t="s">
        <v>193</v>
      </c>
      <c r="J238" s="389"/>
      <c r="K238" s="389"/>
      <c r="L238" s="389"/>
      <c r="M238" s="389"/>
      <c r="N238" s="390"/>
      <c r="O238" s="179"/>
    </row>
    <row r="239" spans="1:15" ht="12.75" customHeight="1" x14ac:dyDescent="0.2">
      <c r="A239" s="413"/>
      <c r="B239" s="388" t="s">
        <v>194</v>
      </c>
      <c r="C239" s="389"/>
      <c r="D239" s="389"/>
      <c r="E239" s="389"/>
      <c r="F239" s="390"/>
      <c r="G239" s="356"/>
      <c r="H239" s="358"/>
      <c r="I239" s="388" t="s">
        <v>195</v>
      </c>
      <c r="J239" s="389"/>
      <c r="K239" s="389"/>
      <c r="L239" s="389"/>
      <c r="M239" s="389"/>
      <c r="N239" s="390"/>
      <c r="O239" s="179"/>
    </row>
    <row r="240" spans="1:15" x14ac:dyDescent="0.2">
      <c r="A240" s="413"/>
      <c r="B240" s="388" t="s">
        <v>196</v>
      </c>
      <c r="C240" s="389"/>
      <c r="D240" s="389"/>
      <c r="E240" s="389"/>
      <c r="F240" s="390"/>
      <c r="G240" s="356"/>
      <c r="H240" s="358"/>
      <c r="I240" s="388" t="s">
        <v>197</v>
      </c>
      <c r="J240" s="389"/>
      <c r="K240" s="389"/>
      <c r="L240" s="389"/>
      <c r="M240" s="389"/>
      <c r="N240" s="390"/>
      <c r="O240" s="180">
        <v>1</v>
      </c>
    </row>
    <row r="241" spans="1:15" x14ac:dyDescent="0.2">
      <c r="A241" s="413"/>
      <c r="B241" s="388" t="s">
        <v>198</v>
      </c>
      <c r="C241" s="389"/>
      <c r="D241" s="389"/>
      <c r="E241" s="389"/>
      <c r="F241" s="390"/>
      <c r="G241" s="391">
        <v>2</v>
      </c>
      <c r="H241" s="392"/>
      <c r="I241" s="393" t="s">
        <v>199</v>
      </c>
      <c r="J241" s="394"/>
      <c r="K241" s="394"/>
      <c r="L241" s="394"/>
      <c r="M241" s="394"/>
      <c r="N241" s="395"/>
      <c r="O241" s="181">
        <f>SUM(G231:H241,O231:O240)</f>
        <v>4</v>
      </c>
    </row>
    <row r="242" spans="1:15" x14ac:dyDescent="0.2">
      <c r="A242" s="414" t="s">
        <v>200</v>
      </c>
      <c r="B242" s="397" t="s">
        <v>207</v>
      </c>
      <c r="C242" s="355"/>
      <c r="D242" s="355"/>
      <c r="E242" s="355"/>
      <c r="F242" s="355"/>
      <c r="G242" s="398"/>
      <c r="H242" s="398"/>
      <c r="I242" s="398"/>
      <c r="J242" s="398"/>
      <c r="K242" s="398"/>
      <c r="L242" s="398"/>
      <c r="M242" s="398"/>
      <c r="N242" s="398"/>
      <c r="O242" s="398"/>
    </row>
    <row r="243" spans="1:15" x14ac:dyDescent="0.2">
      <c r="A243" s="414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</row>
    <row r="244" spans="1:15" x14ac:dyDescent="0.2">
      <c r="A244" s="414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</row>
    <row r="245" spans="1:15" x14ac:dyDescent="0.2">
      <c r="A245" s="414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</row>
    <row r="246" spans="1:15" x14ac:dyDescent="0.2">
      <c r="A246" s="414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</row>
    <row r="247" spans="1:15" x14ac:dyDescent="0.2">
      <c r="A247" s="414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</row>
    <row r="248" spans="1:15" x14ac:dyDescent="0.2">
      <c r="A248" s="414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</row>
    <row r="249" spans="1:15" x14ac:dyDescent="0.2">
      <c r="A249" s="414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</row>
    <row r="250" spans="1:15" x14ac:dyDescent="0.2">
      <c r="A250" s="414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</row>
    <row r="251" spans="1:15" x14ac:dyDescent="0.2">
      <c r="A251" s="414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</row>
    <row r="252" spans="1:15" x14ac:dyDescent="0.2">
      <c r="A252" s="414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</row>
    <row r="253" spans="1:15" ht="48" customHeight="1" x14ac:dyDescent="0.2">
      <c r="A253" s="414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</row>
    <row r="254" spans="1:15" ht="12.75" customHeight="1" x14ac:dyDescent="0.2">
      <c r="A254" s="414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</row>
    <row r="255" spans="1:15" x14ac:dyDescent="0.2">
      <c r="A255" s="414"/>
      <c r="B255" s="355"/>
      <c r="C255" s="355"/>
      <c r="D255" s="355"/>
      <c r="E255" s="355"/>
      <c r="F255" s="355"/>
      <c r="G255" s="355"/>
      <c r="H255" s="355"/>
      <c r="I255" s="253" t="s">
        <v>0</v>
      </c>
      <c r="J255" s="253"/>
      <c r="K255" s="253"/>
      <c r="L255" s="253"/>
      <c r="M255" s="253"/>
      <c r="N255" s="253"/>
      <c r="O255" s="253"/>
    </row>
    <row r="256" spans="1:15" ht="66" customHeight="1" x14ac:dyDescent="0.2">
      <c r="A256" s="414"/>
      <c r="B256" s="355"/>
      <c r="C256" s="355"/>
      <c r="D256" s="355"/>
      <c r="E256" s="355"/>
      <c r="F256" s="355"/>
      <c r="G256" s="355"/>
      <c r="H256" s="355"/>
      <c r="I256" s="253"/>
      <c r="J256" s="253"/>
      <c r="K256" s="253"/>
      <c r="L256" s="253"/>
      <c r="M256" s="253"/>
      <c r="N256" s="253"/>
      <c r="O256" s="253"/>
    </row>
    <row r="257" spans="1:15" x14ac:dyDescent="0.2">
      <c r="A257" s="414" t="s">
        <v>204</v>
      </c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</row>
    <row r="258" spans="1:15" x14ac:dyDescent="0.2">
      <c r="A258" s="414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</row>
    <row r="259" spans="1:15" x14ac:dyDescent="0.2">
      <c r="A259" s="414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</row>
    <row r="260" spans="1:15" x14ac:dyDescent="0.2">
      <c r="A260" s="414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</row>
    <row r="261" spans="1:15" x14ac:dyDescent="0.2">
      <c r="A261" s="414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</row>
    <row r="262" spans="1:15" x14ac:dyDescent="0.2">
      <c r="A262" s="414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</row>
    <row r="263" spans="1:15" x14ac:dyDescent="0.2">
      <c r="A263" s="414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</row>
    <row r="264" spans="1:15" x14ac:dyDescent="0.2">
      <c r="A264" s="414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</row>
    <row r="265" spans="1:15" x14ac:dyDescent="0.2">
      <c r="A265" s="414"/>
      <c r="B265" s="359"/>
      <c r="C265" s="359"/>
      <c r="D265" s="359"/>
      <c r="E265" s="359"/>
      <c r="F265" s="359"/>
      <c r="G265" s="359"/>
      <c r="H265" s="359"/>
      <c r="I265" s="359"/>
      <c r="J265" s="359"/>
      <c r="K265" s="359"/>
      <c r="L265" s="359"/>
      <c r="M265" s="359"/>
      <c r="N265" s="359"/>
      <c r="O265" s="359"/>
    </row>
    <row r="266" spans="1:15" ht="26.25" customHeight="1" x14ac:dyDescent="0.2">
      <c r="A266" s="414"/>
      <c r="B266" s="359"/>
      <c r="C266" s="359"/>
      <c r="D266" s="359"/>
      <c r="E266" s="359"/>
      <c r="F266" s="359"/>
      <c r="G266" s="359"/>
      <c r="H266" s="359"/>
      <c r="I266" s="253" t="s">
        <v>205</v>
      </c>
      <c r="J266" s="253"/>
      <c r="K266" s="253"/>
      <c r="L266" s="253"/>
      <c r="M266" s="253"/>
      <c r="N266" s="253"/>
      <c r="O266" s="253"/>
    </row>
    <row r="267" spans="1:15" ht="26.25" customHeight="1" x14ac:dyDescent="0.2">
      <c r="A267" s="414"/>
      <c r="B267" s="359"/>
      <c r="C267" s="359"/>
      <c r="D267" s="359"/>
      <c r="E267" s="359"/>
      <c r="F267" s="359"/>
      <c r="G267" s="359"/>
      <c r="H267" s="359"/>
      <c r="I267" s="253"/>
      <c r="J267" s="253"/>
      <c r="K267" s="253"/>
      <c r="L267" s="253"/>
      <c r="M267" s="253"/>
      <c r="N267" s="253"/>
      <c r="O267" s="253"/>
    </row>
    <row r="268" spans="1:15" ht="31.5" customHeight="1" x14ac:dyDescent="0.2">
      <c r="A268" s="414"/>
      <c r="B268" s="359"/>
      <c r="C268" s="359"/>
      <c r="D268" s="359"/>
      <c r="E268" s="359"/>
      <c r="F268" s="359"/>
      <c r="G268" s="359"/>
      <c r="H268" s="359"/>
      <c r="I268" s="253"/>
      <c r="J268" s="253"/>
      <c r="K268" s="253"/>
      <c r="L268" s="253"/>
      <c r="M268" s="253"/>
      <c r="N268" s="253"/>
      <c r="O268" s="253"/>
    </row>
    <row r="269" spans="1:15" ht="12.75" customHeight="1" x14ac:dyDescent="0.2">
      <c r="A269" s="80" t="s">
        <v>150</v>
      </c>
      <c r="B269" s="384" t="str">
        <f t="shared" ref="B269:B273" si="3">B216</f>
        <v>FELIPE &amp; SOUZA CONSTRUÇÕES (Rua eng. Antonio Goncalves Soares n° 135  LUZIA ARACAJU-SE CNPJ : 38.015.219/0001-37)</v>
      </c>
      <c r="C269" s="384"/>
      <c r="D269" s="384"/>
      <c r="E269" s="384"/>
      <c r="F269" s="384"/>
      <c r="G269" s="384"/>
      <c r="H269" s="384"/>
      <c r="I269" s="384"/>
      <c r="J269" s="384"/>
      <c r="K269" s="384"/>
      <c r="L269" s="384"/>
      <c r="M269" s="384"/>
      <c r="N269" s="384"/>
      <c r="O269" s="384"/>
    </row>
    <row r="270" spans="1:15" ht="12.75" customHeight="1" x14ac:dyDescent="0.2">
      <c r="A270" s="166" t="s">
        <v>2</v>
      </c>
      <c r="B270" s="384" t="str">
        <f t="shared" si="3"/>
        <v>PREFEITURA DE SÃO CRISTOVÃO</v>
      </c>
      <c r="C270" s="384"/>
      <c r="D270" s="384"/>
      <c r="E270" s="384"/>
      <c r="F270" s="384"/>
      <c r="G270" s="384"/>
      <c r="H270" s="384"/>
      <c r="I270" s="384"/>
      <c r="J270" s="384"/>
      <c r="K270" s="384"/>
      <c r="L270" s="384"/>
      <c r="M270" s="384"/>
      <c r="N270" s="384"/>
      <c r="O270" s="384"/>
    </row>
    <row r="271" spans="1:15" x14ac:dyDescent="0.2">
      <c r="A271" s="378" t="s">
        <v>151</v>
      </c>
      <c r="B271" s="378"/>
      <c r="C271" s="378"/>
      <c r="D271" s="378"/>
      <c r="E271" s="378"/>
      <c r="F271" s="378"/>
      <c r="G271" s="378"/>
      <c r="H271" s="378"/>
      <c r="I271" s="378"/>
      <c r="J271" s="378"/>
      <c r="K271" s="378"/>
      <c r="L271" s="378"/>
      <c r="M271" s="378"/>
      <c r="N271" s="378"/>
      <c r="O271" s="378"/>
    </row>
    <row r="272" spans="1:15" x14ac:dyDescent="0.2">
      <c r="A272" s="169" t="s">
        <v>6</v>
      </c>
      <c r="B272" s="170" t="s">
        <v>98</v>
      </c>
      <c r="C272" s="170" t="s">
        <v>124</v>
      </c>
      <c r="D272" s="412" t="s">
        <v>102</v>
      </c>
      <c r="E272" s="412"/>
      <c r="F272" s="412"/>
      <c r="G272" s="380" t="s">
        <v>152</v>
      </c>
      <c r="H272" s="380"/>
      <c r="I272" s="381">
        <f>I219+1</f>
        <v>45941</v>
      </c>
      <c r="J272" s="381"/>
      <c r="K272" s="381"/>
      <c r="L272" s="381"/>
      <c r="M272" s="381"/>
      <c r="N272" s="171" t="s">
        <v>153</v>
      </c>
      <c r="O272" s="169">
        <f>O219+1</f>
        <v>6</v>
      </c>
    </row>
    <row r="273" spans="1:15" ht="12.75" customHeight="1" x14ac:dyDescent="0.2">
      <c r="A273" s="382" t="s">
        <v>154</v>
      </c>
      <c r="B273" s="380" t="str">
        <f t="shared" si="3"/>
        <v xml:space="preserve"> REVITALIZAÇÃO DA PRAÇA ALAMEDA DAS ARVORES  DO BAIRRO EDUARDO GOMES</v>
      </c>
      <c r="C273" s="380"/>
      <c r="D273" s="380"/>
      <c r="E273" s="380"/>
      <c r="F273" s="380"/>
      <c r="G273" s="380"/>
      <c r="H273" s="380"/>
      <c r="I273" s="380"/>
      <c r="J273" s="380"/>
      <c r="K273" s="166" t="s">
        <v>155</v>
      </c>
      <c r="L273" s="166" t="s">
        <v>156</v>
      </c>
      <c r="M273" s="383" t="s">
        <v>157</v>
      </c>
      <c r="N273" s="383"/>
      <c r="O273" s="166" t="s">
        <v>158</v>
      </c>
    </row>
    <row r="274" spans="1:15" x14ac:dyDescent="0.2">
      <c r="A274" s="382"/>
      <c r="B274" s="380"/>
      <c r="C274" s="380"/>
      <c r="D274" s="380"/>
      <c r="E274" s="380"/>
      <c r="F274" s="380"/>
      <c r="G274" s="380"/>
      <c r="H274" s="380"/>
      <c r="I274" s="380"/>
      <c r="J274" s="380"/>
      <c r="K274" s="166" t="s">
        <v>159</v>
      </c>
      <c r="L274" s="176"/>
      <c r="M274" s="377"/>
      <c r="N274" s="377"/>
      <c r="O274" s="167"/>
    </row>
    <row r="275" spans="1:15" ht="25.5" x14ac:dyDescent="0.2">
      <c r="A275" s="173" t="s">
        <v>161</v>
      </c>
      <c r="B275" s="174">
        <v>45932</v>
      </c>
      <c r="C275" s="173" t="s">
        <v>162</v>
      </c>
      <c r="D275" s="173">
        <f>D222</f>
        <v>180</v>
      </c>
      <c r="E275" s="173" t="s">
        <v>163</v>
      </c>
      <c r="F275" s="385" t="s">
        <v>164</v>
      </c>
      <c r="G275" s="385"/>
      <c r="H275" s="175">
        <f>H222+1</f>
        <v>6</v>
      </c>
      <c r="I275" s="173" t="s">
        <v>165</v>
      </c>
      <c r="J275" s="175">
        <f>D275-H275</f>
        <v>174</v>
      </c>
      <c r="K275" s="176" t="s">
        <v>166</v>
      </c>
      <c r="L275" s="176"/>
      <c r="M275" s="384"/>
      <c r="N275" s="384"/>
      <c r="O275" s="172"/>
    </row>
    <row r="276" spans="1:15" ht="12.75" customHeight="1" x14ac:dyDescent="0.2">
      <c r="A276" s="413" t="s">
        <v>167</v>
      </c>
      <c r="B276" s="382" t="s">
        <v>168</v>
      </c>
      <c r="C276" s="382"/>
      <c r="D276" s="382"/>
      <c r="E276" s="382"/>
      <c r="F276" s="382"/>
      <c r="G276" s="359"/>
      <c r="H276" s="359"/>
      <c r="I276" s="355"/>
      <c r="J276" s="355"/>
      <c r="K276" s="355"/>
      <c r="L276" s="355"/>
      <c r="M276" s="355"/>
      <c r="N276" s="355"/>
      <c r="O276" s="355"/>
    </row>
    <row r="277" spans="1:15" x14ac:dyDescent="0.2">
      <c r="A277" s="413"/>
      <c r="B277" s="382" t="s">
        <v>169</v>
      </c>
      <c r="C277" s="382"/>
      <c r="D277" s="382"/>
      <c r="E277" s="382"/>
      <c r="F277" s="382"/>
      <c r="G277" s="359"/>
      <c r="H277" s="359"/>
      <c r="I277" s="355"/>
      <c r="J277" s="355"/>
      <c r="K277" s="355"/>
      <c r="L277" s="355"/>
      <c r="M277" s="355"/>
      <c r="N277" s="355"/>
      <c r="O277" s="355"/>
    </row>
    <row r="278" spans="1:15" ht="12.75" customHeight="1" x14ac:dyDescent="0.2">
      <c r="A278" s="413"/>
      <c r="B278" s="382" t="s">
        <v>170</v>
      </c>
      <c r="C278" s="382"/>
      <c r="D278" s="382"/>
      <c r="E278" s="382"/>
      <c r="F278" s="382"/>
      <c r="G278" s="359"/>
      <c r="H278" s="359"/>
      <c r="I278" s="355"/>
      <c r="J278" s="355"/>
      <c r="K278" s="355"/>
      <c r="L278" s="355"/>
      <c r="M278" s="355"/>
      <c r="N278" s="355"/>
      <c r="O278" s="355"/>
    </row>
    <row r="279" spans="1:15" ht="12.75" customHeight="1" x14ac:dyDescent="0.2">
      <c r="A279" s="413"/>
      <c r="B279" s="382" t="s">
        <v>171</v>
      </c>
      <c r="C279" s="382"/>
      <c r="D279" s="382"/>
      <c r="E279" s="382"/>
      <c r="F279" s="382"/>
      <c r="G279" s="359"/>
      <c r="H279" s="359"/>
      <c r="I279" s="355"/>
      <c r="J279" s="355"/>
      <c r="K279" s="355"/>
      <c r="L279" s="355"/>
      <c r="M279" s="355"/>
      <c r="N279" s="355"/>
      <c r="O279" s="355"/>
    </row>
    <row r="280" spans="1:15" x14ac:dyDescent="0.2">
      <c r="A280" s="413"/>
      <c r="B280" s="382" t="s">
        <v>172</v>
      </c>
      <c r="C280" s="382"/>
      <c r="D280" s="382"/>
      <c r="E280" s="382"/>
      <c r="F280" s="382"/>
      <c r="G280" s="359"/>
      <c r="H280" s="359"/>
      <c r="I280" s="359"/>
      <c r="J280" s="359"/>
      <c r="K280" s="359"/>
      <c r="L280" s="359"/>
      <c r="M280" s="359"/>
      <c r="N280" s="359"/>
      <c r="O280" s="359"/>
    </row>
    <row r="281" spans="1:15" ht="12.75" customHeight="1" x14ac:dyDescent="0.2">
      <c r="A281" s="413"/>
      <c r="B281" s="382" t="s">
        <v>173</v>
      </c>
      <c r="C281" s="382"/>
      <c r="D281" s="382"/>
      <c r="E281" s="382"/>
      <c r="F281" s="382"/>
      <c r="G281" s="359"/>
      <c r="H281" s="359"/>
      <c r="I281" s="359"/>
      <c r="J281" s="359"/>
      <c r="K281" s="359"/>
      <c r="L281" s="359"/>
      <c r="M281" s="359"/>
      <c r="N281" s="359"/>
      <c r="O281" s="359"/>
    </row>
    <row r="282" spans="1:15" ht="12.75" customHeight="1" x14ac:dyDescent="0.2">
      <c r="A282" s="413"/>
      <c r="B282" s="382" t="s">
        <v>174</v>
      </c>
      <c r="C282" s="382"/>
      <c r="D282" s="382"/>
      <c r="E282" s="382"/>
      <c r="F282" s="382"/>
      <c r="G282" s="359"/>
      <c r="H282" s="359"/>
      <c r="I282" s="355"/>
      <c r="J282" s="355"/>
      <c r="K282" s="355"/>
      <c r="L282" s="355"/>
      <c r="M282" s="355"/>
      <c r="N282" s="355"/>
      <c r="O282" s="355"/>
    </row>
    <row r="283" spans="1:15" ht="12.75" customHeight="1" x14ac:dyDescent="0.2">
      <c r="A283" s="413" t="s">
        <v>175</v>
      </c>
      <c r="B283" s="380" t="s">
        <v>176</v>
      </c>
      <c r="C283" s="380"/>
      <c r="D283" s="380"/>
      <c r="E283" s="380"/>
      <c r="F283" s="380"/>
      <c r="G283" s="387" t="s">
        <v>177</v>
      </c>
      <c r="H283" s="387"/>
      <c r="I283" s="380" t="s">
        <v>176</v>
      </c>
      <c r="J283" s="380"/>
      <c r="K283" s="380"/>
      <c r="L283" s="380"/>
      <c r="M283" s="380"/>
      <c r="N283" s="380"/>
      <c r="O283" s="178" t="s">
        <v>177</v>
      </c>
    </row>
    <row r="284" spans="1:15" ht="12.75" customHeight="1" x14ac:dyDescent="0.2">
      <c r="A284" s="413"/>
      <c r="B284" s="388" t="s">
        <v>178</v>
      </c>
      <c r="C284" s="389"/>
      <c r="D284" s="389"/>
      <c r="E284" s="389"/>
      <c r="F284" s="390"/>
      <c r="G284" s="356"/>
      <c r="H284" s="358"/>
      <c r="I284" s="388" t="s">
        <v>179</v>
      </c>
      <c r="J284" s="389"/>
      <c r="K284" s="389"/>
      <c r="L284" s="389"/>
      <c r="M284" s="389"/>
      <c r="N284" s="390"/>
      <c r="O284" s="179"/>
    </row>
    <row r="285" spans="1:15" x14ac:dyDescent="0.2">
      <c r="A285" s="413"/>
      <c r="B285" s="388" t="s">
        <v>180</v>
      </c>
      <c r="C285" s="389"/>
      <c r="D285" s="389"/>
      <c r="E285" s="389"/>
      <c r="F285" s="390"/>
      <c r="G285" s="356"/>
      <c r="H285" s="358"/>
      <c r="I285" s="388" t="s">
        <v>181</v>
      </c>
      <c r="J285" s="389"/>
      <c r="K285" s="389"/>
      <c r="L285" s="389"/>
      <c r="M285" s="389"/>
      <c r="N285" s="390"/>
      <c r="O285" s="179"/>
    </row>
    <row r="286" spans="1:15" ht="12.75" customHeight="1" x14ac:dyDescent="0.2">
      <c r="A286" s="413"/>
      <c r="B286" s="388" t="s">
        <v>182</v>
      </c>
      <c r="C286" s="389"/>
      <c r="D286" s="389"/>
      <c r="E286" s="389"/>
      <c r="F286" s="390"/>
      <c r="G286" s="356"/>
      <c r="H286" s="358"/>
      <c r="I286" s="388" t="s">
        <v>183</v>
      </c>
      <c r="J286" s="389"/>
      <c r="K286" s="389"/>
      <c r="L286" s="389"/>
      <c r="M286" s="389"/>
      <c r="N286" s="390"/>
      <c r="O286" s="179"/>
    </row>
    <row r="287" spans="1:15" x14ac:dyDescent="0.2">
      <c r="A287" s="413"/>
      <c r="B287" s="388" t="s">
        <v>184</v>
      </c>
      <c r="C287" s="389"/>
      <c r="D287" s="389"/>
      <c r="E287" s="389"/>
      <c r="F287" s="390"/>
      <c r="G287" s="356"/>
      <c r="H287" s="358"/>
      <c r="I287" s="388" t="s">
        <v>185</v>
      </c>
      <c r="J287" s="389"/>
      <c r="K287" s="389"/>
      <c r="L287" s="389"/>
      <c r="M287" s="389"/>
      <c r="N287" s="390"/>
      <c r="O287" s="179"/>
    </row>
    <row r="288" spans="1:15" ht="12.75" customHeight="1" x14ac:dyDescent="0.2">
      <c r="A288" s="413"/>
      <c r="B288" s="388" t="s">
        <v>186</v>
      </c>
      <c r="C288" s="389"/>
      <c r="D288" s="389"/>
      <c r="E288" s="389"/>
      <c r="F288" s="390"/>
      <c r="G288" s="356"/>
      <c r="H288" s="358"/>
      <c r="I288" s="388" t="s">
        <v>187</v>
      </c>
      <c r="J288" s="389"/>
      <c r="K288" s="389"/>
      <c r="L288" s="389"/>
      <c r="M288" s="389"/>
      <c r="N288" s="390"/>
      <c r="O288" s="179">
        <v>1</v>
      </c>
    </row>
    <row r="289" spans="1:15" ht="12.75" customHeight="1" x14ac:dyDescent="0.2">
      <c r="A289" s="413"/>
      <c r="B289" s="388" t="s">
        <v>188</v>
      </c>
      <c r="C289" s="389"/>
      <c r="D289" s="389"/>
      <c r="E289" s="389"/>
      <c r="F289" s="390"/>
      <c r="G289" s="356"/>
      <c r="H289" s="358"/>
      <c r="I289" s="388" t="s">
        <v>189</v>
      </c>
      <c r="J289" s="389"/>
      <c r="K289" s="389"/>
      <c r="L289" s="389"/>
      <c r="M289" s="389"/>
      <c r="N289" s="390"/>
      <c r="O289" s="179"/>
    </row>
    <row r="290" spans="1:15" ht="12.75" customHeight="1" x14ac:dyDescent="0.2">
      <c r="A290" s="413"/>
      <c r="B290" s="388" t="s">
        <v>190</v>
      </c>
      <c r="C290" s="389"/>
      <c r="D290" s="389"/>
      <c r="E290" s="389"/>
      <c r="F290" s="390"/>
      <c r="G290" s="356"/>
      <c r="H290" s="358"/>
      <c r="I290" s="388" t="s">
        <v>191</v>
      </c>
      <c r="J290" s="389"/>
      <c r="K290" s="389"/>
      <c r="L290" s="389"/>
      <c r="M290" s="389"/>
      <c r="N290" s="390"/>
      <c r="O290" s="179"/>
    </row>
    <row r="291" spans="1:15" ht="12.75" customHeight="1" x14ac:dyDescent="0.2">
      <c r="A291" s="413"/>
      <c r="B291" s="388" t="s">
        <v>192</v>
      </c>
      <c r="C291" s="389"/>
      <c r="D291" s="389"/>
      <c r="E291" s="389"/>
      <c r="F291" s="390"/>
      <c r="G291" s="356"/>
      <c r="H291" s="358"/>
      <c r="I291" s="388" t="s">
        <v>193</v>
      </c>
      <c r="J291" s="389"/>
      <c r="K291" s="389"/>
      <c r="L291" s="389"/>
      <c r="M291" s="389"/>
      <c r="N291" s="390"/>
      <c r="O291" s="179"/>
    </row>
    <row r="292" spans="1:15" x14ac:dyDescent="0.2">
      <c r="A292" s="413"/>
      <c r="B292" s="388" t="s">
        <v>194</v>
      </c>
      <c r="C292" s="389"/>
      <c r="D292" s="389"/>
      <c r="E292" s="389"/>
      <c r="F292" s="390"/>
      <c r="G292" s="356"/>
      <c r="H292" s="358"/>
      <c r="I292" s="388" t="s">
        <v>195</v>
      </c>
      <c r="J292" s="389"/>
      <c r="K292" s="389"/>
      <c r="L292" s="389"/>
      <c r="M292" s="389"/>
      <c r="N292" s="390"/>
      <c r="O292" s="179"/>
    </row>
    <row r="293" spans="1:15" x14ac:dyDescent="0.2">
      <c r="A293" s="413"/>
      <c r="B293" s="388" t="s">
        <v>196</v>
      </c>
      <c r="C293" s="389"/>
      <c r="D293" s="389"/>
      <c r="E293" s="389"/>
      <c r="F293" s="390"/>
      <c r="G293" s="356"/>
      <c r="H293" s="358"/>
      <c r="I293" s="388" t="s">
        <v>197</v>
      </c>
      <c r="J293" s="389"/>
      <c r="K293" s="389"/>
      <c r="L293" s="389"/>
      <c r="M293" s="389"/>
      <c r="N293" s="390"/>
      <c r="O293" s="180">
        <v>1</v>
      </c>
    </row>
    <row r="294" spans="1:15" x14ac:dyDescent="0.2">
      <c r="A294" s="413"/>
      <c r="B294" s="388" t="s">
        <v>198</v>
      </c>
      <c r="C294" s="389"/>
      <c r="D294" s="389"/>
      <c r="E294" s="389"/>
      <c r="F294" s="390"/>
      <c r="G294" s="391">
        <v>2</v>
      </c>
      <c r="H294" s="392"/>
      <c r="I294" s="393" t="s">
        <v>199</v>
      </c>
      <c r="J294" s="394"/>
      <c r="K294" s="394"/>
      <c r="L294" s="394"/>
      <c r="M294" s="394"/>
      <c r="N294" s="395"/>
      <c r="O294" s="181">
        <f>SUM(G284:H294,O284:O293)</f>
        <v>4</v>
      </c>
    </row>
    <row r="295" spans="1:15" x14ac:dyDescent="0.2">
      <c r="A295" s="414" t="s">
        <v>200</v>
      </c>
      <c r="B295" s="397"/>
      <c r="C295" s="355"/>
      <c r="D295" s="355"/>
      <c r="E295" s="355"/>
      <c r="F295" s="355"/>
      <c r="G295" s="398"/>
      <c r="H295" s="398"/>
      <c r="I295" s="398"/>
      <c r="J295" s="398"/>
      <c r="K295" s="398"/>
      <c r="L295" s="398"/>
      <c r="M295" s="398"/>
      <c r="N295" s="398"/>
      <c r="O295" s="398"/>
    </row>
    <row r="296" spans="1:15" x14ac:dyDescent="0.2">
      <c r="A296" s="414"/>
      <c r="B296" s="384" t="s">
        <v>208</v>
      </c>
      <c r="C296" s="384"/>
      <c r="D296" s="384"/>
      <c r="E296" s="384"/>
      <c r="F296" s="384"/>
      <c r="G296" s="384"/>
      <c r="H296" s="384"/>
      <c r="I296" s="384"/>
      <c r="J296" s="384"/>
      <c r="K296" s="384"/>
      <c r="L296" s="384"/>
      <c r="M296" s="384"/>
      <c r="N296" s="384"/>
      <c r="O296" s="384"/>
    </row>
    <row r="297" spans="1:15" x14ac:dyDescent="0.2">
      <c r="A297" s="414"/>
      <c r="B297" s="384"/>
      <c r="C297" s="384"/>
      <c r="D297" s="384"/>
      <c r="E297" s="384"/>
      <c r="F297" s="384"/>
      <c r="G297" s="384"/>
      <c r="H297" s="384"/>
      <c r="I297" s="384"/>
      <c r="J297" s="384"/>
      <c r="K297" s="384"/>
      <c r="L297" s="384"/>
      <c r="M297" s="384"/>
      <c r="N297" s="384"/>
      <c r="O297" s="384"/>
    </row>
    <row r="298" spans="1:15" x14ac:dyDescent="0.2">
      <c r="A298" s="414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</row>
    <row r="299" spans="1:15" x14ac:dyDescent="0.2">
      <c r="A299" s="414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</row>
    <row r="300" spans="1:15" x14ac:dyDescent="0.2">
      <c r="A300" s="414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</row>
    <row r="301" spans="1:15" x14ac:dyDescent="0.2">
      <c r="A301" s="414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</row>
    <row r="302" spans="1:15" x14ac:dyDescent="0.2">
      <c r="A302" s="414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</row>
    <row r="303" spans="1:15" x14ac:dyDescent="0.2">
      <c r="A303" s="414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</row>
    <row r="304" spans="1:15" x14ac:dyDescent="0.2">
      <c r="A304" s="414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</row>
    <row r="305" spans="1:15" ht="13.5" customHeight="1" x14ac:dyDescent="0.2">
      <c r="A305" s="414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</row>
    <row r="306" spans="1:15" ht="12.75" customHeight="1" x14ac:dyDescent="0.2">
      <c r="A306" s="414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</row>
    <row r="307" spans="1:15" x14ac:dyDescent="0.2">
      <c r="A307" s="414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</row>
    <row r="308" spans="1:15" ht="37.5" customHeight="1" x14ac:dyDescent="0.2">
      <c r="A308" s="414"/>
      <c r="B308" s="355"/>
      <c r="C308" s="355"/>
      <c r="D308" s="355"/>
      <c r="E308" s="355"/>
      <c r="F308" s="355"/>
      <c r="G308" s="355"/>
      <c r="H308" s="355"/>
      <c r="I308" s="253" t="s">
        <v>0</v>
      </c>
      <c r="J308" s="253"/>
      <c r="K308" s="253"/>
      <c r="L308" s="253"/>
      <c r="M308" s="253"/>
      <c r="N308" s="253"/>
      <c r="O308" s="253"/>
    </row>
    <row r="309" spans="1:15" ht="45" customHeight="1" x14ac:dyDescent="0.2">
      <c r="A309" s="414"/>
      <c r="B309" s="355"/>
      <c r="C309" s="355"/>
      <c r="D309" s="355"/>
      <c r="E309" s="355"/>
      <c r="F309" s="355"/>
      <c r="G309" s="355"/>
      <c r="H309" s="355"/>
      <c r="I309" s="253"/>
      <c r="J309" s="253"/>
      <c r="K309" s="253"/>
      <c r="L309" s="253"/>
      <c r="M309" s="253"/>
      <c r="N309" s="253"/>
      <c r="O309" s="253"/>
    </row>
    <row r="310" spans="1:15" x14ac:dyDescent="0.2">
      <c r="A310" s="414" t="s">
        <v>204</v>
      </c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</row>
    <row r="311" spans="1:15" x14ac:dyDescent="0.2">
      <c r="A311" s="414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</row>
    <row r="312" spans="1:15" x14ac:dyDescent="0.2">
      <c r="A312" s="414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</row>
    <row r="313" spans="1:15" x14ac:dyDescent="0.2">
      <c r="A313" s="414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</row>
    <row r="314" spans="1:15" x14ac:dyDescent="0.2">
      <c r="A314" s="414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</row>
    <row r="315" spans="1:15" x14ac:dyDescent="0.2">
      <c r="A315" s="414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</row>
    <row r="316" spans="1:15" x14ac:dyDescent="0.2">
      <c r="A316" s="414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</row>
    <row r="317" spans="1:15" x14ac:dyDescent="0.2">
      <c r="A317" s="414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</row>
    <row r="318" spans="1:15" ht="10.5" customHeight="1" x14ac:dyDescent="0.2">
      <c r="A318" s="414"/>
      <c r="B318" s="359"/>
      <c r="C318" s="359"/>
      <c r="D318" s="359"/>
      <c r="E318" s="359"/>
      <c r="F318" s="359"/>
      <c r="G318" s="359"/>
      <c r="H318" s="359"/>
      <c r="I318" s="359"/>
      <c r="J318" s="359"/>
      <c r="K318" s="359"/>
      <c r="L318" s="359"/>
      <c r="M318" s="359"/>
      <c r="N318" s="359"/>
      <c r="O318" s="359"/>
    </row>
    <row r="319" spans="1:15" x14ac:dyDescent="0.2">
      <c r="A319" s="414"/>
      <c r="B319" s="359"/>
      <c r="C319" s="359"/>
      <c r="D319" s="359"/>
      <c r="E319" s="359"/>
      <c r="F319" s="359"/>
      <c r="G319" s="359"/>
      <c r="H319" s="359"/>
      <c r="I319" s="253" t="s">
        <v>205</v>
      </c>
      <c r="J319" s="253"/>
      <c r="K319" s="253"/>
      <c r="L319" s="253"/>
      <c r="M319" s="253"/>
      <c r="N319" s="253"/>
      <c r="O319" s="253"/>
    </row>
    <row r="320" spans="1:15" ht="23.25" customHeight="1" x14ac:dyDescent="0.2">
      <c r="A320" s="414"/>
      <c r="B320" s="359"/>
      <c r="C320" s="359"/>
      <c r="D320" s="359"/>
      <c r="E320" s="359"/>
      <c r="F320" s="359"/>
      <c r="G320" s="359"/>
      <c r="H320" s="359"/>
      <c r="I320" s="253"/>
      <c r="J320" s="253"/>
      <c r="K320" s="253"/>
      <c r="L320" s="253"/>
      <c r="M320" s="253"/>
      <c r="N320" s="253"/>
      <c r="O320" s="253"/>
    </row>
    <row r="321" spans="1:15" ht="48.75" customHeight="1" x14ac:dyDescent="0.2">
      <c r="A321" s="414"/>
      <c r="B321" s="359"/>
      <c r="C321" s="359"/>
      <c r="D321" s="359"/>
      <c r="E321" s="359"/>
      <c r="F321" s="359"/>
      <c r="G321" s="359"/>
      <c r="H321" s="359"/>
      <c r="I321" s="253"/>
      <c r="J321" s="253"/>
      <c r="K321" s="253"/>
      <c r="L321" s="253"/>
      <c r="M321" s="253"/>
      <c r="N321" s="253"/>
      <c r="O321" s="253"/>
    </row>
    <row r="322" spans="1:15" ht="29.25" customHeight="1" x14ac:dyDescent="0.2">
      <c r="A322" s="80" t="s">
        <v>150</v>
      </c>
      <c r="B322" s="355" t="s">
        <v>1</v>
      </c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</row>
    <row r="323" spans="1:15" ht="29.25" customHeight="1" x14ac:dyDescent="0.2">
      <c r="A323" s="166" t="s">
        <v>2</v>
      </c>
      <c r="B323" s="355" t="s">
        <v>3</v>
      </c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</row>
    <row r="324" spans="1:15" ht="29.25" customHeight="1" x14ac:dyDescent="0.2">
      <c r="A324" s="415" t="s">
        <v>151</v>
      </c>
      <c r="B324" s="416"/>
      <c r="C324" s="416"/>
      <c r="D324" s="416"/>
      <c r="E324" s="416"/>
      <c r="F324" s="416"/>
      <c r="G324" s="416"/>
      <c r="H324" s="416"/>
      <c r="I324" s="416"/>
      <c r="J324" s="416"/>
      <c r="K324" s="416"/>
      <c r="L324" s="416"/>
      <c r="M324" s="416"/>
      <c r="N324" s="416"/>
      <c r="O324" s="416"/>
    </row>
    <row r="325" spans="1:15" ht="29.25" customHeight="1" x14ac:dyDescent="0.2">
      <c r="A325" s="169" t="s">
        <v>6</v>
      </c>
      <c r="B325" s="170" t="s">
        <v>98</v>
      </c>
      <c r="C325" s="170" t="s">
        <v>124</v>
      </c>
      <c r="D325" s="412" t="s">
        <v>102</v>
      </c>
      <c r="E325" s="412"/>
      <c r="F325" s="412"/>
      <c r="G325" s="380" t="s">
        <v>152</v>
      </c>
      <c r="H325" s="380"/>
      <c r="I325" s="381">
        <f>I272+1</f>
        <v>45942</v>
      </c>
      <c r="J325" s="381"/>
      <c r="K325" s="381"/>
      <c r="L325" s="381"/>
      <c r="M325" s="381"/>
      <c r="N325" s="171" t="s">
        <v>153</v>
      </c>
      <c r="O325" s="169">
        <f>O272+1</f>
        <v>7</v>
      </c>
    </row>
    <row r="326" spans="1:15" x14ac:dyDescent="0.2">
      <c r="A326" s="382" t="s">
        <v>154</v>
      </c>
      <c r="B326" s="380" t="s">
        <v>5</v>
      </c>
      <c r="C326" s="380"/>
      <c r="D326" s="380"/>
      <c r="E326" s="380"/>
      <c r="F326" s="380"/>
      <c r="G326" s="380"/>
      <c r="H326" s="380"/>
      <c r="I326" s="380"/>
      <c r="J326" s="380"/>
      <c r="K326" s="166" t="s">
        <v>155</v>
      </c>
      <c r="L326" s="166" t="s">
        <v>156</v>
      </c>
      <c r="M326" s="383" t="s">
        <v>157</v>
      </c>
      <c r="N326" s="383"/>
      <c r="O326" s="166" t="s">
        <v>158</v>
      </c>
    </row>
    <row r="327" spans="1:15" x14ac:dyDescent="0.2">
      <c r="A327" s="382"/>
      <c r="B327" s="380"/>
      <c r="C327" s="380"/>
      <c r="D327" s="380"/>
      <c r="E327" s="380"/>
      <c r="F327" s="380"/>
      <c r="G327" s="380"/>
      <c r="H327" s="380"/>
      <c r="I327" s="380"/>
      <c r="J327" s="380"/>
      <c r="K327" s="166" t="s">
        <v>159</v>
      </c>
      <c r="L327" s="166"/>
      <c r="M327" s="377"/>
      <c r="N327" s="377"/>
      <c r="O327" s="167"/>
    </row>
    <row r="328" spans="1:15" ht="25.5" x14ac:dyDescent="0.2">
      <c r="A328" s="173" t="s">
        <v>161</v>
      </c>
      <c r="B328" s="174">
        <v>45932</v>
      </c>
      <c r="C328" s="173" t="s">
        <v>162</v>
      </c>
      <c r="D328" s="173">
        <v>180</v>
      </c>
      <c r="E328" s="173" t="s">
        <v>163</v>
      </c>
      <c r="F328" s="385" t="s">
        <v>164</v>
      </c>
      <c r="G328" s="385"/>
      <c r="H328" s="175">
        <f>H275+1</f>
        <v>7</v>
      </c>
      <c r="I328" s="173" t="s">
        <v>165</v>
      </c>
      <c r="J328" s="175">
        <f>D328-H328</f>
        <v>173</v>
      </c>
      <c r="K328" s="176" t="s">
        <v>166</v>
      </c>
      <c r="L328" s="176"/>
      <c r="M328" s="384"/>
      <c r="N328" s="384"/>
      <c r="O328" s="172"/>
    </row>
    <row r="329" spans="1:15" x14ac:dyDescent="0.2">
      <c r="A329" s="386" t="s">
        <v>167</v>
      </c>
      <c r="B329" s="382" t="s">
        <v>168</v>
      </c>
      <c r="C329" s="382"/>
      <c r="D329" s="382"/>
      <c r="E329" s="382"/>
      <c r="F329" s="382"/>
      <c r="G329" s="359"/>
      <c r="H329" s="359"/>
      <c r="I329" s="355"/>
      <c r="J329" s="355"/>
      <c r="K329" s="355"/>
      <c r="L329" s="355"/>
      <c r="M329" s="355"/>
      <c r="N329" s="355"/>
      <c r="O329" s="355"/>
    </row>
    <row r="330" spans="1:15" x14ac:dyDescent="0.2">
      <c r="A330" s="386"/>
      <c r="B330" s="382" t="s">
        <v>169</v>
      </c>
      <c r="C330" s="382"/>
      <c r="D330" s="382"/>
      <c r="E330" s="382"/>
      <c r="F330" s="382"/>
      <c r="G330" s="359"/>
      <c r="H330" s="359"/>
      <c r="I330" s="355"/>
      <c r="J330" s="355"/>
      <c r="K330" s="355"/>
      <c r="L330" s="355"/>
      <c r="M330" s="355"/>
      <c r="N330" s="355"/>
      <c r="O330" s="355"/>
    </row>
    <row r="331" spans="1:15" x14ac:dyDescent="0.2">
      <c r="A331" s="386"/>
      <c r="B331" s="382" t="s">
        <v>170</v>
      </c>
      <c r="C331" s="382"/>
      <c r="D331" s="382"/>
      <c r="E331" s="382"/>
      <c r="F331" s="382"/>
      <c r="G331" s="359"/>
      <c r="H331" s="359"/>
      <c r="I331" s="355"/>
      <c r="J331" s="355"/>
      <c r="K331" s="355"/>
      <c r="L331" s="355"/>
      <c r="M331" s="355"/>
      <c r="N331" s="355"/>
      <c r="O331" s="355"/>
    </row>
    <row r="332" spans="1:15" ht="12.75" customHeight="1" x14ac:dyDescent="0.2">
      <c r="A332" s="386"/>
      <c r="B332" s="382" t="s">
        <v>171</v>
      </c>
      <c r="C332" s="382"/>
      <c r="D332" s="382"/>
      <c r="E332" s="382"/>
      <c r="F332" s="382"/>
      <c r="G332" s="359"/>
      <c r="H332" s="359"/>
      <c r="I332" s="355"/>
      <c r="J332" s="355"/>
      <c r="K332" s="355"/>
      <c r="L332" s="355"/>
      <c r="M332" s="355"/>
      <c r="N332" s="355"/>
      <c r="O332" s="355"/>
    </row>
    <row r="333" spans="1:15" x14ac:dyDescent="0.2">
      <c r="A333" s="386"/>
      <c r="B333" s="382" t="s">
        <v>172</v>
      </c>
      <c r="C333" s="382"/>
      <c r="D333" s="382"/>
      <c r="E333" s="382"/>
      <c r="F333" s="382"/>
      <c r="G333" s="359"/>
      <c r="H333" s="359"/>
      <c r="I333" s="359"/>
      <c r="J333" s="359"/>
      <c r="K333" s="359"/>
      <c r="L333" s="359"/>
      <c r="M333" s="359"/>
      <c r="N333" s="359"/>
      <c r="O333" s="359"/>
    </row>
    <row r="334" spans="1:15" x14ac:dyDescent="0.2">
      <c r="A334" s="386"/>
      <c r="B334" s="382" t="s">
        <v>173</v>
      </c>
      <c r="C334" s="382"/>
      <c r="D334" s="382"/>
      <c r="E334" s="382"/>
      <c r="F334" s="382"/>
      <c r="G334" s="359"/>
      <c r="H334" s="359"/>
      <c r="I334" s="359"/>
      <c r="J334" s="359"/>
      <c r="K334" s="359"/>
      <c r="L334" s="359"/>
      <c r="M334" s="359"/>
      <c r="N334" s="359"/>
      <c r="O334" s="359"/>
    </row>
    <row r="335" spans="1:15" ht="13.5" customHeight="1" x14ac:dyDescent="0.2">
      <c r="A335" s="386"/>
      <c r="B335" s="382" t="s">
        <v>174</v>
      </c>
      <c r="C335" s="382"/>
      <c r="D335" s="382"/>
      <c r="E335" s="382"/>
      <c r="F335" s="382"/>
      <c r="G335" s="359"/>
      <c r="H335" s="359"/>
      <c r="I335" s="355"/>
      <c r="J335" s="355"/>
      <c r="K335" s="355"/>
      <c r="L335" s="355"/>
      <c r="M335" s="355"/>
      <c r="N335" s="355"/>
      <c r="O335" s="355"/>
    </row>
    <row r="336" spans="1:15" x14ac:dyDescent="0.2">
      <c r="A336" s="386" t="s">
        <v>175</v>
      </c>
      <c r="B336" s="380" t="s">
        <v>176</v>
      </c>
      <c r="C336" s="380"/>
      <c r="D336" s="380"/>
      <c r="E336" s="380"/>
      <c r="F336" s="380"/>
      <c r="G336" s="387" t="s">
        <v>177</v>
      </c>
      <c r="H336" s="387"/>
      <c r="I336" s="380" t="s">
        <v>176</v>
      </c>
      <c r="J336" s="380"/>
      <c r="K336" s="380"/>
      <c r="L336" s="380"/>
      <c r="M336" s="380"/>
      <c r="N336" s="380"/>
      <c r="O336" s="178" t="s">
        <v>177</v>
      </c>
    </row>
    <row r="337" spans="1:15" x14ac:dyDescent="0.2">
      <c r="A337" s="386"/>
      <c r="B337" s="388" t="s">
        <v>178</v>
      </c>
      <c r="C337" s="389"/>
      <c r="D337" s="389"/>
      <c r="E337" s="389"/>
      <c r="F337" s="390"/>
      <c r="G337" s="356"/>
      <c r="H337" s="358"/>
      <c r="I337" s="388" t="s">
        <v>179</v>
      </c>
      <c r="J337" s="389"/>
      <c r="K337" s="389"/>
      <c r="L337" s="389"/>
      <c r="M337" s="389"/>
      <c r="N337" s="390"/>
      <c r="O337" s="179"/>
    </row>
    <row r="338" spans="1:15" x14ac:dyDescent="0.2">
      <c r="A338" s="386"/>
      <c r="B338" s="388" t="s">
        <v>180</v>
      </c>
      <c r="C338" s="389"/>
      <c r="D338" s="389"/>
      <c r="E338" s="389"/>
      <c r="F338" s="390"/>
      <c r="G338" s="356"/>
      <c r="H338" s="358"/>
      <c r="I338" s="388" t="s">
        <v>181</v>
      </c>
      <c r="J338" s="389"/>
      <c r="K338" s="389"/>
      <c r="L338" s="389"/>
      <c r="M338" s="389"/>
      <c r="N338" s="390"/>
      <c r="O338" s="179"/>
    </row>
    <row r="339" spans="1:15" x14ac:dyDescent="0.2">
      <c r="A339" s="386"/>
      <c r="B339" s="388" t="s">
        <v>182</v>
      </c>
      <c r="C339" s="389"/>
      <c r="D339" s="389"/>
      <c r="E339" s="389"/>
      <c r="F339" s="390"/>
      <c r="G339" s="356"/>
      <c r="H339" s="358"/>
      <c r="I339" s="388" t="s">
        <v>183</v>
      </c>
      <c r="J339" s="389"/>
      <c r="K339" s="389"/>
      <c r="L339" s="389"/>
      <c r="M339" s="389"/>
      <c r="N339" s="390"/>
      <c r="O339" s="179"/>
    </row>
    <row r="340" spans="1:15" x14ac:dyDescent="0.2">
      <c r="A340" s="386"/>
      <c r="B340" s="388" t="s">
        <v>184</v>
      </c>
      <c r="C340" s="389"/>
      <c r="D340" s="389"/>
      <c r="E340" s="389"/>
      <c r="F340" s="390"/>
      <c r="G340" s="356"/>
      <c r="H340" s="358"/>
      <c r="I340" s="388" t="s">
        <v>185</v>
      </c>
      <c r="J340" s="389"/>
      <c r="K340" s="389"/>
      <c r="L340" s="389"/>
      <c r="M340" s="389"/>
      <c r="N340" s="390"/>
      <c r="O340" s="179"/>
    </row>
    <row r="341" spans="1:15" x14ac:dyDescent="0.2">
      <c r="A341" s="386"/>
      <c r="B341" s="388" t="s">
        <v>186</v>
      </c>
      <c r="C341" s="389"/>
      <c r="D341" s="389"/>
      <c r="E341" s="389"/>
      <c r="F341" s="390"/>
      <c r="G341" s="356"/>
      <c r="H341" s="358"/>
      <c r="I341" s="388" t="s">
        <v>187</v>
      </c>
      <c r="J341" s="389"/>
      <c r="K341" s="389"/>
      <c r="L341" s="389"/>
      <c r="M341" s="389"/>
      <c r="N341" s="390"/>
      <c r="O341" s="179">
        <v>1</v>
      </c>
    </row>
    <row r="342" spans="1:15" x14ac:dyDescent="0.2">
      <c r="A342" s="386"/>
      <c r="B342" s="388" t="s">
        <v>188</v>
      </c>
      <c r="C342" s="389"/>
      <c r="D342" s="389"/>
      <c r="E342" s="389"/>
      <c r="F342" s="390"/>
      <c r="G342" s="356"/>
      <c r="H342" s="358"/>
      <c r="I342" s="388" t="s">
        <v>189</v>
      </c>
      <c r="J342" s="389"/>
      <c r="K342" s="389"/>
      <c r="L342" s="389"/>
      <c r="M342" s="389"/>
      <c r="N342" s="390"/>
      <c r="O342" s="179"/>
    </row>
    <row r="343" spans="1:15" x14ac:dyDescent="0.2">
      <c r="A343" s="386"/>
      <c r="B343" s="388" t="s">
        <v>190</v>
      </c>
      <c r="C343" s="389"/>
      <c r="D343" s="389"/>
      <c r="E343" s="389"/>
      <c r="F343" s="390"/>
      <c r="G343" s="356"/>
      <c r="H343" s="358"/>
      <c r="I343" s="388" t="s">
        <v>191</v>
      </c>
      <c r="J343" s="389"/>
      <c r="K343" s="389"/>
      <c r="L343" s="389"/>
      <c r="M343" s="389"/>
      <c r="N343" s="390"/>
      <c r="O343" s="179"/>
    </row>
    <row r="344" spans="1:15" x14ac:dyDescent="0.2">
      <c r="A344" s="386"/>
      <c r="B344" s="388" t="s">
        <v>192</v>
      </c>
      <c r="C344" s="389"/>
      <c r="D344" s="389"/>
      <c r="E344" s="389"/>
      <c r="F344" s="390"/>
      <c r="G344" s="356"/>
      <c r="H344" s="358"/>
      <c r="I344" s="388" t="s">
        <v>193</v>
      </c>
      <c r="J344" s="389"/>
      <c r="K344" s="389"/>
      <c r="L344" s="389"/>
      <c r="M344" s="389"/>
      <c r="N344" s="390"/>
      <c r="O344" s="179"/>
    </row>
    <row r="345" spans="1:15" x14ac:dyDescent="0.2">
      <c r="A345" s="386"/>
      <c r="B345" s="388" t="s">
        <v>194</v>
      </c>
      <c r="C345" s="389"/>
      <c r="D345" s="389"/>
      <c r="E345" s="389"/>
      <c r="F345" s="390"/>
      <c r="G345" s="356"/>
      <c r="H345" s="358"/>
      <c r="I345" s="388" t="s">
        <v>195</v>
      </c>
      <c r="J345" s="389"/>
      <c r="K345" s="389"/>
      <c r="L345" s="389"/>
      <c r="M345" s="389"/>
      <c r="N345" s="390"/>
      <c r="O345" s="179"/>
    </row>
    <row r="346" spans="1:15" x14ac:dyDescent="0.2">
      <c r="A346" s="386"/>
      <c r="B346" s="388" t="s">
        <v>196</v>
      </c>
      <c r="C346" s="389"/>
      <c r="D346" s="389"/>
      <c r="E346" s="389"/>
      <c r="F346" s="390"/>
      <c r="G346" s="356"/>
      <c r="H346" s="358"/>
      <c r="I346" s="388" t="s">
        <v>197</v>
      </c>
      <c r="J346" s="389"/>
      <c r="K346" s="389"/>
      <c r="L346" s="389"/>
      <c r="M346" s="389"/>
      <c r="N346" s="390"/>
      <c r="O346" s="180">
        <v>1</v>
      </c>
    </row>
    <row r="347" spans="1:15" x14ac:dyDescent="0.2">
      <c r="A347" s="386"/>
      <c r="B347" s="388" t="s">
        <v>198</v>
      </c>
      <c r="C347" s="389"/>
      <c r="D347" s="389"/>
      <c r="E347" s="389"/>
      <c r="F347" s="390"/>
      <c r="G347" s="391">
        <v>2</v>
      </c>
      <c r="H347" s="392"/>
      <c r="I347" s="393" t="s">
        <v>199</v>
      </c>
      <c r="J347" s="394"/>
      <c r="K347" s="394"/>
      <c r="L347" s="394"/>
      <c r="M347" s="394"/>
      <c r="N347" s="395"/>
      <c r="O347" s="181">
        <f>SUM(G337:H347,O337:O346)</f>
        <v>4</v>
      </c>
    </row>
    <row r="348" spans="1:15" x14ac:dyDescent="0.2">
      <c r="A348" s="396" t="s">
        <v>200</v>
      </c>
      <c r="B348" s="397" t="s">
        <v>209</v>
      </c>
      <c r="C348" s="397"/>
      <c r="D348" s="397"/>
      <c r="E348" s="397"/>
      <c r="F348" s="397"/>
      <c r="G348" s="417"/>
      <c r="H348" s="417"/>
      <c r="I348" s="417"/>
      <c r="J348" s="417"/>
      <c r="K348" s="417"/>
      <c r="L348" s="417"/>
      <c r="M348" s="417"/>
      <c r="N348" s="417"/>
      <c r="O348" s="417"/>
    </row>
    <row r="349" spans="1:15" x14ac:dyDescent="0.2">
      <c r="A349" s="396"/>
      <c r="B349" s="384" t="s">
        <v>210</v>
      </c>
      <c r="C349" s="384"/>
      <c r="D349" s="384"/>
      <c r="E349" s="384"/>
      <c r="F349" s="384"/>
      <c r="G349" s="384"/>
      <c r="H349" s="384"/>
      <c r="I349" s="384"/>
      <c r="J349" s="384"/>
      <c r="K349" s="384"/>
      <c r="L349" s="384"/>
      <c r="M349" s="384"/>
      <c r="N349" s="384"/>
      <c r="O349" s="384"/>
    </row>
    <row r="350" spans="1:15" x14ac:dyDescent="0.2">
      <c r="A350" s="396"/>
      <c r="B350" s="384"/>
      <c r="C350" s="384"/>
      <c r="D350" s="384"/>
      <c r="E350" s="384"/>
      <c r="F350" s="384"/>
      <c r="G350" s="384"/>
      <c r="H350" s="384"/>
      <c r="I350" s="384"/>
      <c r="J350" s="384"/>
      <c r="K350" s="384"/>
      <c r="L350" s="384"/>
      <c r="M350" s="384"/>
      <c r="N350" s="384"/>
      <c r="O350" s="384"/>
    </row>
    <row r="351" spans="1:15" x14ac:dyDescent="0.2">
      <c r="A351" s="396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</row>
    <row r="352" spans="1:15" x14ac:dyDescent="0.2">
      <c r="A352" s="396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</row>
    <row r="353" spans="1:15" x14ac:dyDescent="0.2">
      <c r="A353" s="396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</row>
    <row r="354" spans="1:15" x14ac:dyDescent="0.2">
      <c r="A354" s="396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</row>
    <row r="355" spans="1:15" x14ac:dyDescent="0.2">
      <c r="A355" s="396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</row>
    <row r="356" spans="1:15" x14ac:dyDescent="0.2">
      <c r="A356" s="396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</row>
    <row r="357" spans="1:15" x14ac:dyDescent="0.2">
      <c r="A357" s="396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</row>
    <row r="358" spans="1:15" x14ac:dyDescent="0.2">
      <c r="A358" s="396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</row>
    <row r="359" spans="1:15" x14ac:dyDescent="0.2">
      <c r="A359" s="396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</row>
    <row r="360" spans="1:15" x14ac:dyDescent="0.2">
      <c r="A360" s="396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</row>
    <row r="361" spans="1:15" ht="27.75" customHeight="1" x14ac:dyDescent="0.2">
      <c r="A361" s="396"/>
      <c r="B361" s="355"/>
      <c r="C361" s="355"/>
      <c r="D361" s="355"/>
      <c r="E361" s="355"/>
      <c r="F361" s="355"/>
      <c r="G361" s="355"/>
      <c r="H361" s="355"/>
      <c r="I361" s="253" t="s">
        <v>0</v>
      </c>
      <c r="J361" s="253"/>
      <c r="K361" s="253"/>
      <c r="L361" s="253"/>
      <c r="M361" s="253"/>
      <c r="N361" s="253"/>
      <c r="O361" s="253"/>
    </row>
    <row r="362" spans="1:15" ht="60" customHeight="1" x14ac:dyDescent="0.2">
      <c r="A362" s="396"/>
      <c r="B362" s="355"/>
      <c r="C362" s="355"/>
      <c r="D362" s="355"/>
      <c r="E362" s="355"/>
      <c r="F362" s="355"/>
      <c r="G362" s="355"/>
      <c r="H362" s="355"/>
      <c r="I362" s="253"/>
      <c r="J362" s="253"/>
      <c r="K362" s="253"/>
      <c r="L362" s="253"/>
      <c r="M362" s="253"/>
      <c r="N362" s="253"/>
      <c r="O362" s="253"/>
    </row>
    <row r="363" spans="1:15" x14ac:dyDescent="0.2">
      <c r="A363" s="396" t="s">
        <v>204</v>
      </c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</row>
    <row r="364" spans="1:15" x14ac:dyDescent="0.2">
      <c r="A364" s="396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</row>
    <row r="365" spans="1:15" x14ac:dyDescent="0.2">
      <c r="A365" s="396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</row>
    <row r="366" spans="1:15" x14ac:dyDescent="0.2">
      <c r="A366" s="396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</row>
    <row r="367" spans="1:15" x14ac:dyDescent="0.2">
      <c r="A367" s="396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</row>
    <row r="368" spans="1:15" x14ac:dyDescent="0.2">
      <c r="A368" s="396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</row>
    <row r="369" spans="1:15" x14ac:dyDescent="0.2">
      <c r="A369" s="396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</row>
    <row r="370" spans="1:15" x14ac:dyDescent="0.2">
      <c r="A370" s="396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</row>
    <row r="371" spans="1:15" x14ac:dyDescent="0.2">
      <c r="A371" s="396"/>
      <c r="B371" s="359"/>
      <c r="C371" s="359"/>
      <c r="D371" s="359"/>
      <c r="E371" s="359"/>
      <c r="F371" s="359"/>
      <c r="G371" s="359"/>
      <c r="H371" s="359"/>
      <c r="I371" s="359"/>
      <c r="J371" s="359"/>
      <c r="K371" s="359"/>
      <c r="L371" s="359"/>
      <c r="M371" s="359"/>
      <c r="N371" s="359"/>
      <c r="O371" s="359"/>
    </row>
    <row r="372" spans="1:15" x14ac:dyDescent="0.2">
      <c r="A372" s="396"/>
      <c r="B372" s="359"/>
      <c r="C372" s="359"/>
      <c r="D372" s="359"/>
      <c r="E372" s="359"/>
      <c r="F372" s="359"/>
      <c r="G372" s="359"/>
      <c r="H372" s="359"/>
      <c r="I372" s="253" t="s">
        <v>205</v>
      </c>
      <c r="J372" s="253"/>
      <c r="K372" s="253"/>
      <c r="L372" s="253"/>
      <c r="M372" s="253"/>
      <c r="N372" s="253"/>
      <c r="O372" s="253"/>
    </row>
    <row r="373" spans="1:15" x14ac:dyDescent="0.2">
      <c r="A373" s="396"/>
      <c r="B373" s="359"/>
      <c r="C373" s="359"/>
      <c r="D373" s="359"/>
      <c r="E373" s="359"/>
      <c r="F373" s="359"/>
      <c r="G373" s="359"/>
      <c r="H373" s="359"/>
      <c r="I373" s="253"/>
      <c r="J373" s="253"/>
      <c r="K373" s="253"/>
      <c r="L373" s="253"/>
      <c r="M373" s="253"/>
      <c r="N373" s="253"/>
      <c r="O373" s="253"/>
    </row>
    <row r="374" spans="1:15" ht="53.25" customHeight="1" x14ac:dyDescent="0.2">
      <c r="A374" s="396"/>
      <c r="B374" s="359"/>
      <c r="C374" s="359"/>
      <c r="D374" s="359"/>
      <c r="E374" s="359"/>
      <c r="F374" s="359"/>
      <c r="G374" s="359"/>
      <c r="H374" s="359"/>
      <c r="I374" s="253"/>
      <c r="J374" s="253"/>
      <c r="K374" s="253"/>
      <c r="L374" s="253"/>
      <c r="M374" s="253"/>
      <c r="N374" s="253"/>
      <c r="O374" s="253"/>
    </row>
    <row r="375" spans="1:15" ht="37.5" customHeight="1" x14ac:dyDescent="0.2">
      <c r="A375" s="80" t="s">
        <v>150</v>
      </c>
      <c r="B375" s="384" t="s">
        <v>1</v>
      </c>
      <c r="C375" s="384"/>
      <c r="D375" s="384"/>
      <c r="E375" s="384"/>
      <c r="F375" s="384"/>
      <c r="G375" s="384"/>
      <c r="H375" s="384"/>
      <c r="I375" s="384"/>
      <c r="J375" s="384"/>
      <c r="K375" s="384"/>
      <c r="L375" s="384"/>
      <c r="M375" s="384"/>
      <c r="N375" s="384"/>
      <c r="O375" s="384"/>
    </row>
    <row r="376" spans="1:15" x14ac:dyDescent="0.2">
      <c r="A376" s="166" t="s">
        <v>2</v>
      </c>
      <c r="B376" s="384" t="s">
        <v>3</v>
      </c>
      <c r="C376" s="384"/>
      <c r="D376" s="384"/>
      <c r="E376" s="384"/>
      <c r="F376" s="384"/>
      <c r="G376" s="384"/>
      <c r="H376" s="384"/>
      <c r="I376" s="384"/>
      <c r="J376" s="384"/>
      <c r="K376" s="384"/>
      <c r="L376" s="384"/>
      <c r="M376" s="384"/>
      <c r="N376" s="384"/>
      <c r="O376" s="384"/>
    </row>
    <row r="377" spans="1:15" x14ac:dyDescent="0.2">
      <c r="A377" s="378" t="s">
        <v>151</v>
      </c>
      <c r="B377" s="378"/>
      <c r="C377" s="378"/>
      <c r="D377" s="378"/>
      <c r="E377" s="378"/>
      <c r="F377" s="378"/>
      <c r="G377" s="378"/>
      <c r="H377" s="378"/>
      <c r="I377" s="378"/>
      <c r="J377" s="378"/>
      <c r="K377" s="378"/>
      <c r="L377" s="378"/>
      <c r="M377" s="378"/>
      <c r="N377" s="378"/>
      <c r="O377" s="378"/>
    </row>
    <row r="378" spans="1:15" ht="29.25" customHeight="1" x14ac:dyDescent="0.2">
      <c r="A378" s="169" t="s">
        <v>6</v>
      </c>
      <c r="B378" s="170" t="s">
        <v>98</v>
      </c>
      <c r="C378" s="170" t="s">
        <v>124</v>
      </c>
      <c r="D378" s="412" t="s">
        <v>102</v>
      </c>
      <c r="E378" s="412"/>
      <c r="F378" s="412"/>
      <c r="G378" s="380" t="s">
        <v>152</v>
      </c>
      <c r="H378" s="380"/>
      <c r="I378" s="381">
        <f>I325+1</f>
        <v>45943</v>
      </c>
      <c r="J378" s="381"/>
      <c r="K378" s="381"/>
      <c r="L378" s="381"/>
      <c r="M378" s="381"/>
      <c r="N378" s="171" t="s">
        <v>153</v>
      </c>
      <c r="O378" s="169">
        <f>O325+1</f>
        <v>8</v>
      </c>
    </row>
    <row r="379" spans="1:15" x14ac:dyDescent="0.2">
      <c r="A379" s="382" t="s">
        <v>154</v>
      </c>
      <c r="B379" s="380" t="s">
        <v>5</v>
      </c>
      <c r="C379" s="380"/>
      <c r="D379" s="380"/>
      <c r="E379" s="380"/>
      <c r="F379" s="380"/>
      <c r="G379" s="380"/>
      <c r="H379" s="380"/>
      <c r="I379" s="380"/>
      <c r="J379" s="380"/>
      <c r="K379" s="166" t="s">
        <v>155</v>
      </c>
      <c r="L379" s="166" t="s">
        <v>156</v>
      </c>
      <c r="M379" s="383" t="s">
        <v>157</v>
      </c>
      <c r="N379" s="383"/>
      <c r="O379" s="166" t="s">
        <v>158</v>
      </c>
    </row>
    <row r="380" spans="1:15" x14ac:dyDescent="0.2">
      <c r="A380" s="382"/>
      <c r="B380" s="380"/>
      <c r="C380" s="380"/>
      <c r="D380" s="380"/>
      <c r="E380" s="380"/>
      <c r="F380" s="380"/>
      <c r="G380" s="380"/>
      <c r="H380" s="380"/>
      <c r="I380" s="380"/>
      <c r="J380" s="380"/>
      <c r="K380" s="166" t="s">
        <v>159</v>
      </c>
      <c r="L380" s="176" t="s">
        <v>107</v>
      </c>
      <c r="M380" s="377"/>
      <c r="N380" s="377"/>
      <c r="O380" s="167"/>
    </row>
    <row r="381" spans="1:15" ht="25.5" x14ac:dyDescent="0.2">
      <c r="A381" s="173" t="s">
        <v>161</v>
      </c>
      <c r="B381" s="174">
        <v>45932</v>
      </c>
      <c r="C381" s="173" t="s">
        <v>162</v>
      </c>
      <c r="D381" s="173">
        <f>D328</f>
        <v>180</v>
      </c>
      <c r="E381" s="173" t="s">
        <v>163</v>
      </c>
      <c r="F381" s="385" t="s">
        <v>164</v>
      </c>
      <c r="G381" s="385"/>
      <c r="H381" s="175">
        <f>H328+1</f>
        <v>8</v>
      </c>
      <c r="I381" s="173" t="s">
        <v>165</v>
      </c>
      <c r="J381" s="175">
        <f>D381-H381</f>
        <v>172</v>
      </c>
      <c r="K381" s="176" t="s">
        <v>166</v>
      </c>
      <c r="L381" s="176" t="s">
        <v>107</v>
      </c>
      <c r="M381" s="384"/>
      <c r="N381" s="384"/>
      <c r="O381" s="172"/>
    </row>
    <row r="382" spans="1:15" x14ac:dyDescent="0.2">
      <c r="A382" s="413" t="s">
        <v>167</v>
      </c>
      <c r="B382" s="382" t="s">
        <v>168</v>
      </c>
      <c r="C382" s="382"/>
      <c r="D382" s="382"/>
      <c r="E382" s="382"/>
      <c r="F382" s="382"/>
      <c r="G382" s="359"/>
      <c r="H382" s="359"/>
      <c r="I382" s="355"/>
      <c r="J382" s="355"/>
      <c r="K382" s="355"/>
      <c r="L382" s="355"/>
      <c r="M382" s="355"/>
      <c r="N382" s="355"/>
      <c r="O382" s="355"/>
    </row>
    <row r="383" spans="1:15" x14ac:dyDescent="0.2">
      <c r="A383" s="413"/>
      <c r="B383" s="382" t="s">
        <v>169</v>
      </c>
      <c r="C383" s="382"/>
      <c r="D383" s="382"/>
      <c r="E383" s="382"/>
      <c r="F383" s="382"/>
      <c r="G383" s="359"/>
      <c r="H383" s="359"/>
      <c r="I383" s="355"/>
      <c r="J383" s="355"/>
      <c r="K383" s="355"/>
      <c r="L383" s="355"/>
      <c r="M383" s="355"/>
      <c r="N383" s="355"/>
      <c r="O383" s="355"/>
    </row>
    <row r="384" spans="1:15" x14ac:dyDescent="0.2">
      <c r="A384" s="413"/>
      <c r="B384" s="382" t="s">
        <v>170</v>
      </c>
      <c r="C384" s="382"/>
      <c r="D384" s="382"/>
      <c r="E384" s="382"/>
      <c r="F384" s="382"/>
      <c r="G384" s="359"/>
      <c r="H384" s="359"/>
      <c r="I384" s="355"/>
      <c r="J384" s="355"/>
      <c r="K384" s="355"/>
      <c r="L384" s="355"/>
      <c r="M384" s="355"/>
      <c r="N384" s="355"/>
      <c r="O384" s="355"/>
    </row>
    <row r="385" spans="1:15" ht="12.75" customHeight="1" x14ac:dyDescent="0.2">
      <c r="A385" s="413"/>
      <c r="B385" s="382" t="s">
        <v>171</v>
      </c>
      <c r="C385" s="382"/>
      <c r="D385" s="382"/>
      <c r="E385" s="382"/>
      <c r="F385" s="382"/>
      <c r="G385" s="359"/>
      <c r="H385" s="359"/>
      <c r="I385" s="355"/>
      <c r="J385" s="355"/>
      <c r="K385" s="355"/>
      <c r="L385" s="355"/>
      <c r="M385" s="355"/>
      <c r="N385" s="355"/>
      <c r="O385" s="355"/>
    </row>
    <row r="386" spans="1:15" x14ac:dyDescent="0.2">
      <c r="A386" s="413"/>
      <c r="B386" s="382" t="s">
        <v>172</v>
      </c>
      <c r="C386" s="382"/>
      <c r="D386" s="382"/>
      <c r="E386" s="382"/>
      <c r="F386" s="382"/>
      <c r="G386" s="359"/>
      <c r="H386" s="359"/>
      <c r="I386" s="359"/>
      <c r="J386" s="359"/>
      <c r="K386" s="359"/>
      <c r="L386" s="359"/>
      <c r="M386" s="359"/>
      <c r="N386" s="359"/>
      <c r="O386" s="359"/>
    </row>
    <row r="387" spans="1:15" x14ac:dyDescent="0.2">
      <c r="A387" s="413"/>
      <c r="B387" s="382" t="s">
        <v>173</v>
      </c>
      <c r="C387" s="382"/>
      <c r="D387" s="382"/>
      <c r="E387" s="382"/>
      <c r="F387" s="382"/>
      <c r="G387" s="359"/>
      <c r="H387" s="359"/>
      <c r="I387" s="359"/>
      <c r="J387" s="359"/>
      <c r="K387" s="359"/>
      <c r="L387" s="359"/>
      <c r="M387" s="359"/>
      <c r="N387" s="359"/>
      <c r="O387" s="359"/>
    </row>
    <row r="388" spans="1:15" ht="13.5" customHeight="1" x14ac:dyDescent="0.2">
      <c r="A388" s="413"/>
      <c r="B388" s="382" t="s">
        <v>174</v>
      </c>
      <c r="C388" s="382"/>
      <c r="D388" s="382"/>
      <c r="E388" s="382"/>
      <c r="F388" s="382"/>
      <c r="G388" s="359">
        <v>1</v>
      </c>
      <c r="H388" s="359"/>
      <c r="I388" s="355"/>
      <c r="J388" s="355"/>
      <c r="K388" s="355"/>
      <c r="L388" s="355"/>
      <c r="M388" s="355"/>
      <c r="N388" s="355"/>
      <c r="O388" s="355"/>
    </row>
    <row r="389" spans="1:15" x14ac:dyDescent="0.2">
      <c r="A389" s="413" t="s">
        <v>175</v>
      </c>
      <c r="B389" s="380" t="s">
        <v>176</v>
      </c>
      <c r="C389" s="380"/>
      <c r="D389" s="380"/>
      <c r="E389" s="380"/>
      <c r="F389" s="380"/>
      <c r="G389" s="387" t="s">
        <v>177</v>
      </c>
      <c r="H389" s="387"/>
      <c r="I389" s="380" t="s">
        <v>176</v>
      </c>
      <c r="J389" s="380"/>
      <c r="K389" s="380"/>
      <c r="L389" s="380"/>
      <c r="M389" s="380"/>
      <c r="N389" s="380"/>
      <c r="O389" s="178" t="s">
        <v>177</v>
      </c>
    </row>
    <row r="390" spans="1:15" x14ac:dyDescent="0.2">
      <c r="A390" s="413"/>
      <c r="B390" s="388" t="s">
        <v>178</v>
      </c>
      <c r="C390" s="389"/>
      <c r="D390" s="389"/>
      <c r="E390" s="389"/>
      <c r="F390" s="390"/>
      <c r="G390" s="356"/>
      <c r="H390" s="358"/>
      <c r="I390" s="388" t="s">
        <v>179</v>
      </c>
      <c r="J390" s="389"/>
      <c r="K390" s="389"/>
      <c r="L390" s="389"/>
      <c r="M390" s="389"/>
      <c r="N390" s="390"/>
      <c r="O390" s="179"/>
    </row>
    <row r="391" spans="1:15" x14ac:dyDescent="0.2">
      <c r="A391" s="413"/>
      <c r="B391" s="388" t="s">
        <v>180</v>
      </c>
      <c r="C391" s="389"/>
      <c r="D391" s="389"/>
      <c r="E391" s="389"/>
      <c r="F391" s="390"/>
      <c r="G391" s="356"/>
      <c r="H391" s="358"/>
      <c r="I391" s="388" t="s">
        <v>181</v>
      </c>
      <c r="J391" s="389"/>
      <c r="K391" s="389"/>
      <c r="L391" s="389"/>
      <c r="M391" s="389"/>
      <c r="N391" s="390"/>
      <c r="O391" s="179"/>
    </row>
    <row r="392" spans="1:15" x14ac:dyDescent="0.2">
      <c r="A392" s="413"/>
      <c r="B392" s="388" t="s">
        <v>182</v>
      </c>
      <c r="C392" s="389"/>
      <c r="D392" s="389"/>
      <c r="E392" s="389"/>
      <c r="F392" s="390"/>
      <c r="G392" s="356"/>
      <c r="H392" s="358"/>
      <c r="I392" s="388" t="s">
        <v>183</v>
      </c>
      <c r="J392" s="389"/>
      <c r="K392" s="389"/>
      <c r="L392" s="389"/>
      <c r="M392" s="389"/>
      <c r="N392" s="390"/>
      <c r="O392" s="179"/>
    </row>
    <row r="393" spans="1:15" x14ac:dyDescent="0.2">
      <c r="A393" s="413"/>
      <c r="B393" s="388" t="s">
        <v>184</v>
      </c>
      <c r="C393" s="389"/>
      <c r="D393" s="389"/>
      <c r="E393" s="389"/>
      <c r="F393" s="390"/>
      <c r="G393" s="356"/>
      <c r="H393" s="358"/>
      <c r="I393" s="388" t="s">
        <v>185</v>
      </c>
      <c r="J393" s="389"/>
      <c r="K393" s="389"/>
      <c r="L393" s="389"/>
      <c r="M393" s="389"/>
      <c r="N393" s="390"/>
      <c r="O393" s="179"/>
    </row>
    <row r="394" spans="1:15" x14ac:dyDescent="0.2">
      <c r="A394" s="413"/>
      <c r="B394" s="388" t="s">
        <v>186</v>
      </c>
      <c r="C394" s="389"/>
      <c r="D394" s="389"/>
      <c r="E394" s="389"/>
      <c r="F394" s="390"/>
      <c r="G394" s="356"/>
      <c r="H394" s="358"/>
      <c r="I394" s="388" t="s">
        <v>187</v>
      </c>
      <c r="J394" s="389"/>
      <c r="K394" s="389"/>
      <c r="L394" s="389"/>
      <c r="M394" s="389"/>
      <c r="N394" s="390"/>
      <c r="O394" s="179">
        <v>1</v>
      </c>
    </row>
    <row r="395" spans="1:15" x14ac:dyDescent="0.2">
      <c r="A395" s="413"/>
      <c r="B395" s="388" t="s">
        <v>188</v>
      </c>
      <c r="C395" s="389"/>
      <c r="D395" s="389"/>
      <c r="E395" s="389"/>
      <c r="F395" s="390"/>
      <c r="G395" s="356"/>
      <c r="H395" s="358"/>
      <c r="I395" s="388" t="s">
        <v>189</v>
      </c>
      <c r="J395" s="389"/>
      <c r="K395" s="389"/>
      <c r="L395" s="389"/>
      <c r="M395" s="389"/>
      <c r="N395" s="390"/>
      <c r="O395" s="179"/>
    </row>
    <row r="396" spans="1:15" x14ac:dyDescent="0.2">
      <c r="A396" s="413"/>
      <c r="B396" s="388" t="s">
        <v>190</v>
      </c>
      <c r="C396" s="389"/>
      <c r="D396" s="389"/>
      <c r="E396" s="389"/>
      <c r="F396" s="390"/>
      <c r="G396" s="356"/>
      <c r="H396" s="358"/>
      <c r="I396" s="388" t="s">
        <v>191</v>
      </c>
      <c r="J396" s="389"/>
      <c r="K396" s="389"/>
      <c r="L396" s="389"/>
      <c r="M396" s="389"/>
      <c r="N396" s="390"/>
      <c r="O396" s="179"/>
    </row>
    <row r="397" spans="1:15" x14ac:dyDescent="0.2">
      <c r="A397" s="413"/>
      <c r="B397" s="388" t="s">
        <v>192</v>
      </c>
      <c r="C397" s="389"/>
      <c r="D397" s="389"/>
      <c r="E397" s="389"/>
      <c r="F397" s="390"/>
      <c r="G397" s="356"/>
      <c r="H397" s="358"/>
      <c r="I397" s="388" t="s">
        <v>193</v>
      </c>
      <c r="J397" s="389"/>
      <c r="K397" s="389"/>
      <c r="L397" s="389"/>
      <c r="M397" s="389"/>
      <c r="N397" s="390"/>
      <c r="O397" s="179"/>
    </row>
    <row r="398" spans="1:15" x14ac:dyDescent="0.2">
      <c r="A398" s="413"/>
      <c r="B398" s="388" t="s">
        <v>194</v>
      </c>
      <c r="C398" s="389"/>
      <c r="D398" s="389"/>
      <c r="E398" s="389"/>
      <c r="F398" s="390"/>
      <c r="G398" s="356"/>
      <c r="H398" s="358"/>
      <c r="I398" s="388" t="s">
        <v>195</v>
      </c>
      <c r="J398" s="389"/>
      <c r="K398" s="389"/>
      <c r="L398" s="389"/>
      <c r="M398" s="389"/>
      <c r="N398" s="390"/>
      <c r="O398" s="179"/>
    </row>
    <row r="399" spans="1:15" x14ac:dyDescent="0.2">
      <c r="A399" s="413"/>
      <c r="B399" s="388" t="s">
        <v>196</v>
      </c>
      <c r="C399" s="389"/>
      <c r="D399" s="389"/>
      <c r="E399" s="389"/>
      <c r="F399" s="390"/>
      <c r="G399" s="356"/>
      <c r="H399" s="358"/>
      <c r="I399" s="388" t="s">
        <v>197</v>
      </c>
      <c r="J399" s="389"/>
      <c r="K399" s="389"/>
      <c r="L399" s="389"/>
      <c r="M399" s="389"/>
      <c r="N399" s="390"/>
      <c r="O399" s="180">
        <v>1</v>
      </c>
    </row>
    <row r="400" spans="1:15" x14ac:dyDescent="0.2">
      <c r="A400" s="413"/>
      <c r="B400" s="388" t="s">
        <v>198</v>
      </c>
      <c r="C400" s="389"/>
      <c r="D400" s="389"/>
      <c r="E400" s="389"/>
      <c r="F400" s="390"/>
      <c r="G400" s="391">
        <v>2</v>
      </c>
      <c r="H400" s="392"/>
      <c r="I400" s="393" t="s">
        <v>199</v>
      </c>
      <c r="J400" s="394"/>
      <c r="K400" s="394"/>
      <c r="L400" s="394"/>
      <c r="M400" s="394"/>
      <c r="N400" s="395"/>
      <c r="O400" s="181">
        <f>SUM(G390:H400,O390:O399)</f>
        <v>4</v>
      </c>
    </row>
    <row r="401" spans="1:15" x14ac:dyDescent="0.2">
      <c r="A401" s="414" t="s">
        <v>200</v>
      </c>
      <c r="B401" s="397" t="s">
        <v>211</v>
      </c>
      <c r="C401" s="397"/>
      <c r="D401" s="397"/>
      <c r="E401" s="397"/>
      <c r="F401" s="397"/>
      <c r="G401" s="417"/>
      <c r="H401" s="417"/>
      <c r="I401" s="417"/>
      <c r="J401" s="417"/>
      <c r="K401" s="417"/>
      <c r="L401" s="417"/>
      <c r="M401" s="417"/>
      <c r="N401" s="417"/>
      <c r="O401" s="417"/>
    </row>
    <row r="402" spans="1:15" x14ac:dyDescent="0.2">
      <c r="A402" s="414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</row>
    <row r="403" spans="1:15" x14ac:dyDescent="0.2">
      <c r="A403" s="414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</row>
    <row r="404" spans="1:15" x14ac:dyDescent="0.2">
      <c r="A404" s="414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</row>
    <row r="405" spans="1:15" x14ac:dyDescent="0.2">
      <c r="A405" s="414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</row>
    <row r="406" spans="1:15" x14ac:dyDescent="0.2">
      <c r="A406" s="414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</row>
    <row r="407" spans="1:15" x14ac:dyDescent="0.2">
      <c r="A407" s="414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</row>
    <row r="408" spans="1:15" x14ac:dyDescent="0.2">
      <c r="A408" s="414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</row>
    <row r="409" spans="1:15" x14ac:dyDescent="0.2">
      <c r="A409" s="414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</row>
    <row r="410" spans="1:15" x14ac:dyDescent="0.2">
      <c r="A410" s="414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</row>
    <row r="411" spans="1:15" x14ac:dyDescent="0.2">
      <c r="A411" s="414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</row>
    <row r="412" spans="1:15" x14ac:dyDescent="0.2">
      <c r="A412" s="414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</row>
    <row r="413" spans="1:15" x14ac:dyDescent="0.2">
      <c r="A413" s="414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</row>
    <row r="414" spans="1:15" x14ac:dyDescent="0.2">
      <c r="A414" s="414"/>
      <c r="B414" s="355"/>
      <c r="C414" s="355"/>
      <c r="D414" s="355"/>
      <c r="E414" s="355"/>
      <c r="F414" s="355"/>
      <c r="G414" s="355"/>
      <c r="H414" s="355"/>
      <c r="I414" s="253" t="s">
        <v>0</v>
      </c>
      <c r="J414" s="253"/>
      <c r="K414" s="253"/>
      <c r="L414" s="253"/>
      <c r="M414" s="253"/>
      <c r="N414" s="253"/>
      <c r="O414" s="253"/>
    </row>
    <row r="415" spans="1:15" ht="73.5" customHeight="1" x14ac:dyDescent="0.2">
      <c r="A415" s="414"/>
      <c r="B415" s="355"/>
      <c r="C415" s="355"/>
      <c r="D415" s="355"/>
      <c r="E415" s="355"/>
      <c r="F415" s="355"/>
      <c r="G415" s="355"/>
      <c r="H415" s="355"/>
      <c r="I415" s="253"/>
      <c r="J415" s="253"/>
      <c r="K415" s="253"/>
      <c r="L415" s="253"/>
      <c r="M415" s="253"/>
      <c r="N415" s="253"/>
      <c r="O415" s="253"/>
    </row>
    <row r="416" spans="1:15" x14ac:dyDescent="0.2">
      <c r="A416" s="414" t="s">
        <v>204</v>
      </c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</row>
    <row r="417" spans="1:15" x14ac:dyDescent="0.2">
      <c r="A417" s="414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</row>
    <row r="418" spans="1:15" x14ac:dyDescent="0.2">
      <c r="A418" s="414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</row>
    <row r="419" spans="1:15" x14ac:dyDescent="0.2">
      <c r="A419" s="414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</row>
    <row r="420" spans="1:15" x14ac:dyDescent="0.2">
      <c r="A420" s="414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</row>
    <row r="421" spans="1:15" x14ac:dyDescent="0.2">
      <c r="A421" s="414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</row>
    <row r="422" spans="1:15" x14ac:dyDescent="0.2">
      <c r="A422" s="414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</row>
    <row r="423" spans="1:15" x14ac:dyDescent="0.2">
      <c r="A423" s="414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</row>
    <row r="424" spans="1:15" x14ac:dyDescent="0.2">
      <c r="A424" s="414"/>
      <c r="B424" s="359"/>
      <c r="C424" s="359"/>
      <c r="D424" s="359"/>
      <c r="E424" s="359"/>
      <c r="F424" s="359"/>
      <c r="G424" s="359"/>
      <c r="H424" s="359"/>
      <c r="I424" s="359"/>
      <c r="J424" s="359"/>
      <c r="K424" s="359"/>
      <c r="L424" s="359"/>
      <c r="M424" s="359"/>
      <c r="N424" s="359"/>
      <c r="O424" s="359"/>
    </row>
    <row r="425" spans="1:15" x14ac:dyDescent="0.2">
      <c r="A425" s="414"/>
      <c r="B425" s="359"/>
      <c r="C425" s="359"/>
      <c r="D425" s="359"/>
      <c r="E425" s="359"/>
      <c r="F425" s="359"/>
      <c r="G425" s="359"/>
      <c r="H425" s="359"/>
      <c r="I425" s="253" t="s">
        <v>205</v>
      </c>
      <c r="J425" s="253"/>
      <c r="K425" s="253"/>
      <c r="L425" s="253"/>
      <c r="M425" s="253"/>
      <c r="N425" s="253"/>
      <c r="O425" s="253"/>
    </row>
    <row r="426" spans="1:15" x14ac:dyDescent="0.2">
      <c r="A426" s="414"/>
      <c r="B426" s="359"/>
      <c r="C426" s="359"/>
      <c r="D426" s="359"/>
      <c r="E426" s="359"/>
      <c r="F426" s="359"/>
      <c r="G426" s="359"/>
      <c r="H426" s="359"/>
      <c r="I426" s="253"/>
      <c r="J426" s="253"/>
      <c r="K426" s="253"/>
      <c r="L426" s="253"/>
      <c r="M426" s="253"/>
      <c r="N426" s="253"/>
      <c r="O426" s="253"/>
    </row>
    <row r="427" spans="1:15" ht="56.25" customHeight="1" x14ac:dyDescent="0.2">
      <c r="A427" s="414"/>
      <c r="B427" s="359"/>
      <c r="C427" s="359"/>
      <c r="D427" s="359"/>
      <c r="E427" s="359"/>
      <c r="F427" s="359"/>
      <c r="G427" s="359"/>
      <c r="H427" s="359"/>
      <c r="I427" s="253"/>
      <c r="J427" s="253"/>
      <c r="K427" s="253"/>
      <c r="L427" s="253"/>
      <c r="M427" s="253"/>
      <c r="N427" s="253"/>
      <c r="O427" s="253"/>
    </row>
    <row r="428" spans="1:15" ht="12.75" customHeight="1" x14ac:dyDescent="0.2">
      <c r="A428" s="80" t="s">
        <v>150</v>
      </c>
      <c r="B428" s="384" t="s">
        <v>1</v>
      </c>
      <c r="C428" s="384"/>
      <c r="D428" s="384"/>
      <c r="E428" s="384"/>
      <c r="F428" s="384"/>
      <c r="G428" s="384"/>
      <c r="H428" s="384"/>
      <c r="I428" s="384"/>
      <c r="J428" s="384"/>
      <c r="K428" s="384"/>
      <c r="L428" s="384"/>
      <c r="M428" s="384"/>
      <c r="N428" s="384"/>
      <c r="O428" s="384"/>
    </row>
    <row r="429" spans="1:15" x14ac:dyDescent="0.2">
      <c r="A429" s="166" t="s">
        <v>2</v>
      </c>
      <c r="B429" s="384" t="s">
        <v>3</v>
      </c>
      <c r="C429" s="384"/>
      <c r="D429" s="384"/>
      <c r="E429" s="384"/>
      <c r="F429" s="384"/>
      <c r="G429" s="384"/>
      <c r="H429" s="384"/>
      <c r="I429" s="384"/>
      <c r="J429" s="384"/>
      <c r="K429" s="384"/>
      <c r="L429" s="384"/>
      <c r="M429" s="384"/>
      <c r="N429" s="384"/>
      <c r="O429" s="384"/>
    </row>
    <row r="430" spans="1:15" ht="12.75" customHeight="1" x14ac:dyDescent="0.2">
      <c r="A430" s="378" t="s">
        <v>151</v>
      </c>
      <c r="B430" s="378"/>
      <c r="C430" s="378"/>
      <c r="D430" s="378"/>
      <c r="E430" s="378"/>
      <c r="F430" s="378"/>
      <c r="G430" s="378"/>
      <c r="H430" s="378"/>
      <c r="I430" s="378"/>
      <c r="J430" s="378"/>
      <c r="K430" s="378"/>
      <c r="L430" s="378"/>
      <c r="M430" s="378"/>
      <c r="N430" s="378"/>
      <c r="O430" s="378"/>
    </row>
    <row r="431" spans="1:15" x14ac:dyDescent="0.2">
      <c r="A431" s="169" t="s">
        <v>6</v>
      </c>
      <c r="B431" s="170" t="s">
        <v>98</v>
      </c>
      <c r="C431" s="170" t="s">
        <v>124</v>
      </c>
      <c r="D431" s="412" t="s">
        <v>102</v>
      </c>
      <c r="E431" s="412"/>
      <c r="F431" s="412"/>
      <c r="G431" s="380" t="s">
        <v>152</v>
      </c>
      <c r="H431" s="380"/>
      <c r="I431" s="381">
        <f>I378+1</f>
        <v>45944</v>
      </c>
      <c r="J431" s="381"/>
      <c r="K431" s="381"/>
      <c r="L431" s="381"/>
      <c r="M431" s="381"/>
      <c r="N431" s="171" t="s">
        <v>153</v>
      </c>
      <c r="O431" s="169">
        <f>O378+1</f>
        <v>9</v>
      </c>
    </row>
    <row r="432" spans="1:15" x14ac:dyDescent="0.2">
      <c r="A432" s="382" t="s">
        <v>154</v>
      </c>
      <c r="B432" s="380" t="s">
        <v>5</v>
      </c>
      <c r="C432" s="380"/>
      <c r="D432" s="380"/>
      <c r="E432" s="380"/>
      <c r="F432" s="380"/>
      <c r="G432" s="380"/>
      <c r="H432" s="380"/>
      <c r="I432" s="380"/>
      <c r="J432" s="380"/>
      <c r="K432" s="166" t="s">
        <v>155</v>
      </c>
      <c r="L432" s="166" t="s">
        <v>156</v>
      </c>
      <c r="M432" s="383" t="s">
        <v>157</v>
      </c>
      <c r="N432" s="383"/>
      <c r="O432" s="166" t="s">
        <v>158</v>
      </c>
    </row>
    <row r="433" spans="1:15" x14ac:dyDescent="0.2">
      <c r="A433" s="382"/>
      <c r="B433" s="380"/>
      <c r="C433" s="380"/>
      <c r="D433" s="380"/>
      <c r="E433" s="380"/>
      <c r="F433" s="380"/>
      <c r="G433" s="380"/>
      <c r="H433" s="380"/>
      <c r="I433" s="380"/>
      <c r="J433" s="380"/>
      <c r="K433" s="166" t="s">
        <v>159</v>
      </c>
      <c r="L433" s="176" t="s">
        <v>107</v>
      </c>
      <c r="M433" s="377"/>
      <c r="N433" s="377"/>
      <c r="O433" s="167"/>
    </row>
    <row r="434" spans="1:15" ht="25.5" x14ac:dyDescent="0.2">
      <c r="A434" s="173" t="s">
        <v>161</v>
      </c>
      <c r="B434" s="174">
        <v>45932</v>
      </c>
      <c r="C434" s="173" t="s">
        <v>162</v>
      </c>
      <c r="D434" s="173">
        <v>180</v>
      </c>
      <c r="E434" s="173" t="s">
        <v>163</v>
      </c>
      <c r="F434" s="385" t="s">
        <v>164</v>
      </c>
      <c r="G434" s="385"/>
      <c r="H434" s="175">
        <f>H381+1</f>
        <v>9</v>
      </c>
      <c r="I434" s="173" t="s">
        <v>165</v>
      </c>
      <c r="J434" s="175">
        <f>D434-H434</f>
        <v>171</v>
      </c>
      <c r="K434" s="176" t="s">
        <v>166</v>
      </c>
      <c r="L434" s="176" t="s">
        <v>107</v>
      </c>
      <c r="M434" s="384"/>
      <c r="N434" s="384"/>
      <c r="O434" s="172"/>
    </row>
    <row r="435" spans="1:15" x14ac:dyDescent="0.2">
      <c r="A435" s="386" t="s">
        <v>167</v>
      </c>
      <c r="B435" s="382" t="s">
        <v>168</v>
      </c>
      <c r="C435" s="382"/>
      <c r="D435" s="382"/>
      <c r="E435" s="382"/>
      <c r="F435" s="382"/>
      <c r="G435" s="359"/>
      <c r="H435" s="359"/>
      <c r="I435" s="355"/>
      <c r="J435" s="355"/>
      <c r="K435" s="355"/>
      <c r="L435" s="355"/>
      <c r="M435" s="355"/>
      <c r="N435" s="355"/>
      <c r="O435" s="355"/>
    </row>
    <row r="436" spans="1:15" x14ac:dyDescent="0.2">
      <c r="A436" s="386"/>
      <c r="B436" s="382" t="s">
        <v>169</v>
      </c>
      <c r="C436" s="382"/>
      <c r="D436" s="382"/>
      <c r="E436" s="382"/>
      <c r="F436" s="382"/>
      <c r="G436" s="359"/>
      <c r="H436" s="359"/>
      <c r="I436" s="355"/>
      <c r="J436" s="355"/>
      <c r="K436" s="355"/>
      <c r="L436" s="355"/>
      <c r="M436" s="355"/>
      <c r="N436" s="355"/>
      <c r="O436" s="355"/>
    </row>
    <row r="437" spans="1:15" x14ac:dyDescent="0.2">
      <c r="A437" s="386"/>
      <c r="B437" s="382" t="s">
        <v>170</v>
      </c>
      <c r="C437" s="382"/>
      <c r="D437" s="382"/>
      <c r="E437" s="382"/>
      <c r="F437" s="382"/>
      <c r="G437" s="359"/>
      <c r="H437" s="359"/>
      <c r="I437" s="355"/>
      <c r="J437" s="355"/>
      <c r="K437" s="355"/>
      <c r="L437" s="355"/>
      <c r="M437" s="355"/>
      <c r="N437" s="355"/>
      <c r="O437" s="355"/>
    </row>
    <row r="438" spans="1:15" ht="12.75" customHeight="1" x14ac:dyDescent="0.2">
      <c r="A438" s="386"/>
      <c r="B438" s="382" t="s">
        <v>171</v>
      </c>
      <c r="C438" s="382"/>
      <c r="D438" s="382"/>
      <c r="E438" s="382"/>
      <c r="F438" s="382"/>
      <c r="G438" s="359"/>
      <c r="H438" s="359"/>
      <c r="I438" s="355"/>
      <c r="J438" s="355"/>
      <c r="K438" s="355"/>
      <c r="L438" s="355"/>
      <c r="M438" s="355"/>
      <c r="N438" s="355"/>
      <c r="O438" s="355"/>
    </row>
    <row r="439" spans="1:15" x14ac:dyDescent="0.2">
      <c r="A439" s="386"/>
      <c r="B439" s="382" t="s">
        <v>172</v>
      </c>
      <c r="C439" s="382"/>
      <c r="D439" s="382"/>
      <c r="E439" s="382"/>
      <c r="F439" s="382"/>
      <c r="G439" s="359"/>
      <c r="H439" s="359"/>
      <c r="I439" s="359"/>
      <c r="J439" s="359"/>
      <c r="K439" s="359"/>
      <c r="L439" s="359"/>
      <c r="M439" s="359"/>
      <c r="N439" s="359"/>
      <c r="O439" s="359"/>
    </row>
    <row r="440" spans="1:15" x14ac:dyDescent="0.2">
      <c r="A440" s="386"/>
      <c r="B440" s="382" t="s">
        <v>173</v>
      </c>
      <c r="C440" s="382"/>
      <c r="D440" s="382"/>
      <c r="E440" s="382"/>
      <c r="F440" s="382"/>
      <c r="G440" s="359"/>
      <c r="H440" s="359"/>
      <c r="I440" s="359"/>
      <c r="J440" s="359"/>
      <c r="K440" s="359"/>
      <c r="L440" s="359"/>
      <c r="M440" s="359"/>
      <c r="N440" s="359"/>
      <c r="O440" s="359"/>
    </row>
    <row r="441" spans="1:15" ht="13.5" customHeight="1" x14ac:dyDescent="0.2">
      <c r="A441" s="386"/>
      <c r="B441" s="382" t="s">
        <v>174</v>
      </c>
      <c r="C441" s="382"/>
      <c r="D441" s="382"/>
      <c r="E441" s="382"/>
      <c r="F441" s="382"/>
      <c r="G441" s="359">
        <v>1</v>
      </c>
      <c r="H441" s="359"/>
      <c r="I441" s="355"/>
      <c r="J441" s="355"/>
      <c r="K441" s="355"/>
      <c r="L441" s="355"/>
      <c r="M441" s="355"/>
      <c r="N441" s="355"/>
      <c r="O441" s="355"/>
    </row>
    <row r="442" spans="1:15" x14ac:dyDescent="0.2">
      <c r="A442" s="386" t="s">
        <v>175</v>
      </c>
      <c r="B442" s="380" t="s">
        <v>176</v>
      </c>
      <c r="C442" s="380"/>
      <c r="D442" s="380"/>
      <c r="E442" s="380"/>
      <c r="F442" s="380"/>
      <c r="G442" s="387" t="s">
        <v>177</v>
      </c>
      <c r="H442" s="387"/>
      <c r="I442" s="380" t="s">
        <v>176</v>
      </c>
      <c r="J442" s="380"/>
      <c r="K442" s="380"/>
      <c r="L442" s="380"/>
      <c r="M442" s="380"/>
      <c r="N442" s="380"/>
      <c r="O442" s="178" t="s">
        <v>177</v>
      </c>
    </row>
    <row r="443" spans="1:15" x14ac:dyDescent="0.2">
      <c r="A443" s="386"/>
      <c r="B443" s="388" t="s">
        <v>178</v>
      </c>
      <c r="C443" s="389"/>
      <c r="D443" s="389"/>
      <c r="E443" s="389"/>
      <c r="F443" s="390"/>
      <c r="G443" s="356"/>
      <c r="H443" s="358"/>
      <c r="I443" s="388" t="s">
        <v>179</v>
      </c>
      <c r="J443" s="389"/>
      <c r="K443" s="389"/>
      <c r="L443" s="389"/>
      <c r="M443" s="389"/>
      <c r="N443" s="390"/>
      <c r="O443" s="179"/>
    </row>
    <row r="444" spans="1:15" x14ac:dyDescent="0.2">
      <c r="A444" s="386"/>
      <c r="B444" s="388" t="s">
        <v>180</v>
      </c>
      <c r="C444" s="389"/>
      <c r="D444" s="389"/>
      <c r="E444" s="389"/>
      <c r="F444" s="390"/>
      <c r="G444" s="356"/>
      <c r="H444" s="358"/>
      <c r="I444" s="388" t="s">
        <v>181</v>
      </c>
      <c r="J444" s="389"/>
      <c r="K444" s="389"/>
      <c r="L444" s="389"/>
      <c r="M444" s="389"/>
      <c r="N444" s="390"/>
      <c r="O444" s="179"/>
    </row>
    <row r="445" spans="1:15" x14ac:dyDescent="0.2">
      <c r="A445" s="386"/>
      <c r="B445" s="388" t="s">
        <v>182</v>
      </c>
      <c r="C445" s="389"/>
      <c r="D445" s="389"/>
      <c r="E445" s="389"/>
      <c r="F445" s="390"/>
      <c r="G445" s="356"/>
      <c r="H445" s="358"/>
      <c r="I445" s="388" t="s">
        <v>183</v>
      </c>
      <c r="J445" s="389"/>
      <c r="K445" s="389"/>
      <c r="L445" s="389"/>
      <c r="M445" s="389"/>
      <c r="N445" s="390"/>
      <c r="O445" s="179"/>
    </row>
    <row r="446" spans="1:15" x14ac:dyDescent="0.2">
      <c r="A446" s="386"/>
      <c r="B446" s="388" t="s">
        <v>184</v>
      </c>
      <c r="C446" s="389"/>
      <c r="D446" s="389"/>
      <c r="E446" s="389"/>
      <c r="F446" s="390"/>
      <c r="G446" s="356"/>
      <c r="H446" s="358"/>
      <c r="I446" s="388" t="s">
        <v>185</v>
      </c>
      <c r="J446" s="389"/>
      <c r="K446" s="389"/>
      <c r="L446" s="389"/>
      <c r="M446" s="389"/>
      <c r="N446" s="390"/>
      <c r="O446" s="179"/>
    </row>
    <row r="447" spans="1:15" x14ac:dyDescent="0.2">
      <c r="A447" s="386"/>
      <c r="B447" s="388" t="s">
        <v>186</v>
      </c>
      <c r="C447" s="389"/>
      <c r="D447" s="389"/>
      <c r="E447" s="389"/>
      <c r="F447" s="390"/>
      <c r="G447" s="356"/>
      <c r="H447" s="358"/>
      <c r="I447" s="388" t="s">
        <v>187</v>
      </c>
      <c r="J447" s="389"/>
      <c r="K447" s="389"/>
      <c r="L447" s="389"/>
      <c r="M447" s="389"/>
      <c r="N447" s="390"/>
      <c r="O447" s="179">
        <v>1</v>
      </c>
    </row>
    <row r="448" spans="1:15" x14ac:dyDescent="0.2">
      <c r="A448" s="386"/>
      <c r="B448" s="388" t="s">
        <v>188</v>
      </c>
      <c r="C448" s="389"/>
      <c r="D448" s="389"/>
      <c r="E448" s="389"/>
      <c r="F448" s="390"/>
      <c r="G448" s="356"/>
      <c r="H448" s="358"/>
      <c r="I448" s="388" t="s">
        <v>189</v>
      </c>
      <c r="J448" s="389"/>
      <c r="K448" s="389"/>
      <c r="L448" s="389"/>
      <c r="M448" s="389"/>
      <c r="N448" s="390"/>
      <c r="O448" s="179"/>
    </row>
    <row r="449" spans="1:15" x14ac:dyDescent="0.2">
      <c r="A449" s="386"/>
      <c r="B449" s="388" t="s">
        <v>190</v>
      </c>
      <c r="C449" s="389"/>
      <c r="D449" s="389"/>
      <c r="E449" s="389"/>
      <c r="F449" s="390"/>
      <c r="G449" s="356"/>
      <c r="H449" s="358"/>
      <c r="I449" s="388" t="s">
        <v>191</v>
      </c>
      <c r="J449" s="389"/>
      <c r="K449" s="389"/>
      <c r="L449" s="389"/>
      <c r="M449" s="389"/>
      <c r="N449" s="390"/>
      <c r="O449" s="179"/>
    </row>
    <row r="450" spans="1:15" x14ac:dyDescent="0.2">
      <c r="A450" s="386"/>
      <c r="B450" s="388" t="s">
        <v>192</v>
      </c>
      <c r="C450" s="389"/>
      <c r="D450" s="389"/>
      <c r="E450" s="389"/>
      <c r="F450" s="390"/>
      <c r="G450" s="356"/>
      <c r="H450" s="358"/>
      <c r="I450" s="388" t="s">
        <v>193</v>
      </c>
      <c r="J450" s="389"/>
      <c r="K450" s="389"/>
      <c r="L450" s="389"/>
      <c r="M450" s="389"/>
      <c r="N450" s="390"/>
      <c r="O450" s="179"/>
    </row>
    <row r="451" spans="1:15" x14ac:dyDescent="0.2">
      <c r="A451" s="386"/>
      <c r="B451" s="388" t="s">
        <v>194</v>
      </c>
      <c r="C451" s="389"/>
      <c r="D451" s="389"/>
      <c r="E451" s="389"/>
      <c r="F451" s="390"/>
      <c r="G451" s="356"/>
      <c r="H451" s="358"/>
      <c r="I451" s="388" t="s">
        <v>195</v>
      </c>
      <c r="J451" s="389"/>
      <c r="K451" s="389"/>
      <c r="L451" s="389"/>
      <c r="M451" s="389"/>
      <c r="N451" s="390"/>
      <c r="O451" s="179"/>
    </row>
    <row r="452" spans="1:15" x14ac:dyDescent="0.2">
      <c r="A452" s="386"/>
      <c r="B452" s="388" t="s">
        <v>196</v>
      </c>
      <c r="C452" s="389"/>
      <c r="D452" s="389"/>
      <c r="E452" s="389"/>
      <c r="F452" s="390"/>
      <c r="G452" s="356"/>
      <c r="H452" s="358"/>
      <c r="I452" s="388" t="s">
        <v>197</v>
      </c>
      <c r="J452" s="389"/>
      <c r="K452" s="389"/>
      <c r="L452" s="389"/>
      <c r="M452" s="389"/>
      <c r="N452" s="390"/>
      <c r="O452" s="180">
        <v>1</v>
      </c>
    </row>
    <row r="453" spans="1:15" x14ac:dyDescent="0.2">
      <c r="A453" s="386"/>
      <c r="B453" s="388" t="s">
        <v>198</v>
      </c>
      <c r="C453" s="389"/>
      <c r="D453" s="389"/>
      <c r="E453" s="389"/>
      <c r="F453" s="390"/>
      <c r="G453" s="391">
        <v>2</v>
      </c>
      <c r="H453" s="392"/>
      <c r="I453" s="393" t="s">
        <v>199</v>
      </c>
      <c r="J453" s="394"/>
      <c r="K453" s="394"/>
      <c r="L453" s="394"/>
      <c r="M453" s="394"/>
      <c r="N453" s="395"/>
      <c r="O453" s="181">
        <f>SUM(G443:H453,O443:O452)</f>
        <v>4</v>
      </c>
    </row>
    <row r="454" spans="1:15" x14ac:dyDescent="0.2">
      <c r="A454" s="396" t="s">
        <v>200</v>
      </c>
      <c r="B454" s="397"/>
      <c r="C454" s="397"/>
      <c r="D454" s="397"/>
      <c r="E454" s="397"/>
      <c r="F454" s="397"/>
      <c r="G454" s="417"/>
      <c r="H454" s="417"/>
      <c r="I454" s="417"/>
      <c r="J454" s="417"/>
      <c r="K454" s="417"/>
      <c r="L454" s="417"/>
      <c r="M454" s="417"/>
      <c r="N454" s="417"/>
      <c r="O454" s="417"/>
    </row>
    <row r="455" spans="1:15" x14ac:dyDescent="0.2">
      <c r="A455" s="396"/>
      <c r="B455" s="355" t="s">
        <v>212</v>
      </c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</row>
    <row r="456" spans="1:15" x14ac:dyDescent="0.2">
      <c r="A456" s="396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</row>
    <row r="457" spans="1:15" x14ac:dyDescent="0.2">
      <c r="A457" s="396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</row>
    <row r="458" spans="1:15" x14ac:dyDescent="0.2">
      <c r="A458" s="396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</row>
    <row r="459" spans="1:15" x14ac:dyDescent="0.2">
      <c r="A459" s="396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</row>
    <row r="460" spans="1:15" x14ac:dyDescent="0.2">
      <c r="A460" s="396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</row>
    <row r="461" spans="1:15" x14ac:dyDescent="0.2">
      <c r="A461" s="396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</row>
    <row r="462" spans="1:15" x14ac:dyDescent="0.2">
      <c r="A462" s="396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</row>
    <row r="463" spans="1:15" x14ac:dyDescent="0.2">
      <c r="A463" s="396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</row>
    <row r="464" spans="1:15" x14ac:dyDescent="0.2">
      <c r="A464" s="396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</row>
    <row r="465" spans="1:15" x14ac:dyDescent="0.2">
      <c r="A465" s="396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</row>
    <row r="466" spans="1:15" x14ac:dyDescent="0.2">
      <c r="A466" s="396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</row>
    <row r="467" spans="1:15" x14ac:dyDescent="0.2">
      <c r="A467" s="396"/>
      <c r="B467" s="355"/>
      <c r="C467" s="355"/>
      <c r="D467" s="355"/>
      <c r="E467" s="355"/>
      <c r="F467" s="355"/>
      <c r="G467" s="355"/>
      <c r="H467" s="355"/>
      <c r="I467" s="253" t="s">
        <v>0</v>
      </c>
      <c r="J467" s="253"/>
      <c r="K467" s="253"/>
      <c r="L467" s="253"/>
      <c r="M467" s="253"/>
      <c r="N467" s="253"/>
      <c r="O467" s="253"/>
    </row>
    <row r="468" spans="1:15" ht="65.25" customHeight="1" x14ac:dyDescent="0.2">
      <c r="A468" s="396"/>
      <c r="B468" s="355"/>
      <c r="C468" s="355"/>
      <c r="D468" s="355"/>
      <c r="E468" s="355"/>
      <c r="F468" s="355"/>
      <c r="G468" s="355"/>
      <c r="H468" s="355"/>
      <c r="I468" s="253"/>
      <c r="J468" s="253"/>
      <c r="K468" s="253"/>
      <c r="L468" s="253"/>
      <c r="M468" s="253"/>
      <c r="N468" s="253"/>
      <c r="O468" s="253"/>
    </row>
    <row r="469" spans="1:15" x14ac:dyDescent="0.2">
      <c r="A469" s="396" t="s">
        <v>204</v>
      </c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</row>
    <row r="470" spans="1:15" x14ac:dyDescent="0.2">
      <c r="A470" s="396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</row>
    <row r="471" spans="1:15" x14ac:dyDescent="0.2">
      <c r="A471" s="396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</row>
    <row r="472" spans="1:15" x14ac:dyDescent="0.2">
      <c r="A472" s="396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</row>
    <row r="473" spans="1:15" x14ac:dyDescent="0.2">
      <c r="A473" s="396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</row>
    <row r="474" spans="1:15" x14ac:dyDescent="0.2">
      <c r="A474" s="396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</row>
    <row r="475" spans="1:15" x14ac:dyDescent="0.2">
      <c r="A475" s="396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</row>
    <row r="476" spans="1:15" x14ac:dyDescent="0.2">
      <c r="A476" s="396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</row>
    <row r="477" spans="1:15" x14ac:dyDescent="0.2">
      <c r="A477" s="396"/>
      <c r="B477" s="359"/>
      <c r="C477" s="359"/>
      <c r="D477" s="359"/>
      <c r="E477" s="359"/>
      <c r="F477" s="359"/>
      <c r="G477" s="359"/>
      <c r="H477" s="359"/>
      <c r="I477" s="359"/>
      <c r="J477" s="359"/>
      <c r="K477" s="359"/>
      <c r="L477" s="359"/>
      <c r="M477" s="359"/>
      <c r="N477" s="359"/>
      <c r="O477" s="359"/>
    </row>
    <row r="478" spans="1:15" ht="29.25" customHeight="1" x14ac:dyDescent="0.2">
      <c r="A478" s="396"/>
      <c r="B478" s="359"/>
      <c r="C478" s="359"/>
      <c r="D478" s="359"/>
      <c r="E478" s="359"/>
      <c r="F478" s="359"/>
      <c r="G478" s="359"/>
      <c r="H478" s="359"/>
      <c r="I478" s="253" t="s">
        <v>205</v>
      </c>
      <c r="J478" s="253"/>
      <c r="K478" s="253"/>
      <c r="L478" s="253"/>
      <c r="M478" s="253"/>
      <c r="N478" s="253"/>
      <c r="O478" s="253"/>
    </row>
    <row r="479" spans="1:15" ht="34.5" customHeight="1" x14ac:dyDescent="0.2">
      <c r="A479" s="396"/>
      <c r="B479" s="359"/>
      <c r="C479" s="359"/>
      <c r="D479" s="359"/>
      <c r="E479" s="359"/>
      <c r="F479" s="359"/>
      <c r="G479" s="359"/>
      <c r="H479" s="359"/>
      <c r="I479" s="253"/>
      <c r="J479" s="253"/>
      <c r="K479" s="253"/>
      <c r="L479" s="253"/>
      <c r="M479" s="253"/>
      <c r="N479" s="253"/>
      <c r="O479" s="253"/>
    </row>
    <row r="480" spans="1:15" ht="20.25" customHeight="1" x14ac:dyDescent="0.2">
      <c r="A480" s="396"/>
      <c r="B480" s="359"/>
      <c r="C480" s="359"/>
      <c r="D480" s="359"/>
      <c r="E480" s="359"/>
      <c r="F480" s="359"/>
      <c r="G480" s="359"/>
      <c r="H480" s="359"/>
      <c r="I480" s="253"/>
      <c r="J480" s="253"/>
      <c r="K480" s="253"/>
      <c r="L480" s="253"/>
      <c r="M480" s="253"/>
      <c r="N480" s="253"/>
      <c r="O480" s="253"/>
    </row>
    <row r="481" spans="1:15" ht="12.75" customHeight="1" x14ac:dyDescent="0.2">
      <c r="A481" s="80" t="s">
        <v>150</v>
      </c>
      <c r="B481" s="384" t="s">
        <v>1</v>
      </c>
      <c r="C481" s="384"/>
      <c r="D481" s="384"/>
      <c r="E481" s="384"/>
      <c r="F481" s="384"/>
      <c r="G481" s="384"/>
      <c r="H481" s="384"/>
      <c r="I481" s="384"/>
      <c r="J481" s="384"/>
      <c r="K481" s="384"/>
      <c r="L481" s="384"/>
      <c r="M481" s="384"/>
      <c r="N481" s="384"/>
      <c r="O481" s="384"/>
    </row>
    <row r="482" spans="1:15" ht="12.75" customHeight="1" x14ac:dyDescent="0.2">
      <c r="A482" s="166" t="s">
        <v>2</v>
      </c>
      <c r="B482" s="384" t="s">
        <v>3</v>
      </c>
      <c r="C482" s="384"/>
      <c r="D482" s="384"/>
      <c r="E482" s="384"/>
      <c r="F482" s="384"/>
      <c r="G482" s="384"/>
      <c r="H482" s="384"/>
      <c r="I482" s="384"/>
      <c r="J482" s="384"/>
      <c r="K482" s="384"/>
      <c r="L482" s="384"/>
      <c r="M482" s="384"/>
      <c r="N482" s="384"/>
      <c r="O482" s="384"/>
    </row>
    <row r="483" spans="1:15" ht="12.75" customHeight="1" x14ac:dyDescent="0.2">
      <c r="A483" s="378" t="s">
        <v>151</v>
      </c>
      <c r="B483" s="378"/>
      <c r="C483" s="378"/>
      <c r="D483" s="378"/>
      <c r="E483" s="378"/>
      <c r="F483" s="378"/>
      <c r="G483" s="378"/>
      <c r="H483" s="378"/>
      <c r="I483" s="378"/>
      <c r="J483" s="378"/>
      <c r="K483" s="378"/>
      <c r="L483" s="378"/>
      <c r="M483" s="378"/>
      <c r="N483" s="378"/>
      <c r="O483" s="378"/>
    </row>
    <row r="484" spans="1:15" ht="12.75" customHeight="1" x14ac:dyDescent="0.2">
      <c r="A484" s="169" t="s">
        <v>6</v>
      </c>
      <c r="B484" s="170" t="s">
        <v>98</v>
      </c>
      <c r="C484" s="170" t="s">
        <v>124</v>
      </c>
      <c r="D484" s="412" t="s">
        <v>102</v>
      </c>
      <c r="E484" s="412"/>
      <c r="F484" s="412"/>
      <c r="G484" s="380" t="s">
        <v>152</v>
      </c>
      <c r="H484" s="380"/>
      <c r="I484" s="381">
        <f>I431+1</f>
        <v>45945</v>
      </c>
      <c r="J484" s="381"/>
      <c r="K484" s="381"/>
      <c r="L484" s="381"/>
      <c r="M484" s="381"/>
      <c r="N484" s="171" t="s">
        <v>153</v>
      </c>
      <c r="O484" s="169">
        <f>O431+1</f>
        <v>10</v>
      </c>
    </row>
    <row r="485" spans="1:15" x14ac:dyDescent="0.2">
      <c r="A485" s="382" t="s">
        <v>154</v>
      </c>
      <c r="B485" s="380" t="s">
        <v>5</v>
      </c>
      <c r="C485" s="380"/>
      <c r="D485" s="380"/>
      <c r="E485" s="380"/>
      <c r="F485" s="380"/>
      <c r="G485" s="380"/>
      <c r="H485" s="380"/>
      <c r="I485" s="380"/>
      <c r="J485" s="380"/>
      <c r="K485" s="166" t="s">
        <v>155</v>
      </c>
      <c r="L485" s="166" t="s">
        <v>156</v>
      </c>
      <c r="M485" s="383" t="s">
        <v>157</v>
      </c>
      <c r="N485" s="383"/>
      <c r="O485" s="166" t="s">
        <v>158</v>
      </c>
    </row>
    <row r="486" spans="1:15" x14ac:dyDescent="0.2">
      <c r="A486" s="382"/>
      <c r="B486" s="380"/>
      <c r="C486" s="380"/>
      <c r="D486" s="380"/>
      <c r="E486" s="380"/>
      <c r="F486" s="380"/>
      <c r="G486" s="380"/>
      <c r="H486" s="380"/>
      <c r="I486" s="380"/>
      <c r="J486" s="380"/>
      <c r="K486" s="166" t="s">
        <v>159</v>
      </c>
      <c r="L486" s="176" t="s">
        <v>107</v>
      </c>
      <c r="M486" s="377"/>
      <c r="N486" s="377"/>
      <c r="O486" s="167"/>
    </row>
    <row r="487" spans="1:15" ht="25.5" x14ac:dyDescent="0.2">
      <c r="A487" s="173" t="s">
        <v>161</v>
      </c>
      <c r="B487" s="174">
        <v>45932</v>
      </c>
      <c r="C487" s="173" t="s">
        <v>162</v>
      </c>
      <c r="D487" s="173">
        <f>D434</f>
        <v>180</v>
      </c>
      <c r="E487" s="173" t="s">
        <v>163</v>
      </c>
      <c r="F487" s="385" t="s">
        <v>164</v>
      </c>
      <c r="G487" s="385"/>
      <c r="H487" s="175">
        <f>H434+1</f>
        <v>10</v>
      </c>
      <c r="I487" s="173" t="s">
        <v>165</v>
      </c>
      <c r="J487" s="175">
        <f>D487-H487</f>
        <v>170</v>
      </c>
      <c r="K487" s="176" t="s">
        <v>166</v>
      </c>
      <c r="L487" s="176" t="s">
        <v>107</v>
      </c>
      <c r="M487" s="384"/>
      <c r="N487" s="384"/>
      <c r="O487" s="172"/>
    </row>
    <row r="488" spans="1:15" x14ac:dyDescent="0.2">
      <c r="A488" s="413" t="s">
        <v>167</v>
      </c>
      <c r="B488" s="382" t="s">
        <v>168</v>
      </c>
      <c r="C488" s="382"/>
      <c r="D488" s="382"/>
      <c r="E488" s="382"/>
      <c r="F488" s="382"/>
      <c r="G488" s="359"/>
      <c r="H488" s="359"/>
      <c r="I488" s="355"/>
      <c r="J488" s="355"/>
      <c r="K488" s="355"/>
      <c r="L488" s="355"/>
      <c r="M488" s="355"/>
      <c r="N488" s="355"/>
      <c r="O488" s="355"/>
    </row>
    <row r="489" spans="1:15" x14ac:dyDescent="0.2">
      <c r="A489" s="413"/>
      <c r="B489" s="382" t="s">
        <v>169</v>
      </c>
      <c r="C489" s="382"/>
      <c r="D489" s="382"/>
      <c r="E489" s="382"/>
      <c r="F489" s="382"/>
      <c r="G489" s="359"/>
      <c r="H489" s="359"/>
      <c r="I489" s="355"/>
      <c r="J489" s="355"/>
      <c r="K489" s="355"/>
      <c r="L489" s="355"/>
      <c r="M489" s="355"/>
      <c r="N489" s="355"/>
      <c r="O489" s="355"/>
    </row>
    <row r="490" spans="1:15" x14ac:dyDescent="0.2">
      <c r="A490" s="413"/>
      <c r="B490" s="382" t="s">
        <v>170</v>
      </c>
      <c r="C490" s="382"/>
      <c r="D490" s="382"/>
      <c r="E490" s="382"/>
      <c r="F490" s="382"/>
      <c r="G490" s="359"/>
      <c r="H490" s="359"/>
      <c r="I490" s="355"/>
      <c r="J490" s="355"/>
      <c r="K490" s="355"/>
      <c r="L490" s="355"/>
      <c r="M490" s="355"/>
      <c r="N490" s="355"/>
      <c r="O490" s="355"/>
    </row>
    <row r="491" spans="1:15" ht="12.75" customHeight="1" x14ac:dyDescent="0.2">
      <c r="A491" s="413"/>
      <c r="B491" s="382" t="s">
        <v>171</v>
      </c>
      <c r="C491" s="382"/>
      <c r="D491" s="382"/>
      <c r="E491" s="382"/>
      <c r="F491" s="382"/>
      <c r="G491" s="359"/>
      <c r="H491" s="359"/>
      <c r="I491" s="355"/>
      <c r="J491" s="355"/>
      <c r="K491" s="355"/>
      <c r="L491" s="355"/>
      <c r="M491" s="355"/>
      <c r="N491" s="355"/>
      <c r="O491" s="355"/>
    </row>
    <row r="492" spans="1:15" x14ac:dyDescent="0.2">
      <c r="A492" s="413"/>
      <c r="B492" s="382" t="s">
        <v>172</v>
      </c>
      <c r="C492" s="382"/>
      <c r="D492" s="382"/>
      <c r="E492" s="382"/>
      <c r="F492" s="382"/>
      <c r="G492" s="359"/>
      <c r="H492" s="359"/>
      <c r="I492" s="359"/>
      <c r="J492" s="359"/>
      <c r="K492" s="359"/>
      <c r="L492" s="359"/>
      <c r="M492" s="359"/>
      <c r="N492" s="359"/>
      <c r="O492" s="359"/>
    </row>
    <row r="493" spans="1:15" x14ac:dyDescent="0.2">
      <c r="A493" s="413"/>
      <c r="B493" s="382" t="s">
        <v>173</v>
      </c>
      <c r="C493" s="382"/>
      <c r="D493" s="382"/>
      <c r="E493" s="382"/>
      <c r="F493" s="382"/>
      <c r="G493" s="359"/>
      <c r="H493" s="359"/>
      <c r="I493" s="359"/>
      <c r="J493" s="359"/>
      <c r="K493" s="359"/>
      <c r="L493" s="359"/>
      <c r="M493" s="359"/>
      <c r="N493" s="359"/>
      <c r="O493" s="359"/>
    </row>
    <row r="494" spans="1:15" ht="13.5" customHeight="1" x14ac:dyDescent="0.2">
      <c r="A494" s="413"/>
      <c r="B494" s="382" t="s">
        <v>174</v>
      </c>
      <c r="C494" s="382"/>
      <c r="D494" s="382"/>
      <c r="E494" s="382"/>
      <c r="F494" s="382"/>
      <c r="G494" s="359">
        <v>1</v>
      </c>
      <c r="H494" s="359"/>
      <c r="I494" s="355"/>
      <c r="J494" s="355"/>
      <c r="K494" s="355"/>
      <c r="L494" s="355"/>
      <c r="M494" s="355"/>
      <c r="N494" s="355"/>
      <c r="O494" s="355"/>
    </row>
    <row r="495" spans="1:15" x14ac:dyDescent="0.2">
      <c r="A495" s="413" t="s">
        <v>175</v>
      </c>
      <c r="B495" s="380" t="s">
        <v>176</v>
      </c>
      <c r="C495" s="380"/>
      <c r="D495" s="380"/>
      <c r="E495" s="380"/>
      <c r="F495" s="380"/>
      <c r="G495" s="387" t="s">
        <v>177</v>
      </c>
      <c r="H495" s="387"/>
      <c r="I495" s="380" t="s">
        <v>176</v>
      </c>
      <c r="J495" s="380"/>
      <c r="K495" s="380"/>
      <c r="L495" s="380"/>
      <c r="M495" s="380"/>
      <c r="N495" s="380"/>
      <c r="O495" s="178" t="s">
        <v>177</v>
      </c>
    </row>
    <row r="496" spans="1:15" x14ac:dyDescent="0.2">
      <c r="A496" s="413"/>
      <c r="B496" s="388" t="s">
        <v>178</v>
      </c>
      <c r="C496" s="389"/>
      <c r="D496" s="389"/>
      <c r="E496" s="389"/>
      <c r="F496" s="390"/>
      <c r="G496" s="356"/>
      <c r="H496" s="358"/>
      <c r="I496" s="388" t="s">
        <v>179</v>
      </c>
      <c r="J496" s="389"/>
      <c r="K496" s="389"/>
      <c r="L496" s="389"/>
      <c r="M496" s="389"/>
      <c r="N496" s="390"/>
      <c r="O496" s="179"/>
    </row>
    <row r="497" spans="1:15" x14ac:dyDescent="0.2">
      <c r="A497" s="413"/>
      <c r="B497" s="388" t="s">
        <v>180</v>
      </c>
      <c r="C497" s="389"/>
      <c r="D497" s="389"/>
      <c r="E497" s="389"/>
      <c r="F497" s="390"/>
      <c r="G497" s="356"/>
      <c r="H497" s="358"/>
      <c r="I497" s="388" t="s">
        <v>181</v>
      </c>
      <c r="J497" s="389"/>
      <c r="K497" s="389"/>
      <c r="L497" s="389"/>
      <c r="M497" s="389"/>
      <c r="N497" s="390"/>
      <c r="O497" s="179"/>
    </row>
    <row r="498" spans="1:15" x14ac:dyDescent="0.2">
      <c r="A498" s="413"/>
      <c r="B498" s="388" t="s">
        <v>182</v>
      </c>
      <c r="C498" s="389"/>
      <c r="D498" s="389"/>
      <c r="E498" s="389"/>
      <c r="F498" s="390"/>
      <c r="G498" s="356"/>
      <c r="H498" s="358"/>
      <c r="I498" s="388" t="s">
        <v>183</v>
      </c>
      <c r="J498" s="389"/>
      <c r="K498" s="389"/>
      <c r="L498" s="389"/>
      <c r="M498" s="389"/>
      <c r="N498" s="390"/>
      <c r="O498" s="179"/>
    </row>
    <row r="499" spans="1:15" x14ac:dyDescent="0.2">
      <c r="A499" s="413"/>
      <c r="B499" s="388" t="s">
        <v>184</v>
      </c>
      <c r="C499" s="389"/>
      <c r="D499" s="389"/>
      <c r="E499" s="389"/>
      <c r="F499" s="390"/>
      <c r="G499" s="356"/>
      <c r="H499" s="358"/>
      <c r="I499" s="388" t="s">
        <v>185</v>
      </c>
      <c r="J499" s="389"/>
      <c r="K499" s="389"/>
      <c r="L499" s="389"/>
      <c r="M499" s="389"/>
      <c r="N499" s="390"/>
      <c r="O499" s="179"/>
    </row>
    <row r="500" spans="1:15" x14ac:dyDescent="0.2">
      <c r="A500" s="413"/>
      <c r="B500" s="388" t="s">
        <v>186</v>
      </c>
      <c r="C500" s="389"/>
      <c r="D500" s="389"/>
      <c r="E500" s="389"/>
      <c r="F500" s="390"/>
      <c r="G500" s="356"/>
      <c r="H500" s="358"/>
      <c r="I500" s="388" t="s">
        <v>187</v>
      </c>
      <c r="J500" s="389"/>
      <c r="K500" s="389"/>
      <c r="L500" s="389"/>
      <c r="M500" s="389"/>
      <c r="N500" s="390"/>
      <c r="O500" s="179">
        <v>1</v>
      </c>
    </row>
    <row r="501" spans="1:15" x14ac:dyDescent="0.2">
      <c r="A501" s="413"/>
      <c r="B501" s="388" t="s">
        <v>188</v>
      </c>
      <c r="C501" s="389"/>
      <c r="D501" s="389"/>
      <c r="E501" s="389"/>
      <c r="F501" s="390"/>
      <c r="G501" s="356"/>
      <c r="H501" s="358"/>
      <c r="I501" s="388" t="s">
        <v>189</v>
      </c>
      <c r="J501" s="389"/>
      <c r="K501" s="389"/>
      <c r="L501" s="389"/>
      <c r="M501" s="389"/>
      <c r="N501" s="390"/>
      <c r="O501" s="179"/>
    </row>
    <row r="502" spans="1:15" x14ac:dyDescent="0.2">
      <c r="A502" s="413"/>
      <c r="B502" s="388" t="s">
        <v>190</v>
      </c>
      <c r="C502" s="389"/>
      <c r="D502" s="389"/>
      <c r="E502" s="389"/>
      <c r="F502" s="390"/>
      <c r="G502" s="356"/>
      <c r="H502" s="358"/>
      <c r="I502" s="388" t="s">
        <v>191</v>
      </c>
      <c r="J502" s="389"/>
      <c r="K502" s="389"/>
      <c r="L502" s="389"/>
      <c r="M502" s="389"/>
      <c r="N502" s="390"/>
      <c r="O502" s="179"/>
    </row>
    <row r="503" spans="1:15" x14ac:dyDescent="0.2">
      <c r="A503" s="413"/>
      <c r="B503" s="388" t="s">
        <v>192</v>
      </c>
      <c r="C503" s="389"/>
      <c r="D503" s="389"/>
      <c r="E503" s="389"/>
      <c r="F503" s="390"/>
      <c r="G503" s="356"/>
      <c r="H503" s="358"/>
      <c r="I503" s="388" t="s">
        <v>193</v>
      </c>
      <c r="J503" s="389"/>
      <c r="K503" s="389"/>
      <c r="L503" s="389"/>
      <c r="M503" s="389"/>
      <c r="N503" s="390"/>
      <c r="O503" s="179"/>
    </row>
    <row r="504" spans="1:15" x14ac:dyDescent="0.2">
      <c r="A504" s="413"/>
      <c r="B504" s="388" t="s">
        <v>194</v>
      </c>
      <c r="C504" s="389"/>
      <c r="D504" s="389"/>
      <c r="E504" s="389"/>
      <c r="F504" s="390"/>
      <c r="G504" s="356"/>
      <c r="H504" s="358"/>
      <c r="I504" s="388" t="s">
        <v>195</v>
      </c>
      <c r="J504" s="389"/>
      <c r="K504" s="389"/>
      <c r="L504" s="389"/>
      <c r="M504" s="389"/>
      <c r="N504" s="390"/>
      <c r="O504" s="179"/>
    </row>
    <row r="505" spans="1:15" x14ac:dyDescent="0.2">
      <c r="A505" s="413"/>
      <c r="B505" s="388" t="s">
        <v>196</v>
      </c>
      <c r="C505" s="389"/>
      <c r="D505" s="389"/>
      <c r="E505" s="389"/>
      <c r="F505" s="390"/>
      <c r="G505" s="356"/>
      <c r="H505" s="358"/>
      <c r="I505" s="388" t="s">
        <v>197</v>
      </c>
      <c r="J505" s="389"/>
      <c r="K505" s="389"/>
      <c r="L505" s="389"/>
      <c r="M505" s="389"/>
      <c r="N505" s="390"/>
      <c r="O505" s="180">
        <v>1</v>
      </c>
    </row>
    <row r="506" spans="1:15" x14ac:dyDescent="0.2">
      <c r="A506" s="413"/>
      <c r="B506" s="388" t="s">
        <v>198</v>
      </c>
      <c r="C506" s="389"/>
      <c r="D506" s="389"/>
      <c r="E506" s="389"/>
      <c r="F506" s="390"/>
      <c r="G506" s="391">
        <v>2</v>
      </c>
      <c r="H506" s="392"/>
      <c r="I506" s="393" t="s">
        <v>199</v>
      </c>
      <c r="J506" s="394"/>
      <c r="K506" s="394"/>
      <c r="L506" s="394"/>
      <c r="M506" s="394"/>
      <c r="N506" s="395"/>
      <c r="O506" s="181">
        <f>SUM(G496:H506,O496:O505)</f>
        <v>4</v>
      </c>
    </row>
    <row r="507" spans="1:15" x14ac:dyDescent="0.2">
      <c r="A507" s="414" t="s">
        <v>200</v>
      </c>
      <c r="B507" s="397"/>
      <c r="C507" s="397"/>
      <c r="D507" s="397"/>
      <c r="E507" s="397"/>
      <c r="F507" s="397"/>
      <c r="G507" s="417"/>
      <c r="H507" s="417"/>
      <c r="I507" s="417"/>
      <c r="J507" s="417"/>
      <c r="K507" s="417"/>
      <c r="L507" s="417"/>
      <c r="M507" s="417"/>
      <c r="N507" s="417"/>
      <c r="O507" s="417"/>
    </row>
    <row r="508" spans="1:15" x14ac:dyDescent="0.2">
      <c r="A508" s="414"/>
      <c r="B508" s="355" t="s">
        <v>213</v>
      </c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</row>
    <row r="509" spans="1:15" x14ac:dyDescent="0.2">
      <c r="A509" s="414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</row>
    <row r="510" spans="1:15" x14ac:dyDescent="0.2">
      <c r="A510" s="414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</row>
    <row r="511" spans="1:15" x14ac:dyDescent="0.2">
      <c r="A511" s="414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</row>
    <row r="512" spans="1:15" x14ac:dyDescent="0.2">
      <c r="A512" s="414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</row>
    <row r="513" spans="1:15" x14ac:dyDescent="0.2">
      <c r="A513" s="414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</row>
    <row r="514" spans="1:15" x14ac:dyDescent="0.2">
      <c r="A514" s="414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</row>
    <row r="515" spans="1:15" x14ac:dyDescent="0.2">
      <c r="A515" s="414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</row>
    <row r="516" spans="1:15" x14ac:dyDescent="0.2">
      <c r="A516" s="414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</row>
    <row r="517" spans="1:15" x14ac:dyDescent="0.2">
      <c r="A517" s="414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</row>
    <row r="518" spans="1:15" x14ac:dyDescent="0.2">
      <c r="A518" s="414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</row>
    <row r="519" spans="1:15" x14ac:dyDescent="0.2">
      <c r="A519" s="414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</row>
    <row r="520" spans="1:15" ht="42.75" customHeight="1" x14ac:dyDescent="0.2">
      <c r="A520" s="414"/>
      <c r="B520" s="355"/>
      <c r="C520" s="355"/>
      <c r="D520" s="355"/>
      <c r="E520" s="355"/>
      <c r="F520" s="355"/>
      <c r="G520" s="355"/>
      <c r="H520" s="355"/>
      <c r="I520" s="253" t="s">
        <v>0</v>
      </c>
      <c r="J520" s="253"/>
      <c r="K520" s="253"/>
      <c r="L520" s="253"/>
      <c r="M520" s="253"/>
      <c r="N520" s="253"/>
      <c r="O520" s="253"/>
    </row>
    <row r="521" spans="1:15" ht="34.5" customHeight="1" x14ac:dyDescent="0.2">
      <c r="A521" s="414"/>
      <c r="B521" s="355"/>
      <c r="C521" s="355"/>
      <c r="D521" s="355"/>
      <c r="E521" s="355"/>
      <c r="F521" s="355"/>
      <c r="G521" s="355"/>
      <c r="H521" s="355"/>
      <c r="I521" s="253"/>
      <c r="J521" s="253"/>
      <c r="K521" s="253"/>
      <c r="L521" s="253"/>
      <c r="M521" s="253"/>
      <c r="N521" s="253"/>
      <c r="O521" s="253"/>
    </row>
    <row r="522" spans="1:15" x14ac:dyDescent="0.2">
      <c r="A522" s="414" t="s">
        <v>204</v>
      </c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</row>
    <row r="523" spans="1:15" x14ac:dyDescent="0.2">
      <c r="A523" s="414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</row>
    <row r="524" spans="1:15" x14ac:dyDescent="0.2">
      <c r="A524" s="414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</row>
    <row r="525" spans="1:15" x14ac:dyDescent="0.2">
      <c r="A525" s="414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</row>
    <row r="526" spans="1:15" x14ac:dyDescent="0.2">
      <c r="A526" s="414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</row>
    <row r="527" spans="1:15" x14ac:dyDescent="0.2">
      <c r="A527" s="414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</row>
    <row r="528" spans="1:15" x14ac:dyDescent="0.2">
      <c r="A528" s="414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</row>
    <row r="529" spans="1:15" x14ac:dyDescent="0.2">
      <c r="A529" s="414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</row>
    <row r="530" spans="1:15" x14ac:dyDescent="0.2">
      <c r="A530" s="414"/>
      <c r="B530" s="359"/>
      <c r="C530" s="359"/>
      <c r="D530" s="359"/>
      <c r="E530" s="359"/>
      <c r="F530" s="359"/>
      <c r="G530" s="359"/>
      <c r="H530" s="359"/>
      <c r="I530" s="359"/>
      <c r="J530" s="359"/>
      <c r="K530" s="359"/>
      <c r="L530" s="359"/>
      <c r="M530" s="359"/>
      <c r="N530" s="359"/>
      <c r="O530" s="359"/>
    </row>
    <row r="531" spans="1:15" x14ac:dyDescent="0.2">
      <c r="A531" s="414"/>
      <c r="B531" s="359"/>
      <c r="C531" s="359"/>
      <c r="D531" s="359"/>
      <c r="E531" s="359"/>
      <c r="F531" s="359"/>
      <c r="G531" s="359"/>
      <c r="H531" s="359"/>
      <c r="I531" s="253" t="s">
        <v>205</v>
      </c>
      <c r="J531" s="253"/>
      <c r="K531" s="253"/>
      <c r="L531" s="253"/>
      <c r="M531" s="253"/>
      <c r="N531" s="253"/>
      <c r="O531" s="253"/>
    </row>
    <row r="532" spans="1:15" ht="30" customHeight="1" x14ac:dyDescent="0.2">
      <c r="A532" s="414"/>
      <c r="B532" s="359"/>
      <c r="C532" s="359"/>
      <c r="D532" s="359"/>
      <c r="E532" s="359"/>
      <c r="F532" s="359"/>
      <c r="G532" s="359"/>
      <c r="H532" s="359"/>
      <c r="I532" s="253"/>
      <c r="J532" s="253"/>
      <c r="K532" s="253"/>
      <c r="L532" s="253"/>
      <c r="M532" s="253"/>
      <c r="N532" s="253"/>
      <c r="O532" s="253"/>
    </row>
    <row r="533" spans="1:15" ht="36.75" customHeight="1" x14ac:dyDescent="0.2">
      <c r="A533" s="414"/>
      <c r="B533" s="359"/>
      <c r="C533" s="359"/>
      <c r="D533" s="359"/>
      <c r="E533" s="359"/>
      <c r="F533" s="359"/>
      <c r="G533" s="359"/>
      <c r="H533" s="359"/>
      <c r="I533" s="253"/>
      <c r="J533" s="253"/>
      <c r="K533" s="253"/>
      <c r="L533" s="253"/>
      <c r="M533" s="253"/>
      <c r="N533" s="253"/>
      <c r="O533" s="253"/>
    </row>
    <row r="534" spans="1:15" ht="12.75" customHeight="1" x14ac:dyDescent="0.2">
      <c r="A534" s="80" t="s">
        <v>150</v>
      </c>
      <c r="B534" s="384" t="s">
        <v>1</v>
      </c>
      <c r="C534" s="384"/>
      <c r="D534" s="384"/>
      <c r="E534" s="384"/>
      <c r="F534" s="384"/>
      <c r="G534" s="384"/>
      <c r="H534" s="384"/>
      <c r="I534" s="384"/>
      <c r="J534" s="384"/>
      <c r="K534" s="384"/>
      <c r="L534" s="384"/>
      <c r="M534" s="384"/>
      <c r="N534" s="384"/>
      <c r="O534" s="384"/>
    </row>
    <row r="535" spans="1:15" x14ac:dyDescent="0.2">
      <c r="A535" s="166" t="s">
        <v>2</v>
      </c>
      <c r="B535" s="384" t="s">
        <v>3</v>
      </c>
      <c r="C535" s="384"/>
      <c r="D535" s="384"/>
      <c r="E535" s="384"/>
      <c r="F535" s="384"/>
      <c r="G535" s="384"/>
      <c r="H535" s="384"/>
      <c r="I535" s="384"/>
      <c r="J535" s="384"/>
      <c r="K535" s="384"/>
      <c r="L535" s="384"/>
      <c r="M535" s="384"/>
      <c r="N535" s="384"/>
      <c r="O535" s="384"/>
    </row>
    <row r="536" spans="1:15" ht="12.75" customHeight="1" x14ac:dyDescent="0.2">
      <c r="A536" s="378" t="s">
        <v>151</v>
      </c>
      <c r="B536" s="378"/>
      <c r="C536" s="378"/>
      <c r="D536" s="378"/>
      <c r="E536" s="378"/>
      <c r="F536" s="378"/>
      <c r="G536" s="378"/>
      <c r="H536" s="378"/>
      <c r="I536" s="378"/>
      <c r="J536" s="378"/>
      <c r="K536" s="378"/>
      <c r="L536" s="378"/>
      <c r="M536" s="378"/>
      <c r="N536" s="378"/>
      <c r="O536" s="378"/>
    </row>
    <row r="537" spans="1:15" ht="12.75" customHeight="1" x14ac:dyDescent="0.2">
      <c r="A537" s="169" t="s">
        <v>6</v>
      </c>
      <c r="B537" s="170" t="s">
        <v>98</v>
      </c>
      <c r="C537" s="170" t="s">
        <v>124</v>
      </c>
      <c r="D537" s="412" t="s">
        <v>102</v>
      </c>
      <c r="E537" s="412"/>
      <c r="F537" s="412"/>
      <c r="G537" s="380" t="s">
        <v>152</v>
      </c>
      <c r="H537" s="380"/>
      <c r="I537" s="381">
        <f>I484+1</f>
        <v>45946</v>
      </c>
      <c r="J537" s="381"/>
      <c r="K537" s="381"/>
      <c r="L537" s="381"/>
      <c r="M537" s="381"/>
      <c r="N537" s="171" t="s">
        <v>153</v>
      </c>
      <c r="O537" s="169">
        <f>O484+1</f>
        <v>11</v>
      </c>
    </row>
    <row r="538" spans="1:15" x14ac:dyDescent="0.2">
      <c r="A538" s="382" t="s">
        <v>154</v>
      </c>
      <c r="B538" s="380" t="s">
        <v>5</v>
      </c>
      <c r="C538" s="380"/>
      <c r="D538" s="380"/>
      <c r="E538" s="380"/>
      <c r="F538" s="380"/>
      <c r="G538" s="380"/>
      <c r="H538" s="380"/>
      <c r="I538" s="380"/>
      <c r="J538" s="380"/>
      <c r="K538" s="166" t="s">
        <v>155</v>
      </c>
      <c r="L538" s="166" t="s">
        <v>156</v>
      </c>
      <c r="M538" s="383" t="s">
        <v>157</v>
      </c>
      <c r="N538" s="383"/>
      <c r="O538" s="166" t="s">
        <v>158</v>
      </c>
    </row>
    <row r="539" spans="1:15" x14ac:dyDescent="0.2">
      <c r="A539" s="382"/>
      <c r="B539" s="380"/>
      <c r="C539" s="380"/>
      <c r="D539" s="380"/>
      <c r="E539" s="380"/>
      <c r="F539" s="380"/>
      <c r="G539" s="380"/>
      <c r="H539" s="380"/>
      <c r="I539" s="380"/>
      <c r="J539" s="380"/>
      <c r="K539" s="166" t="s">
        <v>159</v>
      </c>
      <c r="L539" s="176" t="s">
        <v>107</v>
      </c>
      <c r="M539" s="377"/>
      <c r="N539" s="377"/>
      <c r="O539" s="167"/>
    </row>
    <row r="540" spans="1:15" ht="25.5" x14ac:dyDescent="0.2">
      <c r="A540" s="173" t="s">
        <v>161</v>
      </c>
      <c r="B540" s="174">
        <v>45932</v>
      </c>
      <c r="C540" s="173" t="s">
        <v>162</v>
      </c>
      <c r="D540" s="173">
        <v>180</v>
      </c>
      <c r="E540" s="173" t="s">
        <v>163</v>
      </c>
      <c r="F540" s="385" t="s">
        <v>164</v>
      </c>
      <c r="G540" s="385"/>
      <c r="H540" s="175">
        <f>H487+1</f>
        <v>11</v>
      </c>
      <c r="I540" s="173" t="s">
        <v>165</v>
      </c>
      <c r="J540" s="175">
        <f>D540-H540</f>
        <v>169</v>
      </c>
      <c r="K540" s="176" t="s">
        <v>166</v>
      </c>
      <c r="L540" s="176" t="s">
        <v>107</v>
      </c>
      <c r="M540" s="384"/>
      <c r="N540" s="384"/>
      <c r="O540" s="172"/>
    </row>
    <row r="541" spans="1:15" x14ac:dyDescent="0.2">
      <c r="A541" s="386" t="s">
        <v>167</v>
      </c>
      <c r="B541" s="382" t="s">
        <v>168</v>
      </c>
      <c r="C541" s="382"/>
      <c r="D541" s="382"/>
      <c r="E541" s="382"/>
      <c r="F541" s="382"/>
      <c r="G541" s="359"/>
      <c r="H541" s="359"/>
      <c r="I541" s="355"/>
      <c r="J541" s="355"/>
      <c r="K541" s="355"/>
      <c r="L541" s="355"/>
      <c r="M541" s="355"/>
      <c r="N541" s="355"/>
      <c r="O541" s="355"/>
    </row>
    <row r="542" spans="1:15" x14ac:dyDescent="0.2">
      <c r="A542" s="386"/>
      <c r="B542" s="382" t="s">
        <v>169</v>
      </c>
      <c r="C542" s="382"/>
      <c r="D542" s="382"/>
      <c r="E542" s="382"/>
      <c r="F542" s="382"/>
      <c r="G542" s="359"/>
      <c r="H542" s="359"/>
      <c r="I542" s="355"/>
      <c r="J542" s="355"/>
      <c r="K542" s="355"/>
      <c r="L542" s="355"/>
      <c r="M542" s="355"/>
      <c r="N542" s="355"/>
      <c r="O542" s="355"/>
    </row>
    <row r="543" spans="1:15" x14ac:dyDescent="0.2">
      <c r="A543" s="386"/>
      <c r="B543" s="382" t="s">
        <v>170</v>
      </c>
      <c r="C543" s="382"/>
      <c r="D543" s="382"/>
      <c r="E543" s="382"/>
      <c r="F543" s="382"/>
      <c r="G543" s="359"/>
      <c r="H543" s="359"/>
      <c r="I543" s="355"/>
      <c r="J543" s="355"/>
      <c r="K543" s="355"/>
      <c r="L543" s="355"/>
      <c r="M543" s="355"/>
      <c r="N543" s="355"/>
      <c r="O543" s="355"/>
    </row>
    <row r="544" spans="1:15" ht="12.75" customHeight="1" x14ac:dyDescent="0.2">
      <c r="A544" s="386"/>
      <c r="B544" s="382" t="s">
        <v>171</v>
      </c>
      <c r="C544" s="382"/>
      <c r="D544" s="382"/>
      <c r="E544" s="382"/>
      <c r="F544" s="382"/>
      <c r="G544" s="359"/>
      <c r="H544" s="359"/>
      <c r="I544" s="355"/>
      <c r="J544" s="355"/>
      <c r="K544" s="355"/>
      <c r="L544" s="355"/>
      <c r="M544" s="355"/>
      <c r="N544" s="355"/>
      <c r="O544" s="355"/>
    </row>
    <row r="545" spans="1:15" x14ac:dyDescent="0.2">
      <c r="A545" s="386"/>
      <c r="B545" s="382" t="s">
        <v>172</v>
      </c>
      <c r="C545" s="382"/>
      <c r="D545" s="382"/>
      <c r="E545" s="382"/>
      <c r="F545" s="382"/>
      <c r="G545" s="359"/>
      <c r="H545" s="359"/>
      <c r="I545" s="359"/>
      <c r="J545" s="359"/>
      <c r="K545" s="359"/>
      <c r="L545" s="359"/>
      <c r="M545" s="359"/>
      <c r="N545" s="359"/>
      <c r="O545" s="359"/>
    </row>
    <row r="546" spans="1:15" x14ac:dyDescent="0.2">
      <c r="A546" s="386"/>
      <c r="B546" s="382" t="s">
        <v>173</v>
      </c>
      <c r="C546" s="382"/>
      <c r="D546" s="382"/>
      <c r="E546" s="382"/>
      <c r="F546" s="382"/>
      <c r="G546" s="359"/>
      <c r="H546" s="359"/>
      <c r="I546" s="359"/>
      <c r="J546" s="359"/>
      <c r="K546" s="359"/>
      <c r="L546" s="359"/>
      <c r="M546" s="359"/>
      <c r="N546" s="359"/>
      <c r="O546" s="359"/>
    </row>
    <row r="547" spans="1:15" ht="13.5" customHeight="1" x14ac:dyDescent="0.2">
      <c r="A547" s="386"/>
      <c r="B547" s="382" t="s">
        <v>174</v>
      </c>
      <c r="C547" s="382"/>
      <c r="D547" s="382"/>
      <c r="E547" s="382"/>
      <c r="F547" s="382"/>
      <c r="G547" s="359">
        <v>1</v>
      </c>
      <c r="H547" s="359"/>
      <c r="I547" s="355"/>
      <c r="J547" s="355"/>
      <c r="K547" s="355"/>
      <c r="L547" s="355"/>
      <c r="M547" s="355"/>
      <c r="N547" s="355"/>
      <c r="O547" s="355"/>
    </row>
    <row r="548" spans="1:15" x14ac:dyDescent="0.2">
      <c r="A548" s="386" t="s">
        <v>175</v>
      </c>
      <c r="B548" s="380" t="s">
        <v>176</v>
      </c>
      <c r="C548" s="380"/>
      <c r="D548" s="380"/>
      <c r="E548" s="380"/>
      <c r="F548" s="380"/>
      <c r="G548" s="387" t="s">
        <v>177</v>
      </c>
      <c r="H548" s="387"/>
      <c r="I548" s="380" t="s">
        <v>176</v>
      </c>
      <c r="J548" s="380"/>
      <c r="K548" s="380"/>
      <c r="L548" s="380"/>
      <c r="M548" s="380"/>
      <c r="N548" s="380"/>
      <c r="O548" s="178" t="s">
        <v>177</v>
      </c>
    </row>
    <row r="549" spans="1:15" x14ac:dyDescent="0.2">
      <c r="A549" s="386"/>
      <c r="B549" s="388" t="s">
        <v>178</v>
      </c>
      <c r="C549" s="389"/>
      <c r="D549" s="389"/>
      <c r="E549" s="389"/>
      <c r="F549" s="390"/>
      <c r="G549" s="356"/>
      <c r="H549" s="358"/>
      <c r="I549" s="388" t="s">
        <v>179</v>
      </c>
      <c r="J549" s="389"/>
      <c r="K549" s="389"/>
      <c r="L549" s="389"/>
      <c r="M549" s="389"/>
      <c r="N549" s="390"/>
      <c r="O549" s="179"/>
    </row>
    <row r="550" spans="1:15" x14ac:dyDescent="0.2">
      <c r="A550" s="386"/>
      <c r="B550" s="388" t="s">
        <v>180</v>
      </c>
      <c r="C550" s="389"/>
      <c r="D550" s="389"/>
      <c r="E550" s="389"/>
      <c r="F550" s="390"/>
      <c r="G550" s="356"/>
      <c r="H550" s="358"/>
      <c r="I550" s="388" t="s">
        <v>181</v>
      </c>
      <c r="J550" s="389"/>
      <c r="K550" s="389"/>
      <c r="L550" s="389"/>
      <c r="M550" s="389"/>
      <c r="N550" s="390"/>
      <c r="O550" s="179"/>
    </row>
    <row r="551" spans="1:15" x14ac:dyDescent="0.2">
      <c r="A551" s="386"/>
      <c r="B551" s="388" t="s">
        <v>182</v>
      </c>
      <c r="C551" s="389"/>
      <c r="D551" s="389"/>
      <c r="E551" s="389"/>
      <c r="F551" s="390"/>
      <c r="G551" s="356"/>
      <c r="H551" s="358"/>
      <c r="I551" s="388" t="s">
        <v>183</v>
      </c>
      <c r="J551" s="389"/>
      <c r="K551" s="389"/>
      <c r="L551" s="389"/>
      <c r="M551" s="389"/>
      <c r="N551" s="390"/>
      <c r="O551" s="179"/>
    </row>
    <row r="552" spans="1:15" x14ac:dyDescent="0.2">
      <c r="A552" s="386"/>
      <c r="B552" s="388" t="s">
        <v>184</v>
      </c>
      <c r="C552" s="389"/>
      <c r="D552" s="389"/>
      <c r="E552" s="389"/>
      <c r="F552" s="390"/>
      <c r="G552" s="356"/>
      <c r="H552" s="358"/>
      <c r="I552" s="388" t="s">
        <v>185</v>
      </c>
      <c r="J552" s="389"/>
      <c r="K552" s="389"/>
      <c r="L552" s="389"/>
      <c r="M552" s="389"/>
      <c r="N552" s="390"/>
      <c r="O552" s="179"/>
    </row>
    <row r="553" spans="1:15" x14ac:dyDescent="0.2">
      <c r="A553" s="386"/>
      <c r="B553" s="388" t="s">
        <v>186</v>
      </c>
      <c r="C553" s="389"/>
      <c r="D553" s="389"/>
      <c r="E553" s="389"/>
      <c r="F553" s="390"/>
      <c r="G553" s="356"/>
      <c r="H553" s="358"/>
      <c r="I553" s="388" t="s">
        <v>187</v>
      </c>
      <c r="J553" s="389"/>
      <c r="K553" s="389"/>
      <c r="L553" s="389"/>
      <c r="M553" s="389"/>
      <c r="N553" s="390"/>
      <c r="O553" s="179">
        <v>1</v>
      </c>
    </row>
    <row r="554" spans="1:15" x14ac:dyDescent="0.2">
      <c r="A554" s="386"/>
      <c r="B554" s="388" t="s">
        <v>188</v>
      </c>
      <c r="C554" s="389"/>
      <c r="D554" s="389"/>
      <c r="E554" s="389"/>
      <c r="F554" s="390"/>
      <c r="G554" s="356"/>
      <c r="H554" s="358"/>
      <c r="I554" s="388" t="s">
        <v>189</v>
      </c>
      <c r="J554" s="389"/>
      <c r="K554" s="389"/>
      <c r="L554" s="389"/>
      <c r="M554" s="389"/>
      <c r="N554" s="390"/>
      <c r="O554" s="179"/>
    </row>
    <row r="555" spans="1:15" x14ac:dyDescent="0.2">
      <c r="A555" s="386"/>
      <c r="B555" s="388" t="s">
        <v>190</v>
      </c>
      <c r="C555" s="389"/>
      <c r="D555" s="389"/>
      <c r="E555" s="389"/>
      <c r="F555" s="390"/>
      <c r="G555" s="356"/>
      <c r="H555" s="358"/>
      <c r="I555" s="388" t="s">
        <v>191</v>
      </c>
      <c r="J555" s="389"/>
      <c r="K555" s="389"/>
      <c r="L555" s="389"/>
      <c r="M555" s="389"/>
      <c r="N555" s="390"/>
      <c r="O555" s="179"/>
    </row>
    <row r="556" spans="1:15" x14ac:dyDescent="0.2">
      <c r="A556" s="386"/>
      <c r="B556" s="388" t="s">
        <v>192</v>
      </c>
      <c r="C556" s="389"/>
      <c r="D556" s="389"/>
      <c r="E556" s="389"/>
      <c r="F556" s="390"/>
      <c r="G556" s="356"/>
      <c r="H556" s="358"/>
      <c r="I556" s="388" t="s">
        <v>193</v>
      </c>
      <c r="J556" s="389"/>
      <c r="K556" s="389"/>
      <c r="L556" s="389"/>
      <c r="M556" s="389"/>
      <c r="N556" s="390"/>
      <c r="O556" s="179"/>
    </row>
    <row r="557" spans="1:15" x14ac:dyDescent="0.2">
      <c r="A557" s="386"/>
      <c r="B557" s="388" t="s">
        <v>194</v>
      </c>
      <c r="C557" s="389"/>
      <c r="D557" s="389"/>
      <c r="E557" s="389"/>
      <c r="F557" s="390"/>
      <c r="G557" s="356"/>
      <c r="H557" s="358"/>
      <c r="I557" s="388" t="s">
        <v>195</v>
      </c>
      <c r="J557" s="389"/>
      <c r="K557" s="389"/>
      <c r="L557" s="389"/>
      <c r="M557" s="389"/>
      <c r="N557" s="390"/>
      <c r="O557" s="179"/>
    </row>
    <row r="558" spans="1:15" x14ac:dyDescent="0.2">
      <c r="A558" s="386"/>
      <c r="B558" s="388" t="s">
        <v>196</v>
      </c>
      <c r="C558" s="389"/>
      <c r="D558" s="389"/>
      <c r="E558" s="389"/>
      <c r="F558" s="390"/>
      <c r="G558" s="356"/>
      <c r="H558" s="358"/>
      <c r="I558" s="388" t="s">
        <v>197</v>
      </c>
      <c r="J558" s="389"/>
      <c r="K558" s="389"/>
      <c r="L558" s="389"/>
      <c r="M558" s="389"/>
      <c r="N558" s="390"/>
      <c r="O558" s="180">
        <v>1</v>
      </c>
    </row>
    <row r="559" spans="1:15" x14ac:dyDescent="0.2">
      <c r="A559" s="386"/>
      <c r="B559" s="388" t="s">
        <v>198</v>
      </c>
      <c r="C559" s="389"/>
      <c r="D559" s="389"/>
      <c r="E559" s="389"/>
      <c r="F559" s="390"/>
      <c r="G559" s="391">
        <v>2</v>
      </c>
      <c r="H559" s="392"/>
      <c r="I559" s="393" t="s">
        <v>199</v>
      </c>
      <c r="J559" s="394"/>
      <c r="K559" s="394"/>
      <c r="L559" s="394"/>
      <c r="M559" s="394"/>
      <c r="N559" s="395"/>
      <c r="O559" s="181">
        <f>SUM(G549:H559,O549:O558)</f>
        <v>4</v>
      </c>
    </row>
    <row r="560" spans="1:15" x14ac:dyDescent="0.2">
      <c r="A560" s="396" t="s">
        <v>200</v>
      </c>
      <c r="B560" s="397" t="s">
        <v>214</v>
      </c>
      <c r="C560" s="397"/>
      <c r="D560" s="397"/>
      <c r="E560" s="397"/>
      <c r="F560" s="397"/>
      <c r="G560" s="417"/>
      <c r="H560" s="417"/>
      <c r="I560" s="417"/>
      <c r="J560" s="417"/>
      <c r="K560" s="417"/>
      <c r="L560" s="417"/>
      <c r="M560" s="417"/>
      <c r="N560" s="417"/>
      <c r="O560" s="417"/>
    </row>
    <row r="561" spans="1:15" x14ac:dyDescent="0.2">
      <c r="A561" s="396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</row>
    <row r="562" spans="1:15" x14ac:dyDescent="0.2">
      <c r="A562" s="396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</row>
    <row r="563" spans="1:15" x14ac:dyDescent="0.2">
      <c r="A563" s="396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</row>
    <row r="564" spans="1:15" x14ac:dyDescent="0.2">
      <c r="A564" s="396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</row>
    <row r="565" spans="1:15" x14ac:dyDescent="0.2">
      <c r="A565" s="396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</row>
    <row r="566" spans="1:15" x14ac:dyDescent="0.2">
      <c r="A566" s="396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</row>
    <row r="567" spans="1:15" x14ac:dyDescent="0.2">
      <c r="A567" s="396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</row>
    <row r="568" spans="1:15" x14ac:dyDescent="0.2">
      <c r="A568" s="396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</row>
    <row r="569" spans="1:15" x14ac:dyDescent="0.2">
      <c r="A569" s="396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</row>
    <row r="570" spans="1:15" x14ac:dyDescent="0.2">
      <c r="A570" s="396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</row>
    <row r="571" spans="1:15" x14ac:dyDescent="0.2">
      <c r="A571" s="396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</row>
    <row r="572" spans="1:15" x14ac:dyDescent="0.2">
      <c r="A572" s="396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</row>
    <row r="573" spans="1:15" ht="33.75" customHeight="1" x14ac:dyDescent="0.2">
      <c r="A573" s="396"/>
      <c r="B573" s="355"/>
      <c r="C573" s="355"/>
      <c r="D573" s="355"/>
      <c r="E573" s="355"/>
      <c r="F573" s="355"/>
      <c r="G573" s="355"/>
      <c r="H573" s="355"/>
      <c r="I573" s="253" t="s">
        <v>0</v>
      </c>
      <c r="J573" s="253"/>
      <c r="K573" s="253"/>
      <c r="L573" s="253"/>
      <c r="M573" s="253"/>
      <c r="N573" s="253"/>
      <c r="O573" s="253"/>
    </row>
    <row r="574" spans="1:15" ht="43.5" customHeight="1" x14ac:dyDescent="0.2">
      <c r="A574" s="396"/>
      <c r="B574" s="355"/>
      <c r="C574" s="355"/>
      <c r="D574" s="355"/>
      <c r="E574" s="355"/>
      <c r="F574" s="355"/>
      <c r="G574" s="355"/>
      <c r="H574" s="355"/>
      <c r="I574" s="253"/>
      <c r="J574" s="253"/>
      <c r="K574" s="253"/>
      <c r="L574" s="253"/>
      <c r="M574" s="253"/>
      <c r="N574" s="253"/>
      <c r="O574" s="253"/>
    </row>
    <row r="575" spans="1:15" x14ac:dyDescent="0.2">
      <c r="A575" s="396" t="s">
        <v>204</v>
      </c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</row>
    <row r="576" spans="1:15" x14ac:dyDescent="0.2">
      <c r="A576" s="396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</row>
    <row r="577" spans="1:15" x14ac:dyDescent="0.2">
      <c r="A577" s="396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</row>
    <row r="578" spans="1:15" x14ac:dyDescent="0.2">
      <c r="A578" s="396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</row>
    <row r="579" spans="1:15" x14ac:dyDescent="0.2">
      <c r="A579" s="396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</row>
    <row r="580" spans="1:15" x14ac:dyDescent="0.2">
      <c r="A580" s="396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</row>
    <row r="581" spans="1:15" x14ac:dyDescent="0.2">
      <c r="A581" s="396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</row>
    <row r="582" spans="1:15" x14ac:dyDescent="0.2">
      <c r="A582" s="396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</row>
    <row r="583" spans="1:15" x14ac:dyDescent="0.2">
      <c r="A583" s="396"/>
      <c r="B583" s="359"/>
      <c r="C583" s="359"/>
      <c r="D583" s="359"/>
      <c r="E583" s="359"/>
      <c r="F583" s="359"/>
      <c r="G583" s="359"/>
      <c r="H583" s="359"/>
      <c r="I583" s="359"/>
      <c r="J583" s="359"/>
      <c r="K583" s="359"/>
      <c r="L583" s="359"/>
      <c r="M583" s="359"/>
      <c r="N583" s="359"/>
      <c r="O583" s="359"/>
    </row>
    <row r="584" spans="1:15" x14ac:dyDescent="0.2">
      <c r="A584" s="396"/>
      <c r="B584" s="359"/>
      <c r="C584" s="359"/>
      <c r="D584" s="359"/>
      <c r="E584" s="359"/>
      <c r="F584" s="359"/>
      <c r="G584" s="359"/>
      <c r="H584" s="359"/>
      <c r="I584" s="253" t="s">
        <v>205</v>
      </c>
      <c r="J584" s="253"/>
      <c r="K584" s="253"/>
      <c r="L584" s="253"/>
      <c r="M584" s="253"/>
      <c r="N584" s="253"/>
      <c r="O584" s="253"/>
    </row>
    <row r="585" spans="1:15" ht="40.5" customHeight="1" x14ac:dyDescent="0.2">
      <c r="A585" s="396"/>
      <c r="B585" s="359"/>
      <c r="C585" s="359"/>
      <c r="D585" s="359"/>
      <c r="E585" s="359"/>
      <c r="F585" s="359"/>
      <c r="G585" s="359"/>
      <c r="H585" s="359"/>
      <c r="I585" s="253"/>
      <c r="J585" s="253"/>
      <c r="K585" s="253"/>
      <c r="L585" s="253"/>
      <c r="M585" s="253"/>
      <c r="N585" s="253"/>
      <c r="O585" s="253"/>
    </row>
    <row r="586" spans="1:15" ht="28.5" customHeight="1" x14ac:dyDescent="0.2">
      <c r="A586" s="396"/>
      <c r="B586" s="359"/>
      <c r="C586" s="359"/>
      <c r="D586" s="359"/>
      <c r="E586" s="359"/>
      <c r="F586" s="359"/>
      <c r="G586" s="359"/>
      <c r="H586" s="359"/>
      <c r="I586" s="253"/>
      <c r="J586" s="253"/>
      <c r="K586" s="253"/>
      <c r="L586" s="253"/>
      <c r="M586" s="253"/>
      <c r="N586" s="253"/>
      <c r="O586" s="253"/>
    </row>
    <row r="587" spans="1:15" ht="12.75" customHeight="1" x14ac:dyDescent="0.2">
      <c r="A587" s="80" t="s">
        <v>150</v>
      </c>
      <c r="B587" s="384" t="s">
        <v>1</v>
      </c>
      <c r="C587" s="384"/>
      <c r="D587" s="384"/>
      <c r="E587" s="384"/>
      <c r="F587" s="384"/>
      <c r="G587" s="384"/>
      <c r="H587" s="384"/>
      <c r="I587" s="384"/>
      <c r="J587" s="384"/>
      <c r="K587" s="384"/>
      <c r="L587" s="384"/>
      <c r="M587" s="384"/>
      <c r="N587" s="384"/>
      <c r="O587" s="384"/>
    </row>
    <row r="588" spans="1:15" ht="12.75" customHeight="1" x14ac:dyDescent="0.2">
      <c r="A588" s="166" t="s">
        <v>2</v>
      </c>
      <c r="B588" s="384" t="s">
        <v>3</v>
      </c>
      <c r="C588" s="384"/>
      <c r="D588" s="384"/>
      <c r="E588" s="384"/>
      <c r="F588" s="384"/>
      <c r="G588" s="384"/>
      <c r="H588" s="384"/>
      <c r="I588" s="384"/>
      <c r="J588" s="384"/>
      <c r="K588" s="384"/>
      <c r="L588" s="384"/>
      <c r="M588" s="384"/>
      <c r="N588" s="384"/>
      <c r="O588" s="384"/>
    </row>
    <row r="589" spans="1:15" ht="12.75" customHeight="1" x14ac:dyDescent="0.2">
      <c r="A589" s="378" t="s">
        <v>151</v>
      </c>
      <c r="B589" s="378"/>
      <c r="C589" s="378"/>
      <c r="D589" s="378"/>
      <c r="E589" s="378"/>
      <c r="F589" s="378"/>
      <c r="G589" s="378"/>
      <c r="H589" s="378"/>
      <c r="I589" s="378"/>
      <c r="J589" s="378"/>
      <c r="K589" s="378"/>
      <c r="L589" s="378"/>
      <c r="M589" s="378"/>
      <c r="N589" s="378"/>
      <c r="O589" s="378"/>
    </row>
    <row r="590" spans="1:15" ht="12.75" customHeight="1" x14ac:dyDescent="0.2">
      <c r="A590" s="169" t="s">
        <v>6</v>
      </c>
      <c r="B590" s="170" t="s">
        <v>98</v>
      </c>
      <c r="C590" s="170" t="s">
        <v>124</v>
      </c>
      <c r="D590" s="412" t="s">
        <v>102</v>
      </c>
      <c r="E590" s="412"/>
      <c r="F590" s="412"/>
      <c r="G590" s="380" t="s">
        <v>152</v>
      </c>
      <c r="H590" s="380"/>
      <c r="I590" s="381">
        <f>I537+1</f>
        <v>45947</v>
      </c>
      <c r="J590" s="381"/>
      <c r="K590" s="381"/>
      <c r="L590" s="381"/>
      <c r="M590" s="381"/>
      <c r="N590" s="171" t="s">
        <v>153</v>
      </c>
      <c r="O590" s="169">
        <f>O537+1</f>
        <v>12</v>
      </c>
    </row>
    <row r="591" spans="1:15" x14ac:dyDescent="0.2">
      <c r="A591" s="382" t="s">
        <v>154</v>
      </c>
      <c r="B591" s="380" t="s">
        <v>5</v>
      </c>
      <c r="C591" s="380"/>
      <c r="D591" s="380"/>
      <c r="E591" s="380"/>
      <c r="F591" s="380"/>
      <c r="G591" s="380"/>
      <c r="H591" s="380"/>
      <c r="I591" s="380"/>
      <c r="J591" s="380"/>
      <c r="K591" s="166" t="s">
        <v>155</v>
      </c>
      <c r="L591" s="166" t="s">
        <v>156</v>
      </c>
      <c r="M591" s="383" t="s">
        <v>157</v>
      </c>
      <c r="N591" s="383"/>
      <c r="O591" s="166" t="s">
        <v>158</v>
      </c>
    </row>
    <row r="592" spans="1:15" x14ac:dyDescent="0.2">
      <c r="A592" s="382"/>
      <c r="B592" s="380"/>
      <c r="C592" s="380"/>
      <c r="D592" s="380"/>
      <c r="E592" s="380"/>
      <c r="F592" s="380"/>
      <c r="G592" s="380"/>
      <c r="H592" s="380"/>
      <c r="I592" s="380"/>
      <c r="J592" s="380"/>
      <c r="K592" s="166" t="s">
        <v>159</v>
      </c>
      <c r="L592" s="176" t="s">
        <v>107</v>
      </c>
      <c r="M592" s="377"/>
      <c r="N592" s="377"/>
      <c r="O592" s="167"/>
    </row>
    <row r="593" spans="1:15" ht="25.5" x14ac:dyDescent="0.2">
      <c r="A593" s="173" t="s">
        <v>161</v>
      </c>
      <c r="B593" s="174">
        <v>45932</v>
      </c>
      <c r="C593" s="173" t="s">
        <v>162</v>
      </c>
      <c r="D593" s="173">
        <f>D540</f>
        <v>180</v>
      </c>
      <c r="E593" s="173" t="s">
        <v>163</v>
      </c>
      <c r="F593" s="385" t="s">
        <v>164</v>
      </c>
      <c r="G593" s="385"/>
      <c r="H593" s="175">
        <f>H540+1</f>
        <v>12</v>
      </c>
      <c r="I593" s="173" t="s">
        <v>165</v>
      </c>
      <c r="J593" s="175">
        <f>D593-H593</f>
        <v>168</v>
      </c>
      <c r="K593" s="176" t="s">
        <v>166</v>
      </c>
      <c r="L593" s="176" t="s">
        <v>107</v>
      </c>
      <c r="M593" s="384"/>
      <c r="N593" s="384"/>
      <c r="O593" s="172"/>
    </row>
    <row r="594" spans="1:15" x14ac:dyDescent="0.2">
      <c r="A594" s="413" t="s">
        <v>167</v>
      </c>
      <c r="B594" s="382" t="s">
        <v>168</v>
      </c>
      <c r="C594" s="382"/>
      <c r="D594" s="382"/>
      <c r="E594" s="382"/>
      <c r="F594" s="382"/>
      <c r="G594" s="359"/>
      <c r="H594" s="359"/>
      <c r="I594" s="355"/>
      <c r="J594" s="355"/>
      <c r="K594" s="355"/>
      <c r="L594" s="355"/>
      <c r="M594" s="355"/>
      <c r="N594" s="355"/>
      <c r="O594" s="355"/>
    </row>
    <row r="595" spans="1:15" x14ac:dyDescent="0.2">
      <c r="A595" s="413"/>
      <c r="B595" s="382" t="s">
        <v>169</v>
      </c>
      <c r="C595" s="382"/>
      <c r="D595" s="382"/>
      <c r="E595" s="382"/>
      <c r="F595" s="382"/>
      <c r="G595" s="359"/>
      <c r="H595" s="359"/>
      <c r="I595" s="355"/>
      <c r="J595" s="355"/>
      <c r="K595" s="355"/>
      <c r="L595" s="355"/>
      <c r="M595" s="355"/>
      <c r="N595" s="355"/>
      <c r="O595" s="355"/>
    </row>
    <row r="596" spans="1:15" x14ac:dyDescent="0.2">
      <c r="A596" s="413"/>
      <c r="B596" s="382" t="s">
        <v>170</v>
      </c>
      <c r="C596" s="382"/>
      <c r="D596" s="382"/>
      <c r="E596" s="382"/>
      <c r="F596" s="382"/>
      <c r="G596" s="359"/>
      <c r="H596" s="359"/>
      <c r="I596" s="355"/>
      <c r="J596" s="355"/>
      <c r="K596" s="355"/>
      <c r="L596" s="355"/>
      <c r="M596" s="355"/>
      <c r="N596" s="355"/>
      <c r="O596" s="355"/>
    </row>
    <row r="597" spans="1:15" ht="12.75" customHeight="1" x14ac:dyDescent="0.2">
      <c r="A597" s="413"/>
      <c r="B597" s="382" t="s">
        <v>171</v>
      </c>
      <c r="C597" s="382"/>
      <c r="D597" s="382"/>
      <c r="E597" s="382"/>
      <c r="F597" s="382"/>
      <c r="G597" s="359"/>
      <c r="H597" s="359"/>
      <c r="I597" s="355"/>
      <c r="J597" s="355"/>
      <c r="K597" s="355"/>
      <c r="L597" s="355"/>
      <c r="M597" s="355"/>
      <c r="N597" s="355"/>
      <c r="O597" s="355"/>
    </row>
    <row r="598" spans="1:15" x14ac:dyDescent="0.2">
      <c r="A598" s="413"/>
      <c r="B598" s="382" t="s">
        <v>172</v>
      </c>
      <c r="C598" s="382"/>
      <c r="D598" s="382"/>
      <c r="E598" s="382"/>
      <c r="F598" s="382"/>
      <c r="G598" s="359"/>
      <c r="H598" s="359"/>
      <c r="I598" s="359"/>
      <c r="J598" s="359"/>
      <c r="K598" s="359"/>
      <c r="L598" s="359"/>
      <c r="M598" s="359"/>
      <c r="N598" s="359"/>
      <c r="O598" s="359"/>
    </row>
    <row r="599" spans="1:15" x14ac:dyDescent="0.2">
      <c r="A599" s="413"/>
      <c r="B599" s="382" t="s">
        <v>173</v>
      </c>
      <c r="C599" s="382"/>
      <c r="D599" s="382"/>
      <c r="E599" s="382"/>
      <c r="F599" s="382"/>
      <c r="G599" s="359"/>
      <c r="H599" s="359"/>
      <c r="I599" s="359"/>
      <c r="J599" s="359"/>
      <c r="K599" s="359"/>
      <c r="L599" s="359"/>
      <c r="M599" s="359"/>
      <c r="N599" s="359"/>
      <c r="O599" s="359"/>
    </row>
    <row r="600" spans="1:15" ht="13.5" customHeight="1" x14ac:dyDescent="0.2">
      <c r="A600" s="413"/>
      <c r="B600" s="382" t="s">
        <v>174</v>
      </c>
      <c r="C600" s="382"/>
      <c r="D600" s="382"/>
      <c r="E600" s="382"/>
      <c r="F600" s="382"/>
      <c r="G600" s="359">
        <v>1</v>
      </c>
      <c r="H600" s="359"/>
      <c r="I600" s="355"/>
      <c r="J600" s="355"/>
      <c r="K600" s="355"/>
      <c r="L600" s="355"/>
      <c r="M600" s="355"/>
      <c r="N600" s="355"/>
      <c r="O600" s="355"/>
    </row>
    <row r="601" spans="1:15" x14ac:dyDescent="0.2">
      <c r="A601" s="413" t="s">
        <v>175</v>
      </c>
      <c r="B601" s="380" t="s">
        <v>176</v>
      </c>
      <c r="C601" s="380"/>
      <c r="D601" s="380"/>
      <c r="E601" s="380"/>
      <c r="F601" s="380"/>
      <c r="G601" s="387" t="s">
        <v>177</v>
      </c>
      <c r="H601" s="387"/>
      <c r="I601" s="380" t="s">
        <v>176</v>
      </c>
      <c r="J601" s="380"/>
      <c r="K601" s="380"/>
      <c r="L601" s="380"/>
      <c r="M601" s="380"/>
      <c r="N601" s="380"/>
      <c r="O601" s="178" t="s">
        <v>177</v>
      </c>
    </row>
    <row r="602" spans="1:15" x14ac:dyDescent="0.2">
      <c r="A602" s="413"/>
      <c r="B602" s="388" t="s">
        <v>178</v>
      </c>
      <c r="C602" s="389"/>
      <c r="D602" s="389"/>
      <c r="E602" s="389"/>
      <c r="F602" s="390"/>
      <c r="G602" s="356"/>
      <c r="H602" s="358"/>
      <c r="I602" s="388" t="s">
        <v>179</v>
      </c>
      <c r="J602" s="389"/>
      <c r="K602" s="389"/>
      <c r="L602" s="389"/>
      <c r="M602" s="389"/>
      <c r="N602" s="390"/>
      <c r="O602" s="179"/>
    </row>
    <row r="603" spans="1:15" x14ac:dyDescent="0.2">
      <c r="A603" s="413"/>
      <c r="B603" s="388" t="s">
        <v>180</v>
      </c>
      <c r="C603" s="389"/>
      <c r="D603" s="389"/>
      <c r="E603" s="389"/>
      <c r="F603" s="390"/>
      <c r="G603" s="356"/>
      <c r="H603" s="358"/>
      <c r="I603" s="388" t="s">
        <v>181</v>
      </c>
      <c r="J603" s="389"/>
      <c r="K603" s="389"/>
      <c r="L603" s="389"/>
      <c r="M603" s="389"/>
      <c r="N603" s="390"/>
      <c r="O603" s="179"/>
    </row>
    <row r="604" spans="1:15" x14ac:dyDescent="0.2">
      <c r="A604" s="413"/>
      <c r="B604" s="388" t="s">
        <v>182</v>
      </c>
      <c r="C604" s="389"/>
      <c r="D604" s="389"/>
      <c r="E604" s="389"/>
      <c r="F604" s="390"/>
      <c r="G604" s="356"/>
      <c r="H604" s="358"/>
      <c r="I604" s="388" t="s">
        <v>183</v>
      </c>
      <c r="J604" s="389"/>
      <c r="K604" s="389"/>
      <c r="L604" s="389"/>
      <c r="M604" s="389"/>
      <c r="N604" s="390"/>
      <c r="O604" s="179"/>
    </row>
    <row r="605" spans="1:15" x14ac:dyDescent="0.2">
      <c r="A605" s="413"/>
      <c r="B605" s="388" t="s">
        <v>184</v>
      </c>
      <c r="C605" s="389"/>
      <c r="D605" s="389"/>
      <c r="E605" s="389"/>
      <c r="F605" s="390"/>
      <c r="G605" s="356"/>
      <c r="H605" s="358"/>
      <c r="I605" s="388" t="s">
        <v>185</v>
      </c>
      <c r="J605" s="389"/>
      <c r="K605" s="389"/>
      <c r="L605" s="389"/>
      <c r="M605" s="389"/>
      <c r="N605" s="390"/>
      <c r="O605" s="179"/>
    </row>
    <row r="606" spans="1:15" x14ac:dyDescent="0.2">
      <c r="A606" s="413"/>
      <c r="B606" s="388" t="s">
        <v>186</v>
      </c>
      <c r="C606" s="389"/>
      <c r="D606" s="389"/>
      <c r="E606" s="389"/>
      <c r="F606" s="390"/>
      <c r="G606" s="356"/>
      <c r="H606" s="358"/>
      <c r="I606" s="388" t="s">
        <v>187</v>
      </c>
      <c r="J606" s="389"/>
      <c r="K606" s="389"/>
      <c r="L606" s="389"/>
      <c r="M606" s="389"/>
      <c r="N606" s="390"/>
      <c r="O606" s="179">
        <v>1</v>
      </c>
    </row>
    <row r="607" spans="1:15" x14ac:dyDescent="0.2">
      <c r="A607" s="413"/>
      <c r="B607" s="388" t="s">
        <v>188</v>
      </c>
      <c r="C607" s="389"/>
      <c r="D607" s="389"/>
      <c r="E607" s="389"/>
      <c r="F607" s="390"/>
      <c r="G607" s="356"/>
      <c r="H607" s="358"/>
      <c r="I607" s="388" t="s">
        <v>189</v>
      </c>
      <c r="J607" s="389"/>
      <c r="K607" s="389"/>
      <c r="L607" s="389"/>
      <c r="M607" s="389"/>
      <c r="N607" s="390"/>
      <c r="O607" s="179"/>
    </row>
    <row r="608" spans="1:15" x14ac:dyDescent="0.2">
      <c r="A608" s="413"/>
      <c r="B608" s="388" t="s">
        <v>190</v>
      </c>
      <c r="C608" s="389"/>
      <c r="D608" s="389"/>
      <c r="E608" s="389"/>
      <c r="F608" s="390"/>
      <c r="G608" s="356"/>
      <c r="H608" s="358"/>
      <c r="I608" s="388" t="s">
        <v>191</v>
      </c>
      <c r="J608" s="389"/>
      <c r="K608" s="389"/>
      <c r="L608" s="389"/>
      <c r="M608" s="389"/>
      <c r="N608" s="390"/>
      <c r="O608" s="179"/>
    </row>
    <row r="609" spans="1:15" x14ac:dyDescent="0.2">
      <c r="A609" s="413"/>
      <c r="B609" s="388" t="s">
        <v>192</v>
      </c>
      <c r="C609" s="389"/>
      <c r="D609" s="389"/>
      <c r="E609" s="389"/>
      <c r="F609" s="390"/>
      <c r="G609" s="356"/>
      <c r="H609" s="358"/>
      <c r="I609" s="388" t="s">
        <v>193</v>
      </c>
      <c r="J609" s="389"/>
      <c r="K609" s="389"/>
      <c r="L609" s="389"/>
      <c r="M609" s="389"/>
      <c r="N609" s="390"/>
      <c r="O609" s="179"/>
    </row>
    <row r="610" spans="1:15" x14ac:dyDescent="0.2">
      <c r="A610" s="413"/>
      <c r="B610" s="388" t="s">
        <v>194</v>
      </c>
      <c r="C610" s="389"/>
      <c r="D610" s="389"/>
      <c r="E610" s="389"/>
      <c r="F610" s="390"/>
      <c r="G610" s="356"/>
      <c r="H610" s="358"/>
      <c r="I610" s="388" t="s">
        <v>195</v>
      </c>
      <c r="J610" s="389"/>
      <c r="K610" s="389"/>
      <c r="L610" s="389"/>
      <c r="M610" s="389"/>
      <c r="N610" s="390"/>
      <c r="O610" s="179"/>
    </row>
    <row r="611" spans="1:15" x14ac:dyDescent="0.2">
      <c r="A611" s="413"/>
      <c r="B611" s="388" t="s">
        <v>196</v>
      </c>
      <c r="C611" s="389"/>
      <c r="D611" s="389"/>
      <c r="E611" s="389"/>
      <c r="F611" s="390"/>
      <c r="G611" s="356"/>
      <c r="H611" s="358"/>
      <c r="I611" s="388" t="s">
        <v>197</v>
      </c>
      <c r="J611" s="389"/>
      <c r="K611" s="389"/>
      <c r="L611" s="389"/>
      <c r="M611" s="389"/>
      <c r="N611" s="390"/>
      <c r="O611" s="180">
        <v>1</v>
      </c>
    </row>
    <row r="612" spans="1:15" x14ac:dyDescent="0.2">
      <c r="A612" s="413"/>
      <c r="B612" s="388" t="s">
        <v>198</v>
      </c>
      <c r="C612" s="389"/>
      <c r="D612" s="389"/>
      <c r="E612" s="389"/>
      <c r="F612" s="390"/>
      <c r="G612" s="391">
        <v>2</v>
      </c>
      <c r="H612" s="392"/>
      <c r="I612" s="393" t="s">
        <v>199</v>
      </c>
      <c r="J612" s="394"/>
      <c r="K612" s="394"/>
      <c r="L612" s="394"/>
      <c r="M612" s="394"/>
      <c r="N612" s="395"/>
      <c r="O612" s="181">
        <f>SUM(G602:H612,O602:O611)</f>
        <v>4</v>
      </c>
    </row>
    <row r="613" spans="1:15" x14ac:dyDescent="0.2">
      <c r="A613" s="414" t="s">
        <v>200</v>
      </c>
      <c r="B613" s="397" t="s">
        <v>214</v>
      </c>
      <c r="C613" s="397"/>
      <c r="D613" s="397"/>
      <c r="E613" s="397"/>
      <c r="F613" s="397"/>
      <c r="G613" s="417"/>
      <c r="H613" s="417"/>
      <c r="I613" s="417"/>
      <c r="J613" s="417"/>
      <c r="K613" s="417"/>
      <c r="L613" s="417"/>
      <c r="M613" s="417"/>
      <c r="N613" s="417"/>
      <c r="O613" s="417"/>
    </row>
    <row r="614" spans="1:15" x14ac:dyDescent="0.2">
      <c r="A614" s="414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</row>
    <row r="615" spans="1:15" x14ac:dyDescent="0.2">
      <c r="A615" s="414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</row>
    <row r="616" spans="1:15" x14ac:dyDescent="0.2">
      <c r="A616" s="414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</row>
    <row r="617" spans="1:15" x14ac:dyDescent="0.2">
      <c r="A617" s="414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</row>
    <row r="618" spans="1:15" x14ac:dyDescent="0.2">
      <c r="A618" s="414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</row>
    <row r="619" spans="1:15" x14ac:dyDescent="0.2">
      <c r="A619" s="414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</row>
    <row r="620" spans="1:15" x14ac:dyDescent="0.2">
      <c r="A620" s="414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</row>
    <row r="621" spans="1:15" x14ac:dyDescent="0.2">
      <c r="A621" s="414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</row>
    <row r="622" spans="1:15" x14ac:dyDescent="0.2">
      <c r="A622" s="414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</row>
    <row r="623" spans="1:15" x14ac:dyDescent="0.2">
      <c r="A623" s="414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</row>
    <row r="624" spans="1:15" x14ac:dyDescent="0.2">
      <c r="A624" s="414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</row>
    <row r="625" spans="1:15" x14ac:dyDescent="0.2">
      <c r="A625" s="414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</row>
    <row r="626" spans="1:15" x14ac:dyDescent="0.2">
      <c r="A626" s="414"/>
      <c r="B626" s="355"/>
      <c r="C626" s="355"/>
      <c r="D626" s="355"/>
      <c r="E626" s="355"/>
      <c r="F626" s="355"/>
      <c r="G626" s="355"/>
      <c r="H626" s="355"/>
      <c r="I626" s="253" t="s">
        <v>0</v>
      </c>
      <c r="J626" s="253"/>
      <c r="K626" s="253"/>
      <c r="L626" s="253"/>
      <c r="M626" s="253"/>
      <c r="N626" s="253"/>
      <c r="O626" s="253"/>
    </row>
    <row r="627" spans="1:15" ht="65.25" customHeight="1" x14ac:dyDescent="0.2">
      <c r="A627" s="414"/>
      <c r="B627" s="355"/>
      <c r="C627" s="355"/>
      <c r="D627" s="355"/>
      <c r="E627" s="355"/>
      <c r="F627" s="355"/>
      <c r="G627" s="355"/>
      <c r="H627" s="355"/>
      <c r="I627" s="253"/>
      <c r="J627" s="253"/>
      <c r="K627" s="253"/>
      <c r="L627" s="253"/>
      <c r="M627" s="253"/>
      <c r="N627" s="253"/>
      <c r="O627" s="253"/>
    </row>
    <row r="628" spans="1:15" x14ac:dyDescent="0.2">
      <c r="A628" s="414" t="s">
        <v>204</v>
      </c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</row>
    <row r="629" spans="1:15" x14ac:dyDescent="0.2">
      <c r="A629" s="414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</row>
    <row r="630" spans="1:15" x14ac:dyDescent="0.2">
      <c r="A630" s="414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</row>
    <row r="631" spans="1:15" x14ac:dyDescent="0.2">
      <c r="A631" s="414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</row>
    <row r="632" spans="1:15" x14ac:dyDescent="0.2">
      <c r="A632" s="414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</row>
    <row r="633" spans="1:15" x14ac:dyDescent="0.2">
      <c r="A633" s="414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</row>
    <row r="634" spans="1:15" x14ac:dyDescent="0.2">
      <c r="A634" s="414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</row>
    <row r="635" spans="1:15" x14ac:dyDescent="0.2">
      <c r="A635" s="414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</row>
    <row r="636" spans="1:15" x14ac:dyDescent="0.2">
      <c r="A636" s="414"/>
      <c r="B636" s="359"/>
      <c r="C636" s="359"/>
      <c r="D636" s="359"/>
      <c r="E636" s="359"/>
      <c r="F636" s="359"/>
      <c r="G636" s="359"/>
      <c r="H636" s="359"/>
      <c r="I636" s="359"/>
      <c r="J636" s="359"/>
      <c r="K636" s="359"/>
      <c r="L636" s="359"/>
      <c r="M636" s="359"/>
      <c r="N636" s="359"/>
      <c r="O636" s="359"/>
    </row>
    <row r="637" spans="1:15" x14ac:dyDescent="0.2">
      <c r="A637" s="414"/>
      <c r="B637" s="359"/>
      <c r="C637" s="359"/>
      <c r="D637" s="359"/>
      <c r="E637" s="359"/>
      <c r="F637" s="359"/>
      <c r="G637" s="359"/>
      <c r="H637" s="359"/>
      <c r="I637" s="253" t="s">
        <v>205</v>
      </c>
      <c r="J637" s="253"/>
      <c r="K637" s="253"/>
      <c r="L637" s="253"/>
      <c r="M637" s="253"/>
      <c r="N637" s="253"/>
      <c r="O637" s="253"/>
    </row>
    <row r="638" spans="1:15" ht="27" customHeight="1" x14ac:dyDescent="0.2">
      <c r="A638" s="414"/>
      <c r="B638" s="359"/>
      <c r="C638" s="359"/>
      <c r="D638" s="359"/>
      <c r="E638" s="359"/>
      <c r="F638" s="359"/>
      <c r="G638" s="359"/>
      <c r="H638" s="359"/>
      <c r="I638" s="253"/>
      <c r="J638" s="253"/>
      <c r="K638" s="253"/>
      <c r="L638" s="253"/>
      <c r="M638" s="253"/>
      <c r="N638" s="253"/>
      <c r="O638" s="253"/>
    </row>
    <row r="639" spans="1:15" ht="42" customHeight="1" x14ac:dyDescent="0.2">
      <c r="A639" s="414"/>
      <c r="B639" s="359"/>
      <c r="C639" s="359"/>
      <c r="D639" s="359"/>
      <c r="E639" s="359"/>
      <c r="F639" s="359"/>
      <c r="G639" s="359"/>
      <c r="H639" s="359"/>
      <c r="I639" s="253"/>
      <c r="J639" s="253"/>
      <c r="K639" s="253"/>
      <c r="L639" s="253"/>
      <c r="M639" s="253"/>
      <c r="N639" s="253"/>
      <c r="O639" s="253"/>
    </row>
    <row r="640" spans="1:15" x14ac:dyDescent="0.2">
      <c r="A640" s="80" t="s">
        <v>150</v>
      </c>
      <c r="B640" s="384" t="s">
        <v>1</v>
      </c>
      <c r="C640" s="384"/>
      <c r="D640" s="384"/>
      <c r="E640" s="384"/>
      <c r="F640" s="384"/>
      <c r="G640" s="384"/>
      <c r="H640" s="384"/>
      <c r="I640" s="384"/>
      <c r="J640" s="384"/>
      <c r="K640" s="384"/>
      <c r="L640" s="384"/>
      <c r="M640" s="384"/>
      <c r="N640" s="384"/>
      <c r="O640" s="384"/>
    </row>
    <row r="641" spans="1:15" x14ac:dyDescent="0.2">
      <c r="A641" s="166" t="s">
        <v>2</v>
      </c>
      <c r="B641" s="384" t="s">
        <v>3</v>
      </c>
      <c r="C641" s="384"/>
      <c r="D641" s="384"/>
      <c r="E641" s="384"/>
      <c r="F641" s="384"/>
      <c r="G641" s="384"/>
      <c r="H641" s="384"/>
      <c r="I641" s="384"/>
      <c r="J641" s="384"/>
      <c r="K641" s="384"/>
      <c r="L641" s="384"/>
      <c r="M641" s="384"/>
      <c r="N641" s="384"/>
      <c r="O641" s="384"/>
    </row>
    <row r="642" spans="1:15" ht="12.75" customHeight="1" x14ac:dyDescent="0.2">
      <c r="A642" s="378" t="s">
        <v>151</v>
      </c>
      <c r="B642" s="378"/>
      <c r="C642" s="378"/>
      <c r="D642" s="378"/>
      <c r="E642" s="378"/>
      <c r="F642" s="378"/>
      <c r="G642" s="378"/>
      <c r="H642" s="378"/>
      <c r="I642" s="378"/>
      <c r="J642" s="378"/>
      <c r="K642" s="378"/>
      <c r="L642" s="378"/>
      <c r="M642" s="378"/>
      <c r="N642" s="378"/>
      <c r="O642" s="378"/>
    </row>
    <row r="643" spans="1:15" ht="12.75" customHeight="1" x14ac:dyDescent="0.2">
      <c r="A643" s="169" t="s">
        <v>6</v>
      </c>
      <c r="B643" s="170" t="s">
        <v>98</v>
      </c>
      <c r="C643" s="170" t="s">
        <v>124</v>
      </c>
      <c r="D643" s="412" t="s">
        <v>102</v>
      </c>
      <c r="E643" s="412"/>
      <c r="F643" s="412"/>
      <c r="G643" s="380" t="s">
        <v>152</v>
      </c>
      <c r="H643" s="380"/>
      <c r="I643" s="381">
        <f>I590+1</f>
        <v>45948</v>
      </c>
      <c r="J643" s="381"/>
      <c r="K643" s="381"/>
      <c r="L643" s="381"/>
      <c r="M643" s="381"/>
      <c r="N643" s="171" t="s">
        <v>153</v>
      </c>
      <c r="O643" s="169">
        <f>O590+1</f>
        <v>13</v>
      </c>
    </row>
    <row r="644" spans="1:15" x14ac:dyDescent="0.2">
      <c r="A644" s="382" t="s">
        <v>154</v>
      </c>
      <c r="B644" s="380" t="s">
        <v>5</v>
      </c>
      <c r="C644" s="380"/>
      <c r="D644" s="380"/>
      <c r="E644" s="380"/>
      <c r="F644" s="380"/>
      <c r="G644" s="380"/>
      <c r="H644" s="380"/>
      <c r="I644" s="380"/>
      <c r="J644" s="380"/>
      <c r="K644" s="166" t="s">
        <v>155</v>
      </c>
      <c r="L644" s="166" t="s">
        <v>156</v>
      </c>
      <c r="M644" s="383" t="s">
        <v>157</v>
      </c>
      <c r="N644" s="383"/>
      <c r="O644" s="166" t="s">
        <v>158</v>
      </c>
    </row>
    <row r="645" spans="1:15" x14ac:dyDescent="0.2">
      <c r="A645" s="382"/>
      <c r="B645" s="380"/>
      <c r="C645" s="380"/>
      <c r="D645" s="380"/>
      <c r="E645" s="380"/>
      <c r="F645" s="380"/>
      <c r="G645" s="380"/>
      <c r="H645" s="380"/>
      <c r="I645" s="380"/>
      <c r="J645" s="380"/>
      <c r="K645" s="166" t="s">
        <v>159</v>
      </c>
      <c r="L645" s="176"/>
      <c r="M645" s="377"/>
      <c r="N645" s="377"/>
      <c r="O645" s="167"/>
    </row>
    <row r="646" spans="1:15" ht="25.5" x14ac:dyDescent="0.2">
      <c r="A646" s="173" t="s">
        <v>161</v>
      </c>
      <c r="B646" s="174">
        <v>45932</v>
      </c>
      <c r="C646" s="173" t="s">
        <v>162</v>
      </c>
      <c r="D646" s="173">
        <v>180</v>
      </c>
      <c r="E646" s="173" t="s">
        <v>163</v>
      </c>
      <c r="F646" s="385" t="s">
        <v>164</v>
      </c>
      <c r="G646" s="385"/>
      <c r="H646" s="175">
        <f>H593+1</f>
        <v>13</v>
      </c>
      <c r="I646" s="173" t="s">
        <v>165</v>
      </c>
      <c r="J646" s="175">
        <f>D646-H646</f>
        <v>167</v>
      </c>
      <c r="K646" s="176" t="s">
        <v>166</v>
      </c>
      <c r="L646" s="176"/>
      <c r="M646" s="384"/>
      <c r="N646" s="384"/>
      <c r="O646" s="172"/>
    </row>
    <row r="647" spans="1:15" x14ac:dyDescent="0.2">
      <c r="A647" s="386" t="s">
        <v>167</v>
      </c>
      <c r="B647" s="382" t="s">
        <v>168</v>
      </c>
      <c r="C647" s="382"/>
      <c r="D647" s="382"/>
      <c r="E647" s="382"/>
      <c r="F647" s="382"/>
      <c r="G647" s="359"/>
      <c r="H647" s="359"/>
      <c r="I647" s="355"/>
      <c r="J647" s="355"/>
      <c r="K647" s="355"/>
      <c r="L647" s="355"/>
      <c r="M647" s="355"/>
      <c r="N647" s="355"/>
      <c r="O647" s="355"/>
    </row>
    <row r="648" spans="1:15" x14ac:dyDescent="0.2">
      <c r="A648" s="386"/>
      <c r="B648" s="382" t="s">
        <v>169</v>
      </c>
      <c r="C648" s="382"/>
      <c r="D648" s="382"/>
      <c r="E648" s="382"/>
      <c r="F648" s="382"/>
      <c r="G648" s="359"/>
      <c r="H648" s="359"/>
      <c r="I648" s="355"/>
      <c r="J648" s="355"/>
      <c r="K648" s="355"/>
      <c r="L648" s="355"/>
      <c r="M648" s="355"/>
      <c r="N648" s="355"/>
      <c r="O648" s="355"/>
    </row>
    <row r="649" spans="1:15" x14ac:dyDescent="0.2">
      <c r="A649" s="386"/>
      <c r="B649" s="382" t="s">
        <v>170</v>
      </c>
      <c r="C649" s="382"/>
      <c r="D649" s="382"/>
      <c r="E649" s="382"/>
      <c r="F649" s="382"/>
      <c r="G649" s="359"/>
      <c r="H649" s="359"/>
      <c r="I649" s="355"/>
      <c r="J649" s="355"/>
      <c r="K649" s="355"/>
      <c r="L649" s="355"/>
      <c r="M649" s="355"/>
      <c r="N649" s="355"/>
      <c r="O649" s="355"/>
    </row>
    <row r="650" spans="1:15" ht="12.75" customHeight="1" x14ac:dyDescent="0.2">
      <c r="A650" s="386"/>
      <c r="B650" s="382" t="s">
        <v>171</v>
      </c>
      <c r="C650" s="382"/>
      <c r="D650" s="382"/>
      <c r="E650" s="382"/>
      <c r="F650" s="382"/>
      <c r="G650" s="359"/>
      <c r="H650" s="359"/>
      <c r="I650" s="355"/>
      <c r="J650" s="355"/>
      <c r="K650" s="355"/>
      <c r="L650" s="355"/>
      <c r="M650" s="355"/>
      <c r="N650" s="355"/>
      <c r="O650" s="355"/>
    </row>
    <row r="651" spans="1:15" x14ac:dyDescent="0.2">
      <c r="A651" s="386"/>
      <c r="B651" s="382" t="s">
        <v>172</v>
      </c>
      <c r="C651" s="382"/>
      <c r="D651" s="382"/>
      <c r="E651" s="382"/>
      <c r="F651" s="382"/>
      <c r="G651" s="359"/>
      <c r="H651" s="359"/>
      <c r="I651" s="359"/>
      <c r="J651" s="359"/>
      <c r="K651" s="359"/>
      <c r="L651" s="359"/>
      <c r="M651" s="359"/>
      <c r="N651" s="359"/>
      <c r="O651" s="359"/>
    </row>
    <row r="652" spans="1:15" x14ac:dyDescent="0.2">
      <c r="A652" s="386"/>
      <c r="B652" s="382" t="s">
        <v>173</v>
      </c>
      <c r="C652" s="382"/>
      <c r="D652" s="382"/>
      <c r="E652" s="382"/>
      <c r="F652" s="382"/>
      <c r="G652" s="359"/>
      <c r="H652" s="359"/>
      <c r="I652" s="359"/>
      <c r="J652" s="359"/>
      <c r="K652" s="359"/>
      <c r="L652" s="359"/>
      <c r="M652" s="359"/>
      <c r="N652" s="359"/>
      <c r="O652" s="359"/>
    </row>
    <row r="653" spans="1:15" ht="13.5" customHeight="1" x14ac:dyDescent="0.2">
      <c r="A653" s="386"/>
      <c r="B653" s="382" t="s">
        <v>174</v>
      </c>
      <c r="C653" s="382"/>
      <c r="D653" s="382"/>
      <c r="E653" s="382"/>
      <c r="F653" s="382"/>
      <c r="G653" s="359"/>
      <c r="H653" s="359"/>
      <c r="I653" s="355"/>
      <c r="J653" s="355"/>
      <c r="K653" s="355"/>
      <c r="L653" s="355"/>
      <c r="M653" s="355"/>
      <c r="N653" s="355"/>
      <c r="O653" s="355"/>
    </row>
    <row r="654" spans="1:15" x14ac:dyDescent="0.2">
      <c r="A654" s="386" t="s">
        <v>175</v>
      </c>
      <c r="B654" s="380" t="s">
        <v>176</v>
      </c>
      <c r="C654" s="380"/>
      <c r="D654" s="380"/>
      <c r="E654" s="380"/>
      <c r="F654" s="380"/>
      <c r="G654" s="387" t="s">
        <v>177</v>
      </c>
      <c r="H654" s="387"/>
      <c r="I654" s="380" t="s">
        <v>176</v>
      </c>
      <c r="J654" s="380"/>
      <c r="K654" s="380"/>
      <c r="L654" s="380"/>
      <c r="M654" s="380"/>
      <c r="N654" s="380"/>
      <c r="O654" s="178" t="s">
        <v>177</v>
      </c>
    </row>
    <row r="655" spans="1:15" x14ac:dyDescent="0.2">
      <c r="A655" s="386"/>
      <c r="B655" s="388" t="s">
        <v>178</v>
      </c>
      <c r="C655" s="389"/>
      <c r="D655" s="389"/>
      <c r="E655" s="389"/>
      <c r="F655" s="390"/>
      <c r="G655" s="356"/>
      <c r="H655" s="358"/>
      <c r="I655" s="388" t="s">
        <v>179</v>
      </c>
      <c r="J655" s="389"/>
      <c r="K655" s="389"/>
      <c r="L655" s="389"/>
      <c r="M655" s="389"/>
      <c r="N655" s="390"/>
      <c r="O655" s="179"/>
    </row>
    <row r="656" spans="1:15" x14ac:dyDescent="0.2">
      <c r="A656" s="386"/>
      <c r="B656" s="388" t="s">
        <v>180</v>
      </c>
      <c r="C656" s="389"/>
      <c r="D656" s="389"/>
      <c r="E656" s="389"/>
      <c r="F656" s="390"/>
      <c r="G656" s="356"/>
      <c r="H656" s="358"/>
      <c r="I656" s="388" t="s">
        <v>181</v>
      </c>
      <c r="J656" s="389"/>
      <c r="K656" s="389"/>
      <c r="L656" s="389"/>
      <c r="M656" s="389"/>
      <c r="N656" s="390"/>
      <c r="O656" s="179"/>
    </row>
    <row r="657" spans="1:15" x14ac:dyDescent="0.2">
      <c r="A657" s="386"/>
      <c r="B657" s="388" t="s">
        <v>182</v>
      </c>
      <c r="C657" s="389"/>
      <c r="D657" s="389"/>
      <c r="E657" s="389"/>
      <c r="F657" s="390"/>
      <c r="G657" s="356"/>
      <c r="H657" s="358"/>
      <c r="I657" s="388" t="s">
        <v>183</v>
      </c>
      <c r="J657" s="389"/>
      <c r="K657" s="389"/>
      <c r="L657" s="389"/>
      <c r="M657" s="389"/>
      <c r="N657" s="390"/>
      <c r="O657" s="179"/>
    </row>
    <row r="658" spans="1:15" x14ac:dyDescent="0.2">
      <c r="A658" s="386"/>
      <c r="B658" s="388" t="s">
        <v>184</v>
      </c>
      <c r="C658" s="389"/>
      <c r="D658" s="389"/>
      <c r="E658" s="389"/>
      <c r="F658" s="390"/>
      <c r="G658" s="356"/>
      <c r="H658" s="358"/>
      <c r="I658" s="388" t="s">
        <v>185</v>
      </c>
      <c r="J658" s="389"/>
      <c r="K658" s="389"/>
      <c r="L658" s="389"/>
      <c r="M658" s="389"/>
      <c r="N658" s="390"/>
      <c r="O658" s="179"/>
    </row>
    <row r="659" spans="1:15" x14ac:dyDescent="0.2">
      <c r="A659" s="386"/>
      <c r="B659" s="388" t="s">
        <v>186</v>
      </c>
      <c r="C659" s="389"/>
      <c r="D659" s="389"/>
      <c r="E659" s="389"/>
      <c r="F659" s="390"/>
      <c r="G659" s="356"/>
      <c r="H659" s="358"/>
      <c r="I659" s="388" t="s">
        <v>187</v>
      </c>
      <c r="J659" s="389"/>
      <c r="K659" s="389"/>
      <c r="L659" s="389"/>
      <c r="M659" s="389"/>
      <c r="N659" s="390"/>
      <c r="O659" s="179">
        <v>1</v>
      </c>
    </row>
    <row r="660" spans="1:15" x14ac:dyDescent="0.2">
      <c r="A660" s="386"/>
      <c r="B660" s="388" t="s">
        <v>188</v>
      </c>
      <c r="C660" s="389"/>
      <c r="D660" s="389"/>
      <c r="E660" s="389"/>
      <c r="F660" s="390"/>
      <c r="G660" s="356"/>
      <c r="H660" s="358"/>
      <c r="I660" s="388" t="s">
        <v>189</v>
      </c>
      <c r="J660" s="389"/>
      <c r="K660" s="389"/>
      <c r="L660" s="389"/>
      <c r="M660" s="389"/>
      <c r="N660" s="390"/>
      <c r="O660" s="179"/>
    </row>
    <row r="661" spans="1:15" x14ac:dyDescent="0.2">
      <c r="A661" s="386"/>
      <c r="B661" s="388" t="s">
        <v>190</v>
      </c>
      <c r="C661" s="389"/>
      <c r="D661" s="389"/>
      <c r="E661" s="389"/>
      <c r="F661" s="390"/>
      <c r="G661" s="356"/>
      <c r="H661" s="358"/>
      <c r="I661" s="388" t="s">
        <v>191</v>
      </c>
      <c r="J661" s="389"/>
      <c r="K661" s="389"/>
      <c r="L661" s="389"/>
      <c r="M661" s="389"/>
      <c r="N661" s="390"/>
      <c r="O661" s="179"/>
    </row>
    <row r="662" spans="1:15" x14ac:dyDescent="0.2">
      <c r="A662" s="386"/>
      <c r="B662" s="388" t="s">
        <v>192</v>
      </c>
      <c r="C662" s="389"/>
      <c r="D662" s="389"/>
      <c r="E662" s="389"/>
      <c r="F662" s="390"/>
      <c r="G662" s="356"/>
      <c r="H662" s="358"/>
      <c r="I662" s="388" t="s">
        <v>193</v>
      </c>
      <c r="J662" s="389"/>
      <c r="K662" s="389"/>
      <c r="L662" s="389"/>
      <c r="M662" s="389"/>
      <c r="N662" s="390"/>
      <c r="O662" s="179"/>
    </row>
    <row r="663" spans="1:15" x14ac:dyDescent="0.2">
      <c r="A663" s="386"/>
      <c r="B663" s="388" t="s">
        <v>194</v>
      </c>
      <c r="C663" s="389"/>
      <c r="D663" s="389"/>
      <c r="E663" s="389"/>
      <c r="F663" s="390"/>
      <c r="G663" s="356"/>
      <c r="H663" s="358"/>
      <c r="I663" s="388" t="s">
        <v>195</v>
      </c>
      <c r="J663" s="389"/>
      <c r="K663" s="389"/>
      <c r="L663" s="389"/>
      <c r="M663" s="389"/>
      <c r="N663" s="390"/>
      <c r="O663" s="179"/>
    </row>
    <row r="664" spans="1:15" x14ac:dyDescent="0.2">
      <c r="A664" s="386"/>
      <c r="B664" s="388" t="s">
        <v>196</v>
      </c>
      <c r="C664" s="389"/>
      <c r="D664" s="389"/>
      <c r="E664" s="389"/>
      <c r="F664" s="390"/>
      <c r="G664" s="356"/>
      <c r="H664" s="358"/>
      <c r="I664" s="388" t="s">
        <v>197</v>
      </c>
      <c r="J664" s="389"/>
      <c r="K664" s="389"/>
      <c r="L664" s="389"/>
      <c r="M664" s="389"/>
      <c r="N664" s="390"/>
      <c r="O664" s="180">
        <v>1</v>
      </c>
    </row>
    <row r="665" spans="1:15" x14ac:dyDescent="0.2">
      <c r="A665" s="386"/>
      <c r="B665" s="388" t="s">
        <v>198</v>
      </c>
      <c r="C665" s="389"/>
      <c r="D665" s="389"/>
      <c r="E665" s="389"/>
      <c r="F665" s="390"/>
      <c r="G665" s="391">
        <v>2</v>
      </c>
      <c r="H665" s="392"/>
      <c r="I665" s="393" t="s">
        <v>199</v>
      </c>
      <c r="J665" s="394"/>
      <c r="K665" s="394"/>
      <c r="L665" s="394"/>
      <c r="M665" s="394"/>
      <c r="N665" s="395"/>
      <c r="O665" s="181">
        <f>SUM(G655:H665,O655:O664)</f>
        <v>4</v>
      </c>
    </row>
    <row r="666" spans="1:15" x14ac:dyDescent="0.2">
      <c r="A666" s="396" t="s">
        <v>200</v>
      </c>
      <c r="B666" s="397"/>
      <c r="C666" s="397"/>
      <c r="D666" s="397"/>
      <c r="E666" s="397"/>
      <c r="F666" s="397"/>
      <c r="G666" s="417"/>
      <c r="H666" s="417"/>
      <c r="I666" s="417"/>
      <c r="J666" s="417"/>
      <c r="K666" s="417"/>
      <c r="L666" s="417"/>
      <c r="M666" s="417"/>
      <c r="N666" s="417"/>
      <c r="O666" s="417"/>
    </row>
    <row r="667" spans="1:15" x14ac:dyDescent="0.2">
      <c r="A667" s="396"/>
      <c r="B667" s="418" t="s">
        <v>208</v>
      </c>
      <c r="C667" s="419"/>
      <c r="D667" s="419"/>
      <c r="E667" s="419"/>
      <c r="F667" s="419"/>
      <c r="G667" s="419"/>
      <c r="H667" s="419"/>
      <c r="I667" s="419"/>
      <c r="J667" s="419"/>
      <c r="K667" s="419"/>
      <c r="L667" s="419"/>
      <c r="M667" s="419"/>
      <c r="N667" s="419"/>
      <c r="O667" s="420"/>
    </row>
    <row r="668" spans="1:15" x14ac:dyDescent="0.2">
      <c r="A668" s="396"/>
      <c r="B668" s="421"/>
      <c r="C668" s="42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3"/>
    </row>
    <row r="669" spans="1:15" x14ac:dyDescent="0.2">
      <c r="A669" s="396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</row>
    <row r="670" spans="1:15" x14ac:dyDescent="0.2">
      <c r="A670" s="396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</row>
    <row r="671" spans="1:15" x14ac:dyDescent="0.2">
      <c r="A671" s="396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</row>
    <row r="672" spans="1:15" x14ac:dyDescent="0.2">
      <c r="A672" s="396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</row>
    <row r="673" spans="1:15" x14ac:dyDescent="0.2">
      <c r="A673" s="396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</row>
    <row r="674" spans="1:15" x14ac:dyDescent="0.2">
      <c r="A674" s="396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</row>
    <row r="675" spans="1:15" x14ac:dyDescent="0.2">
      <c r="A675" s="396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</row>
    <row r="676" spans="1:15" x14ac:dyDescent="0.2">
      <c r="A676" s="396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</row>
    <row r="677" spans="1:15" x14ac:dyDescent="0.2">
      <c r="A677" s="396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</row>
    <row r="678" spans="1:15" x14ac:dyDescent="0.2">
      <c r="A678" s="396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</row>
    <row r="679" spans="1:15" ht="40.5" customHeight="1" x14ac:dyDescent="0.2">
      <c r="A679" s="396"/>
      <c r="B679" s="355"/>
      <c r="C679" s="355"/>
      <c r="D679" s="355"/>
      <c r="E679" s="355"/>
      <c r="F679" s="355"/>
      <c r="G679" s="355"/>
      <c r="H679" s="355"/>
      <c r="I679" s="253" t="s">
        <v>0</v>
      </c>
      <c r="J679" s="253"/>
      <c r="K679" s="253"/>
      <c r="L679" s="253"/>
      <c r="M679" s="253"/>
      <c r="N679" s="253"/>
      <c r="O679" s="253"/>
    </row>
    <row r="680" spans="1:15" ht="42.75" customHeight="1" x14ac:dyDescent="0.2">
      <c r="A680" s="396"/>
      <c r="B680" s="355"/>
      <c r="C680" s="355"/>
      <c r="D680" s="355"/>
      <c r="E680" s="355"/>
      <c r="F680" s="355"/>
      <c r="G680" s="355"/>
      <c r="H680" s="355"/>
      <c r="I680" s="253"/>
      <c r="J680" s="253"/>
      <c r="K680" s="253"/>
      <c r="L680" s="253"/>
      <c r="M680" s="253"/>
      <c r="N680" s="253"/>
      <c r="O680" s="253"/>
    </row>
    <row r="681" spans="1:15" x14ac:dyDescent="0.2">
      <c r="A681" s="396" t="s">
        <v>204</v>
      </c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</row>
    <row r="682" spans="1:15" x14ac:dyDescent="0.2">
      <c r="A682" s="396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</row>
    <row r="683" spans="1:15" x14ac:dyDescent="0.2">
      <c r="A683" s="396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</row>
    <row r="684" spans="1:15" x14ac:dyDescent="0.2">
      <c r="A684" s="396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</row>
    <row r="685" spans="1:15" x14ac:dyDescent="0.2">
      <c r="A685" s="396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</row>
    <row r="686" spans="1:15" x14ac:dyDescent="0.2">
      <c r="A686" s="396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</row>
    <row r="687" spans="1:15" x14ac:dyDescent="0.2">
      <c r="A687" s="396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</row>
    <row r="688" spans="1:15" x14ac:dyDescent="0.2">
      <c r="A688" s="396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</row>
    <row r="689" spans="1:15" x14ac:dyDescent="0.2">
      <c r="A689" s="396"/>
      <c r="B689" s="359"/>
      <c r="C689" s="359"/>
      <c r="D689" s="359"/>
      <c r="E689" s="359"/>
      <c r="F689" s="359"/>
      <c r="G689" s="359"/>
      <c r="H689" s="359"/>
      <c r="I689" s="359"/>
      <c r="J689" s="359"/>
      <c r="K689" s="359"/>
      <c r="L689" s="359"/>
      <c r="M689" s="359"/>
      <c r="N689" s="359"/>
      <c r="O689" s="359"/>
    </row>
    <row r="690" spans="1:15" x14ac:dyDescent="0.2">
      <c r="A690" s="396"/>
      <c r="B690" s="359"/>
      <c r="C690" s="359"/>
      <c r="D690" s="359"/>
      <c r="E690" s="359"/>
      <c r="F690" s="359"/>
      <c r="G690" s="359"/>
      <c r="H690" s="359"/>
      <c r="I690" s="253" t="s">
        <v>205</v>
      </c>
      <c r="J690" s="253"/>
      <c r="K690" s="253"/>
      <c r="L690" s="253"/>
      <c r="M690" s="253"/>
      <c r="N690" s="253"/>
      <c r="O690" s="253"/>
    </row>
    <row r="691" spans="1:15" x14ac:dyDescent="0.2">
      <c r="A691" s="396"/>
      <c r="B691" s="359"/>
      <c r="C691" s="359"/>
      <c r="D691" s="359"/>
      <c r="E691" s="359"/>
      <c r="F691" s="359"/>
      <c r="G691" s="359"/>
      <c r="H691" s="359"/>
      <c r="I691" s="253"/>
      <c r="J691" s="253"/>
      <c r="K691" s="253"/>
      <c r="L691" s="253"/>
      <c r="M691" s="253"/>
      <c r="N691" s="253"/>
      <c r="O691" s="253"/>
    </row>
    <row r="692" spans="1:15" ht="54" customHeight="1" x14ac:dyDescent="0.2">
      <c r="A692" s="396"/>
      <c r="B692" s="359"/>
      <c r="C692" s="359"/>
      <c r="D692" s="359"/>
      <c r="E692" s="359"/>
      <c r="F692" s="359"/>
      <c r="G692" s="359"/>
      <c r="H692" s="359"/>
      <c r="I692" s="253"/>
      <c r="J692" s="253"/>
      <c r="K692" s="253"/>
      <c r="L692" s="253"/>
      <c r="M692" s="253"/>
      <c r="N692" s="253"/>
      <c r="O692" s="253"/>
    </row>
    <row r="693" spans="1:15" x14ac:dyDescent="0.2">
      <c r="A693" s="80" t="s">
        <v>150</v>
      </c>
      <c r="B693" s="384" t="s">
        <v>1</v>
      </c>
      <c r="C693" s="384"/>
      <c r="D693" s="384"/>
      <c r="E693" s="384"/>
      <c r="F693" s="384"/>
      <c r="G693" s="384"/>
      <c r="H693" s="384"/>
      <c r="I693" s="384"/>
      <c r="J693" s="384"/>
      <c r="K693" s="384"/>
      <c r="L693" s="384"/>
      <c r="M693" s="384"/>
      <c r="N693" s="384"/>
      <c r="O693" s="384"/>
    </row>
    <row r="694" spans="1:15" x14ac:dyDescent="0.2">
      <c r="A694" s="166" t="s">
        <v>2</v>
      </c>
      <c r="B694" s="384" t="s">
        <v>3</v>
      </c>
      <c r="C694" s="384"/>
      <c r="D694" s="384"/>
      <c r="E694" s="384"/>
      <c r="F694" s="384"/>
      <c r="G694" s="384"/>
      <c r="H694" s="384"/>
      <c r="I694" s="384"/>
      <c r="J694" s="384"/>
      <c r="K694" s="384"/>
      <c r="L694" s="384"/>
      <c r="M694" s="384"/>
      <c r="N694" s="384"/>
      <c r="O694" s="384"/>
    </row>
    <row r="695" spans="1:15" x14ac:dyDescent="0.2">
      <c r="A695" s="378" t="s">
        <v>151</v>
      </c>
      <c r="B695" s="378"/>
      <c r="C695" s="378"/>
      <c r="D695" s="378"/>
      <c r="E695" s="378"/>
      <c r="F695" s="378"/>
      <c r="G695" s="378"/>
      <c r="H695" s="378"/>
      <c r="I695" s="378"/>
      <c r="J695" s="378"/>
      <c r="K695" s="378"/>
      <c r="L695" s="378"/>
      <c r="M695" s="378"/>
      <c r="N695" s="378"/>
      <c r="O695" s="378"/>
    </row>
    <row r="696" spans="1:15" x14ac:dyDescent="0.2">
      <c r="A696" s="169" t="s">
        <v>6</v>
      </c>
      <c r="B696" s="170" t="s">
        <v>98</v>
      </c>
      <c r="C696" s="170" t="s">
        <v>124</v>
      </c>
      <c r="D696" s="412" t="s">
        <v>102</v>
      </c>
      <c r="E696" s="412"/>
      <c r="F696" s="412"/>
      <c r="G696" s="380" t="s">
        <v>152</v>
      </c>
      <c r="H696" s="380"/>
      <c r="I696" s="381">
        <f>I643+1</f>
        <v>45949</v>
      </c>
      <c r="J696" s="381"/>
      <c r="K696" s="381"/>
      <c r="L696" s="381"/>
      <c r="M696" s="381"/>
      <c r="N696" s="171" t="s">
        <v>153</v>
      </c>
      <c r="O696" s="169">
        <f>O643+1</f>
        <v>14</v>
      </c>
    </row>
    <row r="697" spans="1:15" x14ac:dyDescent="0.2">
      <c r="A697" s="382" t="s">
        <v>154</v>
      </c>
      <c r="B697" s="380" t="s">
        <v>5</v>
      </c>
      <c r="C697" s="380"/>
      <c r="D697" s="380"/>
      <c r="E697" s="380"/>
      <c r="F697" s="380"/>
      <c r="G697" s="380"/>
      <c r="H697" s="380"/>
      <c r="I697" s="380"/>
      <c r="J697" s="380"/>
      <c r="K697" s="166" t="s">
        <v>155</v>
      </c>
      <c r="L697" s="166" t="s">
        <v>156</v>
      </c>
      <c r="M697" s="383" t="s">
        <v>157</v>
      </c>
      <c r="N697" s="383"/>
      <c r="O697" s="166" t="s">
        <v>158</v>
      </c>
    </row>
    <row r="698" spans="1:15" x14ac:dyDescent="0.2">
      <c r="A698" s="382"/>
      <c r="B698" s="380"/>
      <c r="C698" s="380"/>
      <c r="D698" s="380"/>
      <c r="E698" s="380"/>
      <c r="F698" s="380"/>
      <c r="G698" s="380"/>
      <c r="H698" s="380"/>
      <c r="I698" s="380"/>
      <c r="J698" s="380"/>
      <c r="K698" s="166" t="s">
        <v>159</v>
      </c>
      <c r="L698" s="166"/>
      <c r="M698" s="377"/>
      <c r="N698" s="377"/>
      <c r="O698" s="167"/>
    </row>
    <row r="699" spans="1:15" ht="25.5" x14ac:dyDescent="0.2">
      <c r="A699" s="173" t="s">
        <v>161</v>
      </c>
      <c r="B699" s="174">
        <v>45932</v>
      </c>
      <c r="C699" s="173" t="s">
        <v>162</v>
      </c>
      <c r="D699" s="173">
        <v>180</v>
      </c>
      <c r="E699" s="173" t="s">
        <v>163</v>
      </c>
      <c r="F699" s="385" t="s">
        <v>164</v>
      </c>
      <c r="G699" s="385"/>
      <c r="H699" s="175">
        <f>H646+1</f>
        <v>14</v>
      </c>
      <c r="I699" s="173" t="s">
        <v>165</v>
      </c>
      <c r="J699" s="175">
        <f>D699-H699</f>
        <v>166</v>
      </c>
      <c r="K699" s="176" t="s">
        <v>166</v>
      </c>
      <c r="L699" s="176"/>
      <c r="M699" s="384"/>
      <c r="N699" s="384"/>
      <c r="O699" s="172"/>
    </row>
    <row r="700" spans="1:15" x14ac:dyDescent="0.2">
      <c r="A700" s="386" t="s">
        <v>167</v>
      </c>
      <c r="B700" s="382" t="s">
        <v>168</v>
      </c>
      <c r="C700" s="382"/>
      <c r="D700" s="382"/>
      <c r="E700" s="382"/>
      <c r="F700" s="382"/>
      <c r="G700" s="359"/>
      <c r="H700" s="359"/>
      <c r="I700" s="355"/>
      <c r="J700" s="355"/>
      <c r="K700" s="355"/>
      <c r="L700" s="355"/>
      <c r="M700" s="355"/>
      <c r="N700" s="355"/>
      <c r="O700" s="355"/>
    </row>
    <row r="701" spans="1:15" x14ac:dyDescent="0.2">
      <c r="A701" s="386"/>
      <c r="B701" s="382" t="s">
        <v>169</v>
      </c>
      <c r="C701" s="382"/>
      <c r="D701" s="382"/>
      <c r="E701" s="382"/>
      <c r="F701" s="382"/>
      <c r="G701" s="359"/>
      <c r="H701" s="359"/>
      <c r="I701" s="355"/>
      <c r="J701" s="355"/>
      <c r="K701" s="355"/>
      <c r="L701" s="355"/>
      <c r="M701" s="355"/>
      <c r="N701" s="355"/>
      <c r="O701" s="355"/>
    </row>
    <row r="702" spans="1:15" x14ac:dyDescent="0.2">
      <c r="A702" s="386"/>
      <c r="B702" s="382" t="s">
        <v>170</v>
      </c>
      <c r="C702" s="382"/>
      <c r="D702" s="382"/>
      <c r="E702" s="382"/>
      <c r="F702" s="382"/>
      <c r="G702" s="359"/>
      <c r="H702" s="359"/>
      <c r="I702" s="355"/>
      <c r="J702" s="355"/>
      <c r="K702" s="355"/>
      <c r="L702" s="355"/>
      <c r="M702" s="355"/>
      <c r="N702" s="355"/>
      <c r="O702" s="355"/>
    </row>
    <row r="703" spans="1:15" x14ac:dyDescent="0.2">
      <c r="A703" s="386"/>
      <c r="B703" s="382" t="s">
        <v>171</v>
      </c>
      <c r="C703" s="382"/>
      <c r="D703" s="382"/>
      <c r="E703" s="382"/>
      <c r="F703" s="382"/>
      <c r="G703" s="359"/>
      <c r="H703" s="359"/>
      <c r="I703" s="355"/>
      <c r="J703" s="355"/>
      <c r="K703" s="355"/>
      <c r="L703" s="355"/>
      <c r="M703" s="355"/>
      <c r="N703" s="355"/>
      <c r="O703" s="355"/>
    </row>
    <row r="704" spans="1:15" x14ac:dyDescent="0.2">
      <c r="A704" s="386"/>
      <c r="B704" s="382" t="s">
        <v>172</v>
      </c>
      <c r="C704" s="382"/>
      <c r="D704" s="382"/>
      <c r="E704" s="382"/>
      <c r="F704" s="382"/>
      <c r="G704" s="359"/>
      <c r="H704" s="359"/>
      <c r="I704" s="359"/>
      <c r="J704" s="359"/>
      <c r="K704" s="359"/>
      <c r="L704" s="359"/>
      <c r="M704" s="359"/>
      <c r="N704" s="359"/>
      <c r="O704" s="359"/>
    </row>
    <row r="705" spans="1:15" x14ac:dyDescent="0.2">
      <c r="A705" s="386"/>
      <c r="B705" s="382" t="s">
        <v>173</v>
      </c>
      <c r="C705" s="382"/>
      <c r="D705" s="382"/>
      <c r="E705" s="382"/>
      <c r="F705" s="382"/>
      <c r="G705" s="359"/>
      <c r="H705" s="359"/>
      <c r="I705" s="359"/>
      <c r="J705" s="359"/>
      <c r="K705" s="359"/>
      <c r="L705" s="359"/>
      <c r="M705" s="359"/>
      <c r="N705" s="359"/>
      <c r="O705" s="359"/>
    </row>
    <row r="706" spans="1:15" x14ac:dyDescent="0.2">
      <c r="A706" s="386"/>
      <c r="B706" s="382" t="s">
        <v>174</v>
      </c>
      <c r="C706" s="382"/>
      <c r="D706" s="382"/>
      <c r="E706" s="382"/>
      <c r="F706" s="382"/>
      <c r="G706" s="359"/>
      <c r="H706" s="359"/>
      <c r="I706" s="355"/>
      <c r="J706" s="355"/>
      <c r="K706" s="355"/>
      <c r="L706" s="355"/>
      <c r="M706" s="355"/>
      <c r="N706" s="355"/>
      <c r="O706" s="355"/>
    </row>
    <row r="707" spans="1:15" x14ac:dyDescent="0.2">
      <c r="A707" s="386" t="s">
        <v>175</v>
      </c>
      <c r="B707" s="380" t="s">
        <v>176</v>
      </c>
      <c r="C707" s="380"/>
      <c r="D707" s="380"/>
      <c r="E707" s="380"/>
      <c r="F707" s="380"/>
      <c r="G707" s="387" t="s">
        <v>177</v>
      </c>
      <c r="H707" s="387"/>
      <c r="I707" s="380" t="s">
        <v>176</v>
      </c>
      <c r="J707" s="380"/>
      <c r="K707" s="380"/>
      <c r="L707" s="380"/>
      <c r="M707" s="380"/>
      <c r="N707" s="380"/>
      <c r="O707" s="178" t="s">
        <v>177</v>
      </c>
    </row>
    <row r="708" spans="1:15" x14ac:dyDescent="0.2">
      <c r="A708" s="386"/>
      <c r="B708" s="388" t="s">
        <v>178</v>
      </c>
      <c r="C708" s="389"/>
      <c r="D708" s="389"/>
      <c r="E708" s="389"/>
      <c r="F708" s="390"/>
      <c r="G708" s="356"/>
      <c r="H708" s="358"/>
      <c r="I708" s="388" t="s">
        <v>179</v>
      </c>
      <c r="J708" s="389"/>
      <c r="K708" s="389"/>
      <c r="L708" s="389"/>
      <c r="M708" s="389"/>
      <c r="N708" s="390"/>
      <c r="O708" s="179"/>
    </row>
    <row r="709" spans="1:15" x14ac:dyDescent="0.2">
      <c r="A709" s="386"/>
      <c r="B709" s="388" t="s">
        <v>180</v>
      </c>
      <c r="C709" s="389"/>
      <c r="D709" s="389"/>
      <c r="E709" s="389"/>
      <c r="F709" s="390"/>
      <c r="G709" s="356"/>
      <c r="H709" s="358"/>
      <c r="I709" s="388" t="s">
        <v>181</v>
      </c>
      <c r="J709" s="389"/>
      <c r="K709" s="389"/>
      <c r="L709" s="389"/>
      <c r="M709" s="389"/>
      <c r="N709" s="390"/>
      <c r="O709" s="179"/>
    </row>
    <row r="710" spans="1:15" x14ac:dyDescent="0.2">
      <c r="A710" s="386"/>
      <c r="B710" s="388" t="s">
        <v>182</v>
      </c>
      <c r="C710" s="389"/>
      <c r="D710" s="389"/>
      <c r="E710" s="389"/>
      <c r="F710" s="390"/>
      <c r="G710" s="356"/>
      <c r="H710" s="358"/>
      <c r="I710" s="388" t="s">
        <v>183</v>
      </c>
      <c r="J710" s="389"/>
      <c r="K710" s="389"/>
      <c r="L710" s="389"/>
      <c r="M710" s="389"/>
      <c r="N710" s="390"/>
      <c r="O710" s="179"/>
    </row>
    <row r="711" spans="1:15" x14ac:dyDescent="0.2">
      <c r="A711" s="386"/>
      <c r="B711" s="388" t="s">
        <v>184</v>
      </c>
      <c r="C711" s="389"/>
      <c r="D711" s="389"/>
      <c r="E711" s="389"/>
      <c r="F711" s="390"/>
      <c r="G711" s="356"/>
      <c r="H711" s="358"/>
      <c r="I711" s="388" t="s">
        <v>185</v>
      </c>
      <c r="J711" s="389"/>
      <c r="K711" s="389"/>
      <c r="L711" s="389"/>
      <c r="M711" s="389"/>
      <c r="N711" s="390"/>
      <c r="O711" s="179"/>
    </row>
    <row r="712" spans="1:15" x14ac:dyDescent="0.2">
      <c r="A712" s="386"/>
      <c r="B712" s="388" t="s">
        <v>186</v>
      </c>
      <c r="C712" s="389"/>
      <c r="D712" s="389"/>
      <c r="E712" s="389"/>
      <c r="F712" s="390"/>
      <c r="G712" s="356"/>
      <c r="H712" s="358"/>
      <c r="I712" s="388" t="s">
        <v>187</v>
      </c>
      <c r="J712" s="389"/>
      <c r="K712" s="389"/>
      <c r="L712" s="389"/>
      <c r="M712" s="389"/>
      <c r="N712" s="390"/>
      <c r="O712" s="179">
        <v>1</v>
      </c>
    </row>
    <row r="713" spans="1:15" x14ac:dyDescent="0.2">
      <c r="A713" s="386"/>
      <c r="B713" s="388" t="s">
        <v>188</v>
      </c>
      <c r="C713" s="389"/>
      <c r="D713" s="389"/>
      <c r="E713" s="389"/>
      <c r="F713" s="390"/>
      <c r="G713" s="356"/>
      <c r="H713" s="358"/>
      <c r="I713" s="388" t="s">
        <v>189</v>
      </c>
      <c r="J713" s="389"/>
      <c r="K713" s="389"/>
      <c r="L713" s="389"/>
      <c r="M713" s="389"/>
      <c r="N713" s="390"/>
      <c r="O713" s="179"/>
    </row>
    <row r="714" spans="1:15" x14ac:dyDescent="0.2">
      <c r="A714" s="386"/>
      <c r="B714" s="388" t="s">
        <v>190</v>
      </c>
      <c r="C714" s="389"/>
      <c r="D714" s="389"/>
      <c r="E714" s="389"/>
      <c r="F714" s="390"/>
      <c r="G714" s="356"/>
      <c r="H714" s="358"/>
      <c r="I714" s="388" t="s">
        <v>191</v>
      </c>
      <c r="J714" s="389"/>
      <c r="K714" s="389"/>
      <c r="L714" s="389"/>
      <c r="M714" s="389"/>
      <c r="N714" s="390"/>
      <c r="O714" s="179"/>
    </row>
    <row r="715" spans="1:15" x14ac:dyDescent="0.2">
      <c r="A715" s="386"/>
      <c r="B715" s="388" t="s">
        <v>192</v>
      </c>
      <c r="C715" s="389"/>
      <c r="D715" s="389"/>
      <c r="E715" s="389"/>
      <c r="F715" s="390"/>
      <c r="G715" s="356"/>
      <c r="H715" s="358"/>
      <c r="I715" s="388" t="s">
        <v>193</v>
      </c>
      <c r="J715" s="389"/>
      <c r="K715" s="389"/>
      <c r="L715" s="389"/>
      <c r="M715" s="389"/>
      <c r="N715" s="390"/>
      <c r="O715" s="179"/>
    </row>
    <row r="716" spans="1:15" x14ac:dyDescent="0.2">
      <c r="A716" s="386"/>
      <c r="B716" s="388" t="s">
        <v>194</v>
      </c>
      <c r="C716" s="389"/>
      <c r="D716" s="389"/>
      <c r="E716" s="389"/>
      <c r="F716" s="390"/>
      <c r="G716" s="356"/>
      <c r="H716" s="358"/>
      <c r="I716" s="388" t="s">
        <v>195</v>
      </c>
      <c r="J716" s="389"/>
      <c r="K716" s="389"/>
      <c r="L716" s="389"/>
      <c r="M716" s="389"/>
      <c r="N716" s="390"/>
      <c r="O716" s="179"/>
    </row>
    <row r="717" spans="1:15" x14ac:dyDescent="0.2">
      <c r="A717" s="386"/>
      <c r="B717" s="388" t="s">
        <v>196</v>
      </c>
      <c r="C717" s="389"/>
      <c r="D717" s="389"/>
      <c r="E717" s="389"/>
      <c r="F717" s="390"/>
      <c r="G717" s="356"/>
      <c r="H717" s="358"/>
      <c r="I717" s="388" t="s">
        <v>197</v>
      </c>
      <c r="J717" s="389"/>
      <c r="K717" s="389"/>
      <c r="L717" s="389"/>
      <c r="M717" s="389"/>
      <c r="N717" s="390"/>
      <c r="O717" s="180">
        <v>1</v>
      </c>
    </row>
    <row r="718" spans="1:15" x14ac:dyDescent="0.2">
      <c r="A718" s="386"/>
      <c r="B718" s="388" t="s">
        <v>198</v>
      </c>
      <c r="C718" s="389"/>
      <c r="D718" s="389"/>
      <c r="E718" s="389"/>
      <c r="F718" s="390"/>
      <c r="G718" s="391">
        <v>2</v>
      </c>
      <c r="H718" s="392"/>
      <c r="I718" s="393" t="s">
        <v>199</v>
      </c>
      <c r="J718" s="394"/>
      <c r="K718" s="394"/>
      <c r="L718" s="394"/>
      <c r="M718" s="394"/>
      <c r="N718" s="395"/>
      <c r="O718" s="181">
        <f>SUM(G708:H718,O708:O717)</f>
        <v>4</v>
      </c>
    </row>
    <row r="719" spans="1:15" x14ac:dyDescent="0.2">
      <c r="A719" s="396" t="s">
        <v>200</v>
      </c>
      <c r="B719" s="397"/>
      <c r="C719" s="397"/>
      <c r="D719" s="397"/>
      <c r="E719" s="397"/>
      <c r="F719" s="397"/>
      <c r="G719" s="417"/>
      <c r="H719" s="417"/>
      <c r="I719" s="417"/>
      <c r="J719" s="417"/>
      <c r="K719" s="417"/>
      <c r="L719" s="417"/>
      <c r="M719" s="417"/>
      <c r="N719" s="417"/>
      <c r="O719" s="417"/>
    </row>
    <row r="720" spans="1:15" x14ac:dyDescent="0.2">
      <c r="A720" s="396"/>
      <c r="B720" s="418" t="s">
        <v>210</v>
      </c>
      <c r="C720" s="419"/>
      <c r="D720" s="419"/>
      <c r="E720" s="419"/>
      <c r="F720" s="419"/>
      <c r="G720" s="419"/>
      <c r="H720" s="419"/>
      <c r="I720" s="419"/>
      <c r="J720" s="419"/>
      <c r="K720" s="419"/>
      <c r="L720" s="419"/>
      <c r="M720" s="419"/>
      <c r="N720" s="419"/>
      <c r="O720" s="420"/>
    </row>
    <row r="721" spans="1:15" x14ac:dyDescent="0.2">
      <c r="A721" s="396"/>
      <c r="B721" s="421"/>
      <c r="C721" s="42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3"/>
    </row>
    <row r="722" spans="1:15" x14ac:dyDescent="0.2">
      <c r="A722" s="396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</row>
    <row r="723" spans="1:15" x14ac:dyDescent="0.2">
      <c r="A723" s="396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</row>
    <row r="724" spans="1:15" x14ac:dyDescent="0.2">
      <c r="A724" s="396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</row>
    <row r="725" spans="1:15" x14ac:dyDescent="0.2">
      <c r="A725" s="396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</row>
    <row r="726" spans="1:15" x14ac:dyDescent="0.2">
      <c r="A726" s="396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</row>
    <row r="727" spans="1:15" x14ac:dyDescent="0.2">
      <c r="A727" s="396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</row>
    <row r="728" spans="1:15" x14ac:dyDescent="0.2">
      <c r="A728" s="396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</row>
    <row r="729" spans="1:15" x14ac:dyDescent="0.2">
      <c r="A729" s="396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</row>
    <row r="730" spans="1:15" x14ac:dyDescent="0.2">
      <c r="A730" s="396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</row>
    <row r="731" spans="1:15" ht="37.5" customHeight="1" x14ac:dyDescent="0.2">
      <c r="A731" s="396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</row>
    <row r="732" spans="1:15" ht="36" customHeight="1" x14ac:dyDescent="0.2">
      <c r="A732" s="396"/>
      <c r="B732" s="355"/>
      <c r="C732" s="355"/>
      <c r="D732" s="355"/>
      <c r="E732" s="355"/>
      <c r="F732" s="355"/>
      <c r="G732" s="355"/>
      <c r="H732" s="355"/>
      <c r="I732" s="253" t="s">
        <v>0</v>
      </c>
      <c r="J732" s="253"/>
      <c r="K732" s="253"/>
      <c r="L732" s="253"/>
      <c r="M732" s="253"/>
      <c r="N732" s="253"/>
      <c r="O732" s="253"/>
    </row>
    <row r="733" spans="1:15" ht="40.5" customHeight="1" x14ac:dyDescent="0.2">
      <c r="A733" s="396"/>
      <c r="B733" s="355"/>
      <c r="C733" s="355"/>
      <c r="D733" s="355"/>
      <c r="E733" s="355"/>
      <c r="F733" s="355"/>
      <c r="G733" s="355"/>
      <c r="H733" s="355"/>
      <c r="I733" s="253"/>
      <c r="J733" s="253"/>
      <c r="K733" s="253"/>
      <c r="L733" s="253"/>
      <c r="M733" s="253"/>
      <c r="N733" s="253"/>
      <c r="O733" s="253"/>
    </row>
    <row r="734" spans="1:15" x14ac:dyDescent="0.2">
      <c r="A734" s="396" t="s">
        <v>204</v>
      </c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</row>
    <row r="735" spans="1:15" x14ac:dyDescent="0.2">
      <c r="A735" s="396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</row>
    <row r="736" spans="1:15" x14ac:dyDescent="0.2">
      <c r="A736" s="396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</row>
    <row r="737" spans="1:15" x14ac:dyDescent="0.2">
      <c r="A737" s="396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</row>
    <row r="738" spans="1:15" x14ac:dyDescent="0.2">
      <c r="A738" s="396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</row>
    <row r="739" spans="1:15" x14ac:dyDescent="0.2">
      <c r="A739" s="396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</row>
    <row r="740" spans="1:15" x14ac:dyDescent="0.2">
      <c r="A740" s="396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</row>
    <row r="741" spans="1:15" x14ac:dyDescent="0.2">
      <c r="A741" s="396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</row>
    <row r="742" spans="1:15" x14ac:dyDescent="0.2">
      <c r="A742" s="396"/>
      <c r="B742" s="359"/>
      <c r="C742" s="359"/>
      <c r="D742" s="359"/>
      <c r="E742" s="359"/>
      <c r="F742" s="359"/>
      <c r="G742" s="359"/>
      <c r="H742" s="359"/>
      <c r="I742" s="359"/>
      <c r="J742" s="359"/>
      <c r="K742" s="359"/>
      <c r="L742" s="359"/>
      <c r="M742" s="359"/>
      <c r="N742" s="359"/>
      <c r="O742" s="359"/>
    </row>
    <row r="743" spans="1:15" x14ac:dyDescent="0.2">
      <c r="A743" s="396"/>
      <c r="B743" s="359"/>
      <c r="C743" s="359"/>
      <c r="D743" s="359"/>
      <c r="E743" s="359"/>
      <c r="F743" s="359"/>
      <c r="G743" s="359"/>
      <c r="H743" s="359"/>
      <c r="I743" s="253" t="s">
        <v>205</v>
      </c>
      <c r="J743" s="253"/>
      <c r="K743" s="253"/>
      <c r="L743" s="253"/>
      <c r="M743" s="253"/>
      <c r="N743" s="253"/>
      <c r="O743" s="253"/>
    </row>
    <row r="744" spans="1:15" ht="49.5" customHeight="1" x14ac:dyDescent="0.2">
      <c r="A744" s="396"/>
      <c r="B744" s="359"/>
      <c r="C744" s="359"/>
      <c r="D744" s="359"/>
      <c r="E744" s="359"/>
      <c r="F744" s="359"/>
      <c r="G744" s="359"/>
      <c r="H744" s="359"/>
      <c r="I744" s="253"/>
      <c r="J744" s="253"/>
      <c r="K744" s="253"/>
      <c r="L744" s="253"/>
      <c r="M744" s="253"/>
      <c r="N744" s="253"/>
      <c r="O744" s="253"/>
    </row>
    <row r="745" spans="1:15" ht="18" customHeight="1" x14ac:dyDescent="0.2">
      <c r="A745" s="396"/>
      <c r="B745" s="359"/>
      <c r="C745" s="359"/>
      <c r="D745" s="359"/>
      <c r="E745" s="359"/>
      <c r="F745" s="359"/>
      <c r="G745" s="359"/>
      <c r="H745" s="359"/>
      <c r="I745" s="253"/>
      <c r="J745" s="253"/>
      <c r="K745" s="253"/>
      <c r="L745" s="253"/>
      <c r="M745" s="253"/>
      <c r="N745" s="253"/>
      <c r="O745" s="253"/>
    </row>
    <row r="746" spans="1:15" x14ac:dyDescent="0.2">
      <c r="A746" s="80" t="s">
        <v>150</v>
      </c>
      <c r="B746" s="384" t="s">
        <v>1</v>
      </c>
      <c r="C746" s="384"/>
      <c r="D746" s="384"/>
      <c r="E746" s="384"/>
      <c r="F746" s="384"/>
      <c r="G746" s="384"/>
      <c r="H746" s="384"/>
      <c r="I746" s="384"/>
      <c r="J746" s="384"/>
      <c r="K746" s="384"/>
      <c r="L746" s="384"/>
      <c r="M746" s="384"/>
      <c r="N746" s="384"/>
      <c r="O746" s="384"/>
    </row>
    <row r="747" spans="1:15" x14ac:dyDescent="0.2">
      <c r="A747" s="166" t="s">
        <v>2</v>
      </c>
      <c r="B747" s="384" t="s">
        <v>3</v>
      </c>
      <c r="C747" s="384"/>
      <c r="D747" s="384"/>
      <c r="E747" s="384"/>
      <c r="F747" s="384"/>
      <c r="G747" s="384"/>
      <c r="H747" s="384"/>
      <c r="I747" s="384"/>
      <c r="J747" s="384"/>
      <c r="K747" s="384"/>
      <c r="L747" s="384"/>
      <c r="M747" s="384"/>
      <c r="N747" s="384"/>
      <c r="O747" s="384"/>
    </row>
    <row r="748" spans="1:15" x14ac:dyDescent="0.2">
      <c r="A748" s="378" t="s">
        <v>151</v>
      </c>
      <c r="B748" s="378"/>
      <c r="C748" s="378"/>
      <c r="D748" s="378"/>
      <c r="E748" s="378"/>
      <c r="F748" s="378"/>
      <c r="G748" s="378"/>
      <c r="H748" s="378"/>
      <c r="I748" s="378"/>
      <c r="J748" s="378"/>
      <c r="K748" s="378"/>
      <c r="L748" s="378"/>
      <c r="M748" s="378"/>
      <c r="N748" s="378"/>
      <c r="O748" s="378"/>
    </row>
    <row r="749" spans="1:15" x14ac:dyDescent="0.2">
      <c r="A749" s="169" t="s">
        <v>6</v>
      </c>
      <c r="B749" s="170" t="s">
        <v>98</v>
      </c>
      <c r="C749" s="170" t="s">
        <v>124</v>
      </c>
      <c r="D749" s="412" t="s">
        <v>102</v>
      </c>
      <c r="E749" s="412"/>
      <c r="F749" s="412"/>
      <c r="G749" s="380" t="s">
        <v>152</v>
      </c>
      <c r="H749" s="380"/>
      <c r="I749" s="381">
        <f>I696+1</f>
        <v>45950</v>
      </c>
      <c r="J749" s="381"/>
      <c r="K749" s="381"/>
      <c r="L749" s="381"/>
      <c r="M749" s="381"/>
      <c r="N749" s="171" t="s">
        <v>153</v>
      </c>
      <c r="O749" s="169">
        <f>O696+1</f>
        <v>15</v>
      </c>
    </row>
    <row r="750" spans="1:15" x14ac:dyDescent="0.2">
      <c r="A750" s="382" t="s">
        <v>154</v>
      </c>
      <c r="B750" s="380" t="s">
        <v>5</v>
      </c>
      <c r="C750" s="380"/>
      <c r="D750" s="380"/>
      <c r="E750" s="380"/>
      <c r="F750" s="380"/>
      <c r="G750" s="380"/>
      <c r="H750" s="380"/>
      <c r="I750" s="380"/>
      <c r="J750" s="380"/>
      <c r="K750" s="166" t="s">
        <v>155</v>
      </c>
      <c r="L750" s="166" t="s">
        <v>156</v>
      </c>
      <c r="M750" s="383" t="s">
        <v>157</v>
      </c>
      <c r="N750" s="383"/>
      <c r="O750" s="166" t="s">
        <v>158</v>
      </c>
    </row>
    <row r="751" spans="1:15" x14ac:dyDescent="0.2">
      <c r="A751" s="382"/>
      <c r="B751" s="380"/>
      <c r="C751" s="380"/>
      <c r="D751" s="380"/>
      <c r="E751" s="380"/>
      <c r="F751" s="380"/>
      <c r="G751" s="380"/>
      <c r="H751" s="380"/>
      <c r="I751" s="380"/>
      <c r="J751" s="380"/>
      <c r="K751" s="166" t="s">
        <v>159</v>
      </c>
      <c r="L751" s="176" t="s">
        <v>107</v>
      </c>
      <c r="M751" s="377"/>
      <c r="N751" s="377"/>
      <c r="O751" s="167"/>
    </row>
    <row r="752" spans="1:15" ht="25.5" x14ac:dyDescent="0.2">
      <c r="A752" s="173" t="s">
        <v>161</v>
      </c>
      <c r="B752" s="174">
        <v>45932</v>
      </c>
      <c r="C752" s="173" t="s">
        <v>162</v>
      </c>
      <c r="D752" s="173">
        <v>180</v>
      </c>
      <c r="E752" s="173" t="s">
        <v>163</v>
      </c>
      <c r="F752" s="385" t="s">
        <v>164</v>
      </c>
      <c r="G752" s="385"/>
      <c r="H752" s="175">
        <f>H699+1</f>
        <v>15</v>
      </c>
      <c r="I752" s="173" t="s">
        <v>165</v>
      </c>
      <c r="J752" s="175">
        <f>D752-H752</f>
        <v>165</v>
      </c>
      <c r="K752" s="176" t="s">
        <v>166</v>
      </c>
      <c r="L752" s="176" t="s">
        <v>107</v>
      </c>
      <c r="M752" s="384"/>
      <c r="N752" s="384"/>
      <c r="O752" s="172"/>
    </row>
    <row r="753" spans="1:15" x14ac:dyDescent="0.2">
      <c r="A753" s="386" t="s">
        <v>167</v>
      </c>
      <c r="B753" s="382" t="s">
        <v>168</v>
      </c>
      <c r="C753" s="382"/>
      <c r="D753" s="382"/>
      <c r="E753" s="382"/>
      <c r="F753" s="382"/>
      <c r="G753" s="359"/>
      <c r="H753" s="359"/>
      <c r="I753" s="355"/>
      <c r="J753" s="355"/>
      <c r="K753" s="355"/>
      <c r="L753" s="355"/>
      <c r="M753" s="355"/>
      <c r="N753" s="355"/>
      <c r="O753" s="355"/>
    </row>
    <row r="754" spans="1:15" x14ac:dyDescent="0.2">
      <c r="A754" s="386"/>
      <c r="B754" s="382" t="s">
        <v>169</v>
      </c>
      <c r="C754" s="382"/>
      <c r="D754" s="382"/>
      <c r="E754" s="382"/>
      <c r="F754" s="382"/>
      <c r="G754" s="359"/>
      <c r="H754" s="359"/>
      <c r="I754" s="355"/>
      <c r="J754" s="355"/>
      <c r="K754" s="355"/>
      <c r="L754" s="355"/>
      <c r="M754" s="355"/>
      <c r="N754" s="355"/>
      <c r="O754" s="355"/>
    </row>
    <row r="755" spans="1:15" x14ac:dyDescent="0.2">
      <c r="A755" s="386"/>
      <c r="B755" s="382" t="s">
        <v>170</v>
      </c>
      <c r="C755" s="382"/>
      <c r="D755" s="382"/>
      <c r="E755" s="382"/>
      <c r="F755" s="382"/>
      <c r="G755" s="359"/>
      <c r="H755" s="359"/>
      <c r="I755" s="355"/>
      <c r="J755" s="355"/>
      <c r="K755" s="355"/>
      <c r="L755" s="355"/>
      <c r="M755" s="355"/>
      <c r="N755" s="355"/>
      <c r="O755" s="355"/>
    </row>
    <row r="756" spans="1:15" x14ac:dyDescent="0.2">
      <c r="A756" s="386"/>
      <c r="B756" s="382" t="s">
        <v>171</v>
      </c>
      <c r="C756" s="382"/>
      <c r="D756" s="382"/>
      <c r="E756" s="382"/>
      <c r="F756" s="382"/>
      <c r="G756" s="359"/>
      <c r="H756" s="359"/>
      <c r="I756" s="355"/>
      <c r="J756" s="355"/>
      <c r="K756" s="355"/>
      <c r="L756" s="355"/>
      <c r="M756" s="355"/>
      <c r="N756" s="355"/>
      <c r="O756" s="355"/>
    </row>
    <row r="757" spans="1:15" x14ac:dyDescent="0.2">
      <c r="A757" s="386"/>
      <c r="B757" s="382" t="s">
        <v>172</v>
      </c>
      <c r="C757" s="382"/>
      <c r="D757" s="382"/>
      <c r="E757" s="382"/>
      <c r="F757" s="382"/>
      <c r="G757" s="359"/>
      <c r="H757" s="359"/>
      <c r="I757" s="359"/>
      <c r="J757" s="359"/>
      <c r="K757" s="359"/>
      <c r="L757" s="359"/>
      <c r="M757" s="359"/>
      <c r="N757" s="359"/>
      <c r="O757" s="359"/>
    </row>
    <row r="758" spans="1:15" x14ac:dyDescent="0.2">
      <c r="A758" s="386"/>
      <c r="B758" s="382" t="s">
        <v>173</v>
      </c>
      <c r="C758" s="382"/>
      <c r="D758" s="382"/>
      <c r="E758" s="382"/>
      <c r="F758" s="382"/>
      <c r="G758" s="359"/>
      <c r="H758" s="359"/>
      <c r="I758" s="359"/>
      <c r="J758" s="359"/>
      <c r="K758" s="359"/>
      <c r="L758" s="359"/>
      <c r="M758" s="359"/>
      <c r="N758" s="359"/>
      <c r="O758" s="359"/>
    </row>
    <row r="759" spans="1:15" x14ac:dyDescent="0.2">
      <c r="A759" s="386"/>
      <c r="B759" s="382" t="s">
        <v>174</v>
      </c>
      <c r="C759" s="382"/>
      <c r="D759" s="382"/>
      <c r="E759" s="382"/>
      <c r="F759" s="382"/>
      <c r="G759" s="359">
        <v>1</v>
      </c>
      <c r="H759" s="359"/>
      <c r="I759" s="355"/>
      <c r="J759" s="355"/>
      <c r="K759" s="355"/>
      <c r="L759" s="355"/>
      <c r="M759" s="355"/>
      <c r="N759" s="355"/>
      <c r="O759" s="355"/>
    </row>
    <row r="760" spans="1:15" x14ac:dyDescent="0.2">
      <c r="A760" s="386" t="s">
        <v>175</v>
      </c>
      <c r="B760" s="380" t="s">
        <v>176</v>
      </c>
      <c r="C760" s="380"/>
      <c r="D760" s="380"/>
      <c r="E760" s="380"/>
      <c r="F760" s="380"/>
      <c r="G760" s="387" t="s">
        <v>177</v>
      </c>
      <c r="H760" s="387"/>
      <c r="I760" s="380" t="s">
        <v>176</v>
      </c>
      <c r="J760" s="380"/>
      <c r="K760" s="380"/>
      <c r="L760" s="380"/>
      <c r="M760" s="380"/>
      <c r="N760" s="380"/>
      <c r="O760" s="178" t="s">
        <v>177</v>
      </c>
    </row>
    <row r="761" spans="1:15" x14ac:dyDescent="0.2">
      <c r="A761" s="386"/>
      <c r="B761" s="388" t="s">
        <v>178</v>
      </c>
      <c r="C761" s="389"/>
      <c r="D761" s="389"/>
      <c r="E761" s="389"/>
      <c r="F761" s="390"/>
      <c r="G761" s="356"/>
      <c r="H761" s="358"/>
      <c r="I761" s="388" t="s">
        <v>179</v>
      </c>
      <c r="J761" s="389"/>
      <c r="K761" s="389"/>
      <c r="L761" s="389"/>
      <c r="M761" s="389"/>
      <c r="N761" s="390"/>
      <c r="O761" s="179"/>
    </row>
    <row r="762" spans="1:15" x14ac:dyDescent="0.2">
      <c r="A762" s="386"/>
      <c r="B762" s="388" t="s">
        <v>180</v>
      </c>
      <c r="C762" s="389"/>
      <c r="D762" s="389"/>
      <c r="E762" s="389"/>
      <c r="F762" s="390"/>
      <c r="G762" s="356"/>
      <c r="H762" s="358"/>
      <c r="I762" s="388" t="s">
        <v>181</v>
      </c>
      <c r="J762" s="389"/>
      <c r="K762" s="389"/>
      <c r="L762" s="389"/>
      <c r="M762" s="389"/>
      <c r="N762" s="390"/>
      <c r="O762" s="179"/>
    </row>
    <row r="763" spans="1:15" x14ac:dyDescent="0.2">
      <c r="A763" s="386"/>
      <c r="B763" s="388" t="s">
        <v>182</v>
      </c>
      <c r="C763" s="389"/>
      <c r="D763" s="389"/>
      <c r="E763" s="389"/>
      <c r="F763" s="390"/>
      <c r="G763" s="356"/>
      <c r="H763" s="358"/>
      <c r="I763" s="388" t="s">
        <v>183</v>
      </c>
      <c r="J763" s="389"/>
      <c r="K763" s="389"/>
      <c r="L763" s="389"/>
      <c r="M763" s="389"/>
      <c r="N763" s="390"/>
      <c r="O763" s="179"/>
    </row>
    <row r="764" spans="1:15" x14ac:dyDescent="0.2">
      <c r="A764" s="386"/>
      <c r="B764" s="388" t="s">
        <v>184</v>
      </c>
      <c r="C764" s="389"/>
      <c r="D764" s="389"/>
      <c r="E764" s="389"/>
      <c r="F764" s="390"/>
      <c r="G764" s="356"/>
      <c r="H764" s="358"/>
      <c r="I764" s="388" t="s">
        <v>185</v>
      </c>
      <c r="J764" s="389"/>
      <c r="K764" s="389"/>
      <c r="L764" s="389"/>
      <c r="M764" s="389"/>
      <c r="N764" s="390"/>
      <c r="O764" s="179"/>
    </row>
    <row r="765" spans="1:15" x14ac:dyDescent="0.2">
      <c r="A765" s="386"/>
      <c r="B765" s="388" t="s">
        <v>186</v>
      </c>
      <c r="C765" s="389"/>
      <c r="D765" s="389"/>
      <c r="E765" s="389"/>
      <c r="F765" s="390"/>
      <c r="G765" s="356"/>
      <c r="H765" s="358"/>
      <c r="I765" s="388" t="s">
        <v>187</v>
      </c>
      <c r="J765" s="389"/>
      <c r="K765" s="389"/>
      <c r="L765" s="389"/>
      <c r="M765" s="389"/>
      <c r="N765" s="390"/>
      <c r="O765" s="179">
        <v>1</v>
      </c>
    </row>
    <row r="766" spans="1:15" x14ac:dyDescent="0.2">
      <c r="A766" s="386"/>
      <c r="B766" s="388" t="s">
        <v>188</v>
      </c>
      <c r="C766" s="389"/>
      <c r="D766" s="389"/>
      <c r="E766" s="389"/>
      <c r="F766" s="390"/>
      <c r="G766" s="356"/>
      <c r="H766" s="358"/>
      <c r="I766" s="388" t="s">
        <v>189</v>
      </c>
      <c r="J766" s="389"/>
      <c r="K766" s="389"/>
      <c r="L766" s="389"/>
      <c r="M766" s="389"/>
      <c r="N766" s="390"/>
      <c r="O766" s="179"/>
    </row>
    <row r="767" spans="1:15" x14ac:dyDescent="0.2">
      <c r="A767" s="386"/>
      <c r="B767" s="388" t="s">
        <v>190</v>
      </c>
      <c r="C767" s="389"/>
      <c r="D767" s="389"/>
      <c r="E767" s="389"/>
      <c r="F767" s="390"/>
      <c r="G767" s="356"/>
      <c r="H767" s="358"/>
      <c r="I767" s="388" t="s">
        <v>191</v>
      </c>
      <c r="J767" s="389"/>
      <c r="K767" s="389"/>
      <c r="L767" s="389"/>
      <c r="M767" s="389"/>
      <c r="N767" s="390"/>
      <c r="O767" s="179"/>
    </row>
    <row r="768" spans="1:15" x14ac:dyDescent="0.2">
      <c r="A768" s="386"/>
      <c r="B768" s="388" t="s">
        <v>192</v>
      </c>
      <c r="C768" s="389"/>
      <c r="D768" s="389"/>
      <c r="E768" s="389"/>
      <c r="F768" s="390"/>
      <c r="G768" s="356"/>
      <c r="H768" s="358"/>
      <c r="I768" s="388" t="s">
        <v>193</v>
      </c>
      <c r="J768" s="389"/>
      <c r="K768" s="389"/>
      <c r="L768" s="389"/>
      <c r="M768" s="389"/>
      <c r="N768" s="390"/>
      <c r="O768" s="179"/>
    </row>
    <row r="769" spans="1:15" x14ac:dyDescent="0.2">
      <c r="A769" s="386"/>
      <c r="B769" s="388" t="s">
        <v>194</v>
      </c>
      <c r="C769" s="389"/>
      <c r="D769" s="389"/>
      <c r="E769" s="389"/>
      <c r="F769" s="390"/>
      <c r="G769" s="356"/>
      <c r="H769" s="358"/>
      <c r="I769" s="388" t="s">
        <v>195</v>
      </c>
      <c r="J769" s="389"/>
      <c r="K769" s="389"/>
      <c r="L769" s="389"/>
      <c r="M769" s="389"/>
      <c r="N769" s="390"/>
      <c r="O769" s="179"/>
    </row>
    <row r="770" spans="1:15" x14ac:dyDescent="0.2">
      <c r="A770" s="386"/>
      <c r="B770" s="388" t="s">
        <v>196</v>
      </c>
      <c r="C770" s="389"/>
      <c r="D770" s="389"/>
      <c r="E770" s="389"/>
      <c r="F770" s="390"/>
      <c r="G770" s="356"/>
      <c r="H770" s="358"/>
      <c r="I770" s="388" t="s">
        <v>197</v>
      </c>
      <c r="J770" s="389"/>
      <c r="K770" s="389"/>
      <c r="L770" s="389"/>
      <c r="M770" s="389"/>
      <c r="N770" s="390"/>
      <c r="O770" s="180">
        <v>1</v>
      </c>
    </row>
    <row r="771" spans="1:15" x14ac:dyDescent="0.2">
      <c r="A771" s="386"/>
      <c r="B771" s="388" t="s">
        <v>198</v>
      </c>
      <c r="C771" s="389"/>
      <c r="D771" s="389"/>
      <c r="E771" s="389"/>
      <c r="F771" s="390"/>
      <c r="G771" s="391">
        <v>2</v>
      </c>
      <c r="H771" s="392"/>
      <c r="I771" s="393" t="s">
        <v>199</v>
      </c>
      <c r="J771" s="394"/>
      <c r="K771" s="394"/>
      <c r="L771" s="394"/>
      <c r="M771" s="394"/>
      <c r="N771" s="395"/>
      <c r="O771" s="181">
        <f>SUM(G761:H771,O761:O770)</f>
        <v>4</v>
      </c>
    </row>
    <row r="772" spans="1:15" x14ac:dyDescent="0.2">
      <c r="A772" s="396" t="s">
        <v>200</v>
      </c>
      <c r="B772" s="397"/>
      <c r="C772" s="397"/>
      <c r="D772" s="397"/>
      <c r="E772" s="397"/>
      <c r="F772" s="397"/>
      <c r="G772" s="417"/>
      <c r="H772" s="417"/>
      <c r="I772" s="417"/>
      <c r="J772" s="417"/>
      <c r="K772" s="417"/>
      <c r="L772" s="417"/>
      <c r="M772" s="417"/>
      <c r="N772" s="417"/>
      <c r="O772" s="417"/>
    </row>
    <row r="773" spans="1:15" x14ac:dyDescent="0.2">
      <c r="A773" s="396"/>
      <c r="B773" s="359" t="s">
        <v>215</v>
      </c>
      <c r="C773" s="359"/>
      <c r="D773" s="359"/>
      <c r="E773" s="359"/>
      <c r="F773" s="359"/>
      <c r="G773" s="359"/>
      <c r="H773" s="359"/>
      <c r="I773" s="359"/>
      <c r="J773" s="359"/>
      <c r="K773" s="359"/>
      <c r="L773" s="359"/>
      <c r="M773" s="359"/>
      <c r="N773" s="359"/>
      <c r="O773" s="359"/>
    </row>
    <row r="774" spans="1:15" x14ac:dyDescent="0.2">
      <c r="A774" s="396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</row>
    <row r="775" spans="1:15" x14ac:dyDescent="0.2">
      <c r="A775" s="396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</row>
    <row r="776" spans="1:15" x14ac:dyDescent="0.2">
      <c r="A776" s="396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</row>
    <row r="777" spans="1:15" x14ac:dyDescent="0.2">
      <c r="A777" s="396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</row>
    <row r="778" spans="1:15" x14ac:dyDescent="0.2">
      <c r="A778" s="396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</row>
    <row r="779" spans="1:15" x14ac:dyDescent="0.2">
      <c r="A779" s="396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</row>
    <row r="780" spans="1:15" x14ac:dyDescent="0.2">
      <c r="A780" s="396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</row>
    <row r="781" spans="1:15" x14ac:dyDescent="0.2">
      <c r="A781" s="396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</row>
    <row r="782" spans="1:15" x14ac:dyDescent="0.2">
      <c r="A782" s="396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</row>
    <row r="783" spans="1:15" ht="24.75" customHeight="1" x14ac:dyDescent="0.2">
      <c r="A783" s="396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</row>
    <row r="784" spans="1:15" ht="21" customHeight="1" x14ac:dyDescent="0.2">
      <c r="A784" s="396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</row>
    <row r="785" spans="1:15" x14ac:dyDescent="0.2">
      <c r="A785" s="396"/>
      <c r="B785" s="355"/>
      <c r="C785" s="355"/>
      <c r="D785" s="355"/>
      <c r="E785" s="355"/>
      <c r="F785" s="355"/>
      <c r="G785" s="355"/>
      <c r="H785" s="355"/>
      <c r="I785" s="253" t="s">
        <v>0</v>
      </c>
      <c r="J785" s="253"/>
      <c r="K785" s="253"/>
      <c r="L785" s="253"/>
      <c r="M785" s="253"/>
      <c r="N785" s="253"/>
      <c r="O785" s="253"/>
    </row>
    <row r="786" spans="1:15" ht="59.25" customHeight="1" x14ac:dyDescent="0.2">
      <c r="A786" s="396"/>
      <c r="B786" s="355"/>
      <c r="C786" s="355"/>
      <c r="D786" s="355"/>
      <c r="E786" s="355"/>
      <c r="F786" s="355"/>
      <c r="G786" s="355"/>
      <c r="H786" s="355"/>
      <c r="I786" s="253"/>
      <c r="J786" s="253"/>
      <c r="K786" s="253"/>
      <c r="L786" s="253"/>
      <c r="M786" s="253"/>
      <c r="N786" s="253"/>
      <c r="O786" s="253"/>
    </row>
    <row r="787" spans="1:15" x14ac:dyDescent="0.2">
      <c r="A787" s="396" t="s">
        <v>204</v>
      </c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</row>
    <row r="788" spans="1:15" x14ac:dyDescent="0.2">
      <c r="A788" s="396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</row>
    <row r="789" spans="1:15" x14ac:dyDescent="0.2">
      <c r="A789" s="396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</row>
    <row r="790" spans="1:15" x14ac:dyDescent="0.2">
      <c r="A790" s="396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</row>
    <row r="791" spans="1:15" x14ac:dyDescent="0.2">
      <c r="A791" s="396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</row>
    <row r="792" spans="1:15" x14ac:dyDescent="0.2">
      <c r="A792" s="396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</row>
    <row r="793" spans="1:15" x14ac:dyDescent="0.2">
      <c r="A793" s="396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</row>
    <row r="794" spans="1:15" x14ac:dyDescent="0.2">
      <c r="A794" s="396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</row>
    <row r="795" spans="1:15" ht="31.5" customHeight="1" x14ac:dyDescent="0.2">
      <c r="A795" s="396"/>
      <c r="B795" s="359"/>
      <c r="C795" s="359"/>
      <c r="D795" s="359"/>
      <c r="E795" s="359"/>
      <c r="F795" s="359"/>
      <c r="G795" s="359"/>
      <c r="H795" s="359"/>
      <c r="I795" s="359"/>
      <c r="J795" s="359"/>
      <c r="K795" s="359"/>
      <c r="L795" s="359"/>
      <c r="M795" s="359"/>
      <c r="N795" s="359"/>
      <c r="O795" s="359"/>
    </row>
    <row r="796" spans="1:15" x14ac:dyDescent="0.2">
      <c r="A796" s="396"/>
      <c r="B796" s="359"/>
      <c r="C796" s="359"/>
      <c r="D796" s="359"/>
      <c r="E796" s="359"/>
      <c r="F796" s="359"/>
      <c r="G796" s="359"/>
      <c r="H796" s="359"/>
      <c r="I796" s="253" t="s">
        <v>205</v>
      </c>
      <c r="J796" s="253"/>
      <c r="K796" s="253"/>
      <c r="L796" s="253"/>
      <c r="M796" s="253"/>
      <c r="N796" s="253"/>
      <c r="O796" s="253"/>
    </row>
    <row r="797" spans="1:15" ht="28.5" customHeight="1" x14ac:dyDescent="0.2">
      <c r="A797" s="396"/>
      <c r="B797" s="359"/>
      <c r="C797" s="359"/>
      <c r="D797" s="359"/>
      <c r="E797" s="359"/>
      <c r="F797" s="359"/>
      <c r="G797" s="359"/>
      <c r="H797" s="359"/>
      <c r="I797" s="253"/>
      <c r="J797" s="253"/>
      <c r="K797" s="253"/>
      <c r="L797" s="253"/>
      <c r="M797" s="253"/>
      <c r="N797" s="253"/>
      <c r="O797" s="253"/>
    </row>
    <row r="798" spans="1:15" ht="40.5" customHeight="1" x14ac:dyDescent="0.2">
      <c r="A798" s="396"/>
      <c r="B798" s="359"/>
      <c r="C798" s="359"/>
      <c r="D798" s="359"/>
      <c r="E798" s="359"/>
      <c r="F798" s="359"/>
      <c r="G798" s="359"/>
      <c r="H798" s="359"/>
      <c r="I798" s="253"/>
      <c r="J798" s="253"/>
      <c r="K798" s="253"/>
      <c r="L798" s="253"/>
      <c r="M798" s="253"/>
      <c r="N798" s="253"/>
      <c r="O798" s="253"/>
    </row>
    <row r="799" spans="1:15" x14ac:dyDescent="0.2">
      <c r="A799" s="80" t="s">
        <v>150</v>
      </c>
      <c r="B799" s="384" t="s">
        <v>1</v>
      </c>
      <c r="C799" s="384"/>
      <c r="D799" s="384"/>
      <c r="E799" s="384"/>
      <c r="F799" s="384"/>
      <c r="G799" s="384"/>
      <c r="H799" s="384"/>
      <c r="I799" s="384"/>
      <c r="J799" s="384"/>
      <c r="K799" s="384"/>
      <c r="L799" s="384"/>
      <c r="M799" s="384"/>
      <c r="N799" s="384"/>
      <c r="O799" s="384"/>
    </row>
    <row r="800" spans="1:15" x14ac:dyDescent="0.2">
      <c r="A800" s="166" t="s">
        <v>2</v>
      </c>
      <c r="B800" s="384" t="s">
        <v>3</v>
      </c>
      <c r="C800" s="384"/>
      <c r="D800" s="384"/>
      <c r="E800" s="384"/>
      <c r="F800" s="384"/>
      <c r="G800" s="384"/>
      <c r="H800" s="384"/>
      <c r="I800" s="384"/>
      <c r="J800" s="384"/>
      <c r="K800" s="384"/>
      <c r="L800" s="384"/>
      <c r="M800" s="384"/>
      <c r="N800" s="384"/>
      <c r="O800" s="384"/>
    </row>
    <row r="801" spans="1:15" x14ac:dyDescent="0.2">
      <c r="A801" s="378" t="s">
        <v>151</v>
      </c>
      <c r="B801" s="378"/>
      <c r="C801" s="378"/>
      <c r="D801" s="378"/>
      <c r="E801" s="378"/>
      <c r="F801" s="378"/>
      <c r="G801" s="378"/>
      <c r="H801" s="378"/>
      <c r="I801" s="378"/>
      <c r="J801" s="378"/>
      <c r="K801" s="378"/>
      <c r="L801" s="378"/>
      <c r="M801" s="378"/>
      <c r="N801" s="378"/>
      <c r="O801" s="378"/>
    </row>
    <row r="802" spans="1:15" x14ac:dyDescent="0.2">
      <c r="A802" s="169" t="s">
        <v>6</v>
      </c>
      <c r="B802" s="170" t="s">
        <v>98</v>
      </c>
      <c r="C802" s="170" t="s">
        <v>124</v>
      </c>
      <c r="D802" s="412" t="s">
        <v>102</v>
      </c>
      <c r="E802" s="412"/>
      <c r="F802" s="412"/>
      <c r="G802" s="380" t="s">
        <v>152</v>
      </c>
      <c r="H802" s="380"/>
      <c r="I802" s="381">
        <f>I749+1</f>
        <v>45951</v>
      </c>
      <c r="J802" s="381"/>
      <c r="K802" s="381"/>
      <c r="L802" s="381"/>
      <c r="M802" s="381"/>
      <c r="N802" s="171" t="s">
        <v>153</v>
      </c>
      <c r="O802" s="169">
        <f>O749+1</f>
        <v>16</v>
      </c>
    </row>
    <row r="803" spans="1:15" x14ac:dyDescent="0.2">
      <c r="A803" s="382" t="s">
        <v>154</v>
      </c>
      <c r="B803" s="380" t="s">
        <v>5</v>
      </c>
      <c r="C803" s="380"/>
      <c r="D803" s="380"/>
      <c r="E803" s="380"/>
      <c r="F803" s="380"/>
      <c r="G803" s="380"/>
      <c r="H803" s="380"/>
      <c r="I803" s="380"/>
      <c r="J803" s="380"/>
      <c r="K803" s="166" t="s">
        <v>155</v>
      </c>
      <c r="L803" s="166" t="s">
        <v>156</v>
      </c>
      <c r="M803" s="383" t="s">
        <v>157</v>
      </c>
      <c r="N803" s="383"/>
      <c r="O803" s="166" t="s">
        <v>158</v>
      </c>
    </row>
    <row r="804" spans="1:15" x14ac:dyDescent="0.2">
      <c r="A804" s="382"/>
      <c r="B804" s="380"/>
      <c r="C804" s="380"/>
      <c r="D804" s="380"/>
      <c r="E804" s="380"/>
      <c r="F804" s="380"/>
      <c r="G804" s="380"/>
      <c r="H804" s="380"/>
      <c r="I804" s="380"/>
      <c r="J804" s="380"/>
      <c r="K804" s="166" t="s">
        <v>159</v>
      </c>
      <c r="L804" s="176" t="s">
        <v>107</v>
      </c>
      <c r="M804" s="377"/>
      <c r="N804" s="377"/>
      <c r="O804" s="167"/>
    </row>
    <row r="805" spans="1:15" ht="25.5" x14ac:dyDescent="0.2">
      <c r="A805" s="173" t="s">
        <v>161</v>
      </c>
      <c r="B805" s="174">
        <v>45932</v>
      </c>
      <c r="C805" s="173" t="s">
        <v>162</v>
      </c>
      <c r="D805" s="173">
        <v>180</v>
      </c>
      <c r="E805" s="173" t="s">
        <v>163</v>
      </c>
      <c r="F805" s="385" t="s">
        <v>164</v>
      </c>
      <c r="G805" s="385"/>
      <c r="H805" s="175">
        <f>H752+1</f>
        <v>16</v>
      </c>
      <c r="I805" s="173" t="s">
        <v>165</v>
      </c>
      <c r="J805" s="175">
        <f>D805-H805</f>
        <v>164</v>
      </c>
      <c r="K805" s="176" t="s">
        <v>166</v>
      </c>
      <c r="L805" s="176" t="s">
        <v>107</v>
      </c>
      <c r="M805" s="384"/>
      <c r="N805" s="384"/>
      <c r="O805" s="172"/>
    </row>
    <row r="806" spans="1:15" x14ac:dyDescent="0.2">
      <c r="A806" s="386" t="s">
        <v>167</v>
      </c>
      <c r="B806" s="382" t="s">
        <v>168</v>
      </c>
      <c r="C806" s="382"/>
      <c r="D806" s="382"/>
      <c r="E806" s="382"/>
      <c r="F806" s="382"/>
      <c r="G806" s="359"/>
      <c r="H806" s="359"/>
      <c r="I806" s="355"/>
      <c r="J806" s="355"/>
      <c r="K806" s="355"/>
      <c r="L806" s="355"/>
      <c r="M806" s="355"/>
      <c r="N806" s="355"/>
      <c r="O806" s="355"/>
    </row>
    <row r="807" spans="1:15" x14ac:dyDescent="0.2">
      <c r="A807" s="386"/>
      <c r="B807" s="382" t="s">
        <v>169</v>
      </c>
      <c r="C807" s="382"/>
      <c r="D807" s="382"/>
      <c r="E807" s="382"/>
      <c r="F807" s="382"/>
      <c r="G807" s="359"/>
      <c r="H807" s="359"/>
      <c r="I807" s="355"/>
      <c r="J807" s="355"/>
      <c r="K807" s="355"/>
      <c r="L807" s="355"/>
      <c r="M807" s="355"/>
      <c r="N807" s="355"/>
      <c r="O807" s="355"/>
    </row>
    <row r="808" spans="1:15" x14ac:dyDescent="0.2">
      <c r="A808" s="386"/>
      <c r="B808" s="382" t="s">
        <v>170</v>
      </c>
      <c r="C808" s="382"/>
      <c r="D808" s="382"/>
      <c r="E808" s="382"/>
      <c r="F808" s="382"/>
      <c r="G808" s="359"/>
      <c r="H808" s="359"/>
      <c r="I808" s="355"/>
      <c r="J808" s="355"/>
      <c r="K808" s="355"/>
      <c r="L808" s="355"/>
      <c r="M808" s="355"/>
      <c r="N808" s="355"/>
      <c r="O808" s="355"/>
    </row>
    <row r="809" spans="1:15" x14ac:dyDescent="0.2">
      <c r="A809" s="386"/>
      <c r="B809" s="382" t="s">
        <v>171</v>
      </c>
      <c r="C809" s="382"/>
      <c r="D809" s="382"/>
      <c r="E809" s="382"/>
      <c r="F809" s="382"/>
      <c r="G809" s="359"/>
      <c r="H809" s="359"/>
      <c r="I809" s="355"/>
      <c r="J809" s="355"/>
      <c r="K809" s="355"/>
      <c r="L809" s="355"/>
      <c r="M809" s="355"/>
      <c r="N809" s="355"/>
      <c r="O809" s="355"/>
    </row>
    <row r="810" spans="1:15" x14ac:dyDescent="0.2">
      <c r="A810" s="386"/>
      <c r="B810" s="382" t="s">
        <v>172</v>
      </c>
      <c r="C810" s="382"/>
      <c r="D810" s="382"/>
      <c r="E810" s="382"/>
      <c r="F810" s="382"/>
      <c r="G810" s="359"/>
      <c r="H810" s="359"/>
      <c r="I810" s="359"/>
      <c r="J810" s="359"/>
      <c r="K810" s="359"/>
      <c r="L810" s="359"/>
      <c r="M810" s="359"/>
      <c r="N810" s="359"/>
      <c r="O810" s="359"/>
    </row>
    <row r="811" spans="1:15" x14ac:dyDescent="0.2">
      <c r="A811" s="386"/>
      <c r="B811" s="382" t="s">
        <v>173</v>
      </c>
      <c r="C811" s="382"/>
      <c r="D811" s="382"/>
      <c r="E811" s="382"/>
      <c r="F811" s="382"/>
      <c r="G811" s="359"/>
      <c r="H811" s="359"/>
      <c r="I811" s="359"/>
      <c r="J811" s="359"/>
      <c r="K811" s="359"/>
      <c r="L811" s="359"/>
      <c r="M811" s="359"/>
      <c r="N811" s="359"/>
      <c r="O811" s="359"/>
    </row>
    <row r="812" spans="1:15" x14ac:dyDescent="0.2">
      <c r="A812" s="386"/>
      <c r="B812" s="382" t="s">
        <v>174</v>
      </c>
      <c r="C812" s="382"/>
      <c r="D812" s="382"/>
      <c r="E812" s="382"/>
      <c r="F812" s="382"/>
      <c r="G812" s="359">
        <v>1</v>
      </c>
      <c r="H812" s="359"/>
      <c r="I812" s="355"/>
      <c r="J812" s="355"/>
      <c r="K812" s="355"/>
      <c r="L812" s="355"/>
      <c r="M812" s="355"/>
      <c r="N812" s="355"/>
      <c r="O812" s="355"/>
    </row>
    <row r="813" spans="1:15" x14ac:dyDescent="0.2">
      <c r="A813" s="386" t="s">
        <v>175</v>
      </c>
      <c r="B813" s="380" t="s">
        <v>176</v>
      </c>
      <c r="C813" s="380"/>
      <c r="D813" s="380"/>
      <c r="E813" s="380"/>
      <c r="F813" s="380"/>
      <c r="G813" s="387" t="s">
        <v>177</v>
      </c>
      <c r="H813" s="387"/>
      <c r="I813" s="380" t="s">
        <v>176</v>
      </c>
      <c r="J813" s="380"/>
      <c r="K813" s="380"/>
      <c r="L813" s="380"/>
      <c r="M813" s="380"/>
      <c r="N813" s="380"/>
      <c r="O813" s="178" t="s">
        <v>177</v>
      </c>
    </row>
    <row r="814" spans="1:15" x14ac:dyDescent="0.2">
      <c r="A814" s="386"/>
      <c r="B814" s="388" t="s">
        <v>178</v>
      </c>
      <c r="C814" s="389"/>
      <c r="D814" s="389"/>
      <c r="E814" s="389"/>
      <c r="F814" s="390"/>
      <c r="G814" s="356"/>
      <c r="H814" s="358"/>
      <c r="I814" s="388" t="s">
        <v>179</v>
      </c>
      <c r="J814" s="389"/>
      <c r="K814" s="389"/>
      <c r="L814" s="389"/>
      <c r="M814" s="389"/>
      <c r="N814" s="390"/>
      <c r="O814" s="179"/>
    </row>
    <row r="815" spans="1:15" x14ac:dyDescent="0.2">
      <c r="A815" s="386"/>
      <c r="B815" s="388" t="s">
        <v>180</v>
      </c>
      <c r="C815" s="389"/>
      <c r="D815" s="389"/>
      <c r="E815" s="389"/>
      <c r="F815" s="390"/>
      <c r="G815" s="356"/>
      <c r="H815" s="358"/>
      <c r="I815" s="388" t="s">
        <v>181</v>
      </c>
      <c r="J815" s="389"/>
      <c r="K815" s="389"/>
      <c r="L815" s="389"/>
      <c r="M815" s="389"/>
      <c r="N815" s="390"/>
      <c r="O815" s="179"/>
    </row>
    <row r="816" spans="1:15" x14ac:dyDescent="0.2">
      <c r="A816" s="386"/>
      <c r="B816" s="388" t="s">
        <v>182</v>
      </c>
      <c r="C816" s="389"/>
      <c r="D816" s="389"/>
      <c r="E816" s="389"/>
      <c r="F816" s="390"/>
      <c r="G816" s="356"/>
      <c r="H816" s="358"/>
      <c r="I816" s="388" t="s">
        <v>183</v>
      </c>
      <c r="J816" s="389"/>
      <c r="K816" s="389"/>
      <c r="L816" s="389"/>
      <c r="M816" s="389"/>
      <c r="N816" s="390"/>
      <c r="O816" s="179"/>
    </row>
    <row r="817" spans="1:15" x14ac:dyDescent="0.2">
      <c r="A817" s="386"/>
      <c r="B817" s="388" t="s">
        <v>184</v>
      </c>
      <c r="C817" s="389"/>
      <c r="D817" s="389"/>
      <c r="E817" s="389"/>
      <c r="F817" s="390"/>
      <c r="G817" s="356"/>
      <c r="H817" s="358"/>
      <c r="I817" s="388" t="s">
        <v>185</v>
      </c>
      <c r="J817" s="389"/>
      <c r="K817" s="389"/>
      <c r="L817" s="389"/>
      <c r="M817" s="389"/>
      <c r="N817" s="390"/>
      <c r="O817" s="179"/>
    </row>
    <row r="818" spans="1:15" x14ac:dyDescent="0.2">
      <c r="A818" s="386"/>
      <c r="B818" s="388" t="s">
        <v>186</v>
      </c>
      <c r="C818" s="389"/>
      <c r="D818" s="389"/>
      <c r="E818" s="389"/>
      <c r="F818" s="390"/>
      <c r="G818" s="356"/>
      <c r="H818" s="358"/>
      <c r="I818" s="388" t="s">
        <v>187</v>
      </c>
      <c r="J818" s="389"/>
      <c r="K818" s="389"/>
      <c r="L818" s="389"/>
      <c r="M818" s="389"/>
      <c r="N818" s="390"/>
      <c r="O818" s="179">
        <v>1</v>
      </c>
    </row>
    <row r="819" spans="1:15" x14ac:dyDescent="0.2">
      <c r="A819" s="386"/>
      <c r="B819" s="388" t="s">
        <v>188</v>
      </c>
      <c r="C819" s="389"/>
      <c r="D819" s="389"/>
      <c r="E819" s="389"/>
      <c r="F819" s="390"/>
      <c r="G819" s="356"/>
      <c r="H819" s="358"/>
      <c r="I819" s="388" t="s">
        <v>189</v>
      </c>
      <c r="J819" s="389"/>
      <c r="K819" s="389"/>
      <c r="L819" s="389"/>
      <c r="M819" s="389"/>
      <c r="N819" s="390"/>
      <c r="O819" s="179"/>
    </row>
    <row r="820" spans="1:15" x14ac:dyDescent="0.2">
      <c r="A820" s="386"/>
      <c r="B820" s="388" t="s">
        <v>190</v>
      </c>
      <c r="C820" s="389"/>
      <c r="D820" s="389"/>
      <c r="E820" s="389"/>
      <c r="F820" s="390"/>
      <c r="G820" s="356"/>
      <c r="H820" s="358"/>
      <c r="I820" s="388" t="s">
        <v>191</v>
      </c>
      <c r="J820" s="389"/>
      <c r="K820" s="389"/>
      <c r="L820" s="389"/>
      <c r="M820" s="389"/>
      <c r="N820" s="390"/>
      <c r="O820" s="179"/>
    </row>
    <row r="821" spans="1:15" x14ac:dyDescent="0.2">
      <c r="A821" s="386"/>
      <c r="B821" s="388" t="s">
        <v>192</v>
      </c>
      <c r="C821" s="389"/>
      <c r="D821" s="389"/>
      <c r="E821" s="389"/>
      <c r="F821" s="390"/>
      <c r="G821" s="356"/>
      <c r="H821" s="358"/>
      <c r="I821" s="388" t="s">
        <v>193</v>
      </c>
      <c r="J821" s="389"/>
      <c r="K821" s="389"/>
      <c r="L821" s="389"/>
      <c r="M821" s="389"/>
      <c r="N821" s="390"/>
      <c r="O821" s="179"/>
    </row>
    <row r="822" spans="1:15" x14ac:dyDescent="0.2">
      <c r="A822" s="386"/>
      <c r="B822" s="388" t="s">
        <v>194</v>
      </c>
      <c r="C822" s="389"/>
      <c r="D822" s="389"/>
      <c r="E822" s="389"/>
      <c r="F822" s="390"/>
      <c r="G822" s="356"/>
      <c r="H822" s="358"/>
      <c r="I822" s="388" t="s">
        <v>195</v>
      </c>
      <c r="J822" s="389"/>
      <c r="K822" s="389"/>
      <c r="L822" s="389"/>
      <c r="M822" s="389"/>
      <c r="N822" s="390"/>
      <c r="O822" s="179"/>
    </row>
    <row r="823" spans="1:15" x14ac:dyDescent="0.2">
      <c r="A823" s="386"/>
      <c r="B823" s="388" t="s">
        <v>196</v>
      </c>
      <c r="C823" s="389"/>
      <c r="D823" s="389"/>
      <c r="E823" s="389"/>
      <c r="F823" s="390"/>
      <c r="G823" s="356"/>
      <c r="H823" s="358"/>
      <c r="I823" s="388" t="s">
        <v>197</v>
      </c>
      <c r="J823" s="389"/>
      <c r="K823" s="389"/>
      <c r="L823" s="389"/>
      <c r="M823" s="389"/>
      <c r="N823" s="390"/>
      <c r="O823" s="180">
        <v>1</v>
      </c>
    </row>
    <row r="824" spans="1:15" x14ac:dyDescent="0.2">
      <c r="A824" s="386"/>
      <c r="B824" s="388" t="s">
        <v>198</v>
      </c>
      <c r="C824" s="389"/>
      <c r="D824" s="389"/>
      <c r="E824" s="389"/>
      <c r="F824" s="390"/>
      <c r="G824" s="391">
        <v>2</v>
      </c>
      <c r="H824" s="392"/>
      <c r="I824" s="393" t="s">
        <v>199</v>
      </c>
      <c r="J824" s="394"/>
      <c r="K824" s="394"/>
      <c r="L824" s="394"/>
      <c r="M824" s="394"/>
      <c r="N824" s="395"/>
      <c r="O824" s="181">
        <f>SUM(G814:H824,O814:O823)</f>
        <v>4</v>
      </c>
    </row>
    <row r="825" spans="1:15" x14ac:dyDescent="0.2">
      <c r="A825" s="396" t="s">
        <v>200</v>
      </c>
      <c r="B825" s="397"/>
      <c r="C825" s="397"/>
      <c r="D825" s="397"/>
      <c r="E825" s="397"/>
      <c r="F825" s="397"/>
      <c r="G825" s="417"/>
      <c r="H825" s="417"/>
      <c r="I825" s="417"/>
      <c r="J825" s="417"/>
      <c r="K825" s="417"/>
      <c r="L825" s="417"/>
      <c r="M825" s="417"/>
      <c r="N825" s="417"/>
      <c r="O825" s="417"/>
    </row>
    <row r="826" spans="1:15" x14ac:dyDescent="0.2">
      <c r="A826" s="396"/>
      <c r="B826" s="359" t="s">
        <v>215</v>
      </c>
      <c r="C826" s="359"/>
      <c r="D826" s="359"/>
      <c r="E826" s="359"/>
      <c r="F826" s="359"/>
      <c r="G826" s="359"/>
      <c r="H826" s="359"/>
      <c r="I826" s="359"/>
      <c r="J826" s="359"/>
      <c r="K826" s="359"/>
      <c r="L826" s="359"/>
      <c r="M826" s="359"/>
      <c r="N826" s="359"/>
      <c r="O826" s="359"/>
    </row>
    <row r="827" spans="1:15" x14ac:dyDescent="0.2">
      <c r="A827" s="396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</row>
    <row r="828" spans="1:15" x14ac:dyDescent="0.2">
      <c r="A828" s="396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</row>
    <row r="829" spans="1:15" x14ac:dyDescent="0.2">
      <c r="A829" s="396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</row>
    <row r="830" spans="1:15" x14ac:dyDescent="0.2">
      <c r="A830" s="396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</row>
    <row r="831" spans="1:15" x14ac:dyDescent="0.2">
      <c r="A831" s="396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</row>
    <row r="832" spans="1:15" x14ac:dyDescent="0.2">
      <c r="A832" s="396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</row>
    <row r="833" spans="1:15" x14ac:dyDescent="0.2">
      <c r="A833" s="396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</row>
    <row r="834" spans="1:15" x14ac:dyDescent="0.2">
      <c r="A834" s="396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</row>
    <row r="835" spans="1:15" ht="27" customHeight="1" x14ac:dyDescent="0.2">
      <c r="A835" s="396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</row>
    <row r="836" spans="1:15" ht="26.25" customHeight="1" x14ac:dyDescent="0.2">
      <c r="A836" s="396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</row>
    <row r="837" spans="1:15" x14ac:dyDescent="0.2">
      <c r="A837" s="396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</row>
    <row r="838" spans="1:15" ht="39.75" customHeight="1" x14ac:dyDescent="0.2">
      <c r="A838" s="396"/>
      <c r="B838" s="355"/>
      <c r="C838" s="355"/>
      <c r="D838" s="355"/>
      <c r="E838" s="355"/>
      <c r="F838" s="355"/>
      <c r="G838" s="355"/>
      <c r="H838" s="355"/>
      <c r="I838" s="253" t="s">
        <v>0</v>
      </c>
      <c r="J838" s="253"/>
      <c r="K838" s="253"/>
      <c r="L838" s="253"/>
      <c r="M838" s="253"/>
      <c r="N838" s="253"/>
      <c r="O838" s="253"/>
    </row>
    <row r="839" spans="1:15" ht="36.75" customHeight="1" x14ac:dyDescent="0.2">
      <c r="A839" s="396"/>
      <c r="B839" s="355"/>
      <c r="C839" s="355"/>
      <c r="D839" s="355"/>
      <c r="E839" s="355"/>
      <c r="F839" s="355"/>
      <c r="G839" s="355"/>
      <c r="H839" s="355"/>
      <c r="I839" s="253"/>
      <c r="J839" s="253"/>
      <c r="K839" s="253"/>
      <c r="L839" s="253"/>
      <c r="M839" s="253"/>
      <c r="N839" s="253"/>
      <c r="O839" s="253"/>
    </row>
    <row r="840" spans="1:15" x14ac:dyDescent="0.2">
      <c r="A840" s="396" t="s">
        <v>204</v>
      </c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</row>
    <row r="841" spans="1:15" x14ac:dyDescent="0.2">
      <c r="A841" s="396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</row>
    <row r="842" spans="1:15" x14ac:dyDescent="0.2">
      <c r="A842" s="396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</row>
    <row r="843" spans="1:15" x14ac:dyDescent="0.2">
      <c r="A843" s="396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</row>
    <row r="844" spans="1:15" x14ac:dyDescent="0.2">
      <c r="A844" s="396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</row>
    <row r="845" spans="1:15" x14ac:dyDescent="0.2">
      <c r="A845" s="396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</row>
    <row r="846" spans="1:15" x14ac:dyDescent="0.2">
      <c r="A846" s="396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</row>
    <row r="847" spans="1:15" x14ac:dyDescent="0.2">
      <c r="A847" s="396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</row>
    <row r="848" spans="1:15" x14ac:dyDescent="0.2">
      <c r="A848" s="396"/>
      <c r="B848" s="359"/>
      <c r="C848" s="359"/>
      <c r="D848" s="359"/>
      <c r="E848" s="359"/>
      <c r="F848" s="359"/>
      <c r="G848" s="359"/>
      <c r="H848" s="359"/>
      <c r="I848" s="359"/>
      <c r="J848" s="359"/>
      <c r="K848" s="359"/>
      <c r="L848" s="359"/>
      <c r="M848" s="359"/>
      <c r="N848" s="359"/>
      <c r="O848" s="359"/>
    </row>
    <row r="849" spans="1:15" x14ac:dyDescent="0.2">
      <c r="A849" s="396"/>
      <c r="B849" s="359"/>
      <c r="C849" s="359"/>
      <c r="D849" s="359"/>
      <c r="E849" s="359"/>
      <c r="F849" s="359"/>
      <c r="G849" s="359"/>
      <c r="H849" s="359"/>
      <c r="I849" s="253" t="s">
        <v>205</v>
      </c>
      <c r="J849" s="253"/>
      <c r="K849" s="253"/>
      <c r="L849" s="253"/>
      <c r="M849" s="253"/>
      <c r="N849" s="253"/>
      <c r="O849" s="253"/>
    </row>
    <row r="850" spans="1:15" ht="39.75" customHeight="1" x14ac:dyDescent="0.2">
      <c r="A850" s="396"/>
      <c r="B850" s="359"/>
      <c r="C850" s="359"/>
      <c r="D850" s="359"/>
      <c r="E850" s="359"/>
      <c r="F850" s="359"/>
      <c r="G850" s="359"/>
      <c r="H850" s="359"/>
      <c r="I850" s="253"/>
      <c r="J850" s="253"/>
      <c r="K850" s="253"/>
      <c r="L850" s="253"/>
      <c r="M850" s="253"/>
      <c r="N850" s="253"/>
      <c r="O850" s="253"/>
    </row>
    <row r="851" spans="1:15" ht="31.5" customHeight="1" x14ac:dyDescent="0.2">
      <c r="A851" s="396"/>
      <c r="B851" s="359"/>
      <c r="C851" s="359"/>
      <c r="D851" s="359"/>
      <c r="E851" s="359"/>
      <c r="F851" s="359"/>
      <c r="G851" s="359"/>
      <c r="H851" s="359"/>
      <c r="I851" s="253"/>
      <c r="J851" s="253"/>
      <c r="K851" s="253"/>
      <c r="L851" s="253"/>
      <c r="M851" s="253"/>
      <c r="N851" s="253"/>
      <c r="O851" s="253"/>
    </row>
    <row r="852" spans="1:15" x14ac:dyDescent="0.2">
      <c r="A852" s="80" t="s">
        <v>150</v>
      </c>
      <c r="B852" s="384" t="s">
        <v>1</v>
      </c>
      <c r="C852" s="384"/>
      <c r="D852" s="384"/>
      <c r="E852" s="384"/>
      <c r="F852" s="384"/>
      <c r="G852" s="384"/>
      <c r="H852" s="384"/>
      <c r="I852" s="384"/>
      <c r="J852" s="384"/>
      <c r="K852" s="384"/>
      <c r="L852" s="384"/>
      <c r="M852" s="384"/>
      <c r="N852" s="384"/>
      <c r="O852" s="384"/>
    </row>
    <row r="853" spans="1:15" x14ac:dyDescent="0.2">
      <c r="A853" s="166" t="s">
        <v>2</v>
      </c>
      <c r="B853" s="384" t="s">
        <v>3</v>
      </c>
      <c r="C853" s="384"/>
      <c r="D853" s="384"/>
      <c r="E853" s="384"/>
      <c r="F853" s="384"/>
      <c r="G853" s="384"/>
      <c r="H853" s="384"/>
      <c r="I853" s="384"/>
      <c r="J853" s="384"/>
      <c r="K853" s="384"/>
      <c r="L853" s="384"/>
      <c r="M853" s="384"/>
      <c r="N853" s="384"/>
      <c r="O853" s="384"/>
    </row>
    <row r="854" spans="1:15" x14ac:dyDescent="0.2">
      <c r="A854" s="378" t="s">
        <v>151</v>
      </c>
      <c r="B854" s="378"/>
      <c r="C854" s="378"/>
      <c r="D854" s="378"/>
      <c r="E854" s="378"/>
      <c r="F854" s="378"/>
      <c r="G854" s="378"/>
      <c r="H854" s="378"/>
      <c r="I854" s="378"/>
      <c r="J854" s="378"/>
      <c r="K854" s="378"/>
      <c r="L854" s="378"/>
      <c r="M854" s="378"/>
      <c r="N854" s="378"/>
      <c r="O854" s="378"/>
    </row>
    <row r="855" spans="1:15" x14ac:dyDescent="0.2">
      <c r="A855" s="169" t="s">
        <v>6</v>
      </c>
      <c r="B855" s="170" t="s">
        <v>98</v>
      </c>
      <c r="C855" s="170" t="s">
        <v>124</v>
      </c>
      <c r="D855" s="412" t="s">
        <v>102</v>
      </c>
      <c r="E855" s="412"/>
      <c r="F855" s="412"/>
      <c r="G855" s="380" t="s">
        <v>152</v>
      </c>
      <c r="H855" s="380"/>
      <c r="I855" s="381">
        <f>I802+1</f>
        <v>45952</v>
      </c>
      <c r="J855" s="381"/>
      <c r="K855" s="381"/>
      <c r="L855" s="381"/>
      <c r="M855" s="381"/>
      <c r="N855" s="171" t="s">
        <v>153</v>
      </c>
      <c r="O855" s="169">
        <f>O802+1</f>
        <v>17</v>
      </c>
    </row>
    <row r="856" spans="1:15" x14ac:dyDescent="0.2">
      <c r="A856" s="382" t="s">
        <v>154</v>
      </c>
      <c r="B856" s="380" t="s">
        <v>5</v>
      </c>
      <c r="C856" s="380"/>
      <c r="D856" s="380"/>
      <c r="E856" s="380"/>
      <c r="F856" s="380"/>
      <c r="G856" s="380"/>
      <c r="H856" s="380"/>
      <c r="I856" s="380"/>
      <c r="J856" s="380"/>
      <c r="K856" s="166" t="s">
        <v>155</v>
      </c>
      <c r="L856" s="166" t="s">
        <v>156</v>
      </c>
      <c r="M856" s="383" t="s">
        <v>157</v>
      </c>
      <c r="N856" s="383"/>
      <c r="O856" s="166" t="s">
        <v>158</v>
      </c>
    </row>
    <row r="857" spans="1:15" x14ac:dyDescent="0.2">
      <c r="A857" s="382"/>
      <c r="B857" s="380"/>
      <c r="C857" s="380"/>
      <c r="D857" s="380"/>
      <c r="E857" s="380"/>
      <c r="F857" s="380"/>
      <c r="G857" s="380"/>
      <c r="H857" s="380"/>
      <c r="I857" s="380"/>
      <c r="J857" s="380"/>
      <c r="K857" s="166" t="s">
        <v>159</v>
      </c>
      <c r="L857" s="176" t="s">
        <v>107</v>
      </c>
      <c r="M857" s="377"/>
      <c r="N857" s="377"/>
      <c r="O857" s="167"/>
    </row>
    <row r="858" spans="1:15" ht="25.5" x14ac:dyDescent="0.2">
      <c r="A858" s="173" t="s">
        <v>161</v>
      </c>
      <c r="B858" s="174">
        <v>45932</v>
      </c>
      <c r="C858" s="173" t="s">
        <v>162</v>
      </c>
      <c r="D858" s="173">
        <v>180</v>
      </c>
      <c r="E858" s="173" t="s">
        <v>163</v>
      </c>
      <c r="F858" s="385" t="s">
        <v>164</v>
      </c>
      <c r="G858" s="385"/>
      <c r="H858" s="175">
        <f>H805+1</f>
        <v>17</v>
      </c>
      <c r="I858" s="173" t="s">
        <v>165</v>
      </c>
      <c r="J858" s="175">
        <f>D858-H858</f>
        <v>163</v>
      </c>
      <c r="K858" s="176" t="s">
        <v>166</v>
      </c>
      <c r="L858" s="176" t="s">
        <v>107</v>
      </c>
      <c r="M858" s="384"/>
      <c r="N858" s="384"/>
      <c r="O858" s="172"/>
    </row>
    <row r="859" spans="1:15" x14ac:dyDescent="0.2">
      <c r="A859" s="386" t="s">
        <v>167</v>
      </c>
      <c r="B859" s="382" t="s">
        <v>168</v>
      </c>
      <c r="C859" s="382"/>
      <c r="D859" s="382"/>
      <c r="E859" s="382"/>
      <c r="F859" s="382"/>
      <c r="G859" s="359"/>
      <c r="H859" s="359"/>
      <c r="I859" s="355"/>
      <c r="J859" s="355"/>
      <c r="K859" s="355"/>
      <c r="L859" s="355"/>
      <c r="M859" s="355"/>
      <c r="N859" s="355"/>
      <c r="O859" s="355"/>
    </row>
    <row r="860" spans="1:15" x14ac:dyDescent="0.2">
      <c r="A860" s="386"/>
      <c r="B860" s="382" t="s">
        <v>169</v>
      </c>
      <c r="C860" s="382"/>
      <c r="D860" s="382"/>
      <c r="E860" s="382"/>
      <c r="F860" s="382"/>
      <c r="G860" s="359"/>
      <c r="H860" s="359"/>
      <c r="I860" s="355"/>
      <c r="J860" s="355"/>
      <c r="K860" s="355"/>
      <c r="L860" s="355"/>
      <c r="M860" s="355"/>
      <c r="N860" s="355"/>
      <c r="O860" s="355"/>
    </row>
    <row r="861" spans="1:15" x14ac:dyDescent="0.2">
      <c r="A861" s="386"/>
      <c r="B861" s="382" t="s">
        <v>170</v>
      </c>
      <c r="C861" s="382"/>
      <c r="D861" s="382"/>
      <c r="E861" s="382"/>
      <c r="F861" s="382"/>
      <c r="G861" s="359"/>
      <c r="H861" s="359"/>
      <c r="I861" s="355"/>
      <c r="J861" s="355"/>
      <c r="K861" s="355"/>
      <c r="L861" s="355"/>
      <c r="M861" s="355"/>
      <c r="N861" s="355"/>
      <c r="O861" s="355"/>
    </row>
    <row r="862" spans="1:15" x14ac:dyDescent="0.2">
      <c r="A862" s="386"/>
      <c r="B862" s="382" t="s">
        <v>171</v>
      </c>
      <c r="C862" s="382"/>
      <c r="D862" s="382"/>
      <c r="E862" s="382"/>
      <c r="F862" s="382"/>
      <c r="G862" s="359"/>
      <c r="H862" s="359"/>
      <c r="I862" s="355"/>
      <c r="J862" s="355"/>
      <c r="K862" s="355"/>
      <c r="L862" s="355"/>
      <c r="M862" s="355"/>
      <c r="N862" s="355"/>
      <c r="O862" s="355"/>
    </row>
    <row r="863" spans="1:15" x14ac:dyDescent="0.2">
      <c r="A863" s="386"/>
      <c r="B863" s="382" t="s">
        <v>172</v>
      </c>
      <c r="C863" s="382"/>
      <c r="D863" s="382"/>
      <c r="E863" s="382"/>
      <c r="F863" s="382"/>
      <c r="G863" s="359"/>
      <c r="H863" s="359"/>
      <c r="I863" s="359"/>
      <c r="J863" s="359"/>
      <c r="K863" s="359"/>
      <c r="L863" s="359"/>
      <c r="M863" s="359"/>
      <c r="N863" s="359"/>
      <c r="O863" s="359"/>
    </row>
    <row r="864" spans="1:15" x14ac:dyDescent="0.2">
      <c r="A864" s="386"/>
      <c r="B864" s="382" t="s">
        <v>173</v>
      </c>
      <c r="C864" s="382"/>
      <c r="D864" s="382"/>
      <c r="E864" s="382"/>
      <c r="F864" s="382"/>
      <c r="G864" s="359"/>
      <c r="H864" s="359"/>
      <c r="I864" s="359"/>
      <c r="J864" s="359"/>
      <c r="K864" s="359"/>
      <c r="L864" s="359"/>
      <c r="M864" s="359"/>
      <c r="N864" s="359"/>
      <c r="O864" s="359"/>
    </row>
    <row r="865" spans="1:15" x14ac:dyDescent="0.2">
      <c r="A865" s="386"/>
      <c r="B865" s="382" t="s">
        <v>174</v>
      </c>
      <c r="C865" s="382"/>
      <c r="D865" s="382"/>
      <c r="E865" s="382"/>
      <c r="F865" s="382"/>
      <c r="G865" s="359">
        <v>1</v>
      </c>
      <c r="H865" s="359"/>
      <c r="I865" s="355"/>
      <c r="J865" s="355"/>
      <c r="K865" s="355"/>
      <c r="L865" s="355"/>
      <c r="M865" s="355"/>
      <c r="N865" s="355"/>
      <c r="O865" s="355"/>
    </row>
    <row r="866" spans="1:15" x14ac:dyDescent="0.2">
      <c r="A866" s="386" t="s">
        <v>175</v>
      </c>
      <c r="B866" s="380" t="s">
        <v>176</v>
      </c>
      <c r="C866" s="380"/>
      <c r="D866" s="380"/>
      <c r="E866" s="380"/>
      <c r="F866" s="380"/>
      <c r="G866" s="387" t="s">
        <v>177</v>
      </c>
      <c r="H866" s="387"/>
      <c r="I866" s="380" t="s">
        <v>176</v>
      </c>
      <c r="J866" s="380"/>
      <c r="K866" s="380"/>
      <c r="L866" s="380"/>
      <c r="M866" s="380"/>
      <c r="N866" s="380"/>
      <c r="O866" s="178" t="s">
        <v>177</v>
      </c>
    </row>
    <row r="867" spans="1:15" x14ac:dyDescent="0.2">
      <c r="A867" s="386"/>
      <c r="B867" s="388" t="s">
        <v>178</v>
      </c>
      <c r="C867" s="389"/>
      <c r="D867" s="389"/>
      <c r="E867" s="389"/>
      <c r="F867" s="390"/>
      <c r="G867" s="356"/>
      <c r="H867" s="358"/>
      <c r="I867" s="388" t="s">
        <v>179</v>
      </c>
      <c r="J867" s="389"/>
      <c r="K867" s="389"/>
      <c r="L867" s="389"/>
      <c r="M867" s="389"/>
      <c r="N867" s="390"/>
      <c r="O867" s="179"/>
    </row>
    <row r="868" spans="1:15" x14ac:dyDescent="0.2">
      <c r="A868" s="386"/>
      <c r="B868" s="388" t="s">
        <v>180</v>
      </c>
      <c r="C868" s="389"/>
      <c r="D868" s="389"/>
      <c r="E868" s="389"/>
      <c r="F868" s="390"/>
      <c r="G868" s="356"/>
      <c r="H868" s="358"/>
      <c r="I868" s="388" t="s">
        <v>181</v>
      </c>
      <c r="J868" s="389"/>
      <c r="K868" s="389"/>
      <c r="L868" s="389"/>
      <c r="M868" s="389"/>
      <c r="N868" s="390"/>
      <c r="O868" s="179"/>
    </row>
    <row r="869" spans="1:15" x14ac:dyDescent="0.2">
      <c r="A869" s="386"/>
      <c r="B869" s="388" t="s">
        <v>182</v>
      </c>
      <c r="C869" s="389"/>
      <c r="D869" s="389"/>
      <c r="E869" s="389"/>
      <c r="F869" s="390"/>
      <c r="G869" s="356"/>
      <c r="H869" s="358"/>
      <c r="I869" s="388" t="s">
        <v>183</v>
      </c>
      <c r="J869" s="389"/>
      <c r="K869" s="389"/>
      <c r="L869" s="389"/>
      <c r="M869" s="389"/>
      <c r="N869" s="390"/>
      <c r="O869" s="179"/>
    </row>
    <row r="870" spans="1:15" x14ac:dyDescent="0.2">
      <c r="A870" s="386"/>
      <c r="B870" s="388" t="s">
        <v>184</v>
      </c>
      <c r="C870" s="389"/>
      <c r="D870" s="389"/>
      <c r="E870" s="389"/>
      <c r="F870" s="390"/>
      <c r="G870" s="356"/>
      <c r="H870" s="358"/>
      <c r="I870" s="388" t="s">
        <v>185</v>
      </c>
      <c r="J870" s="389"/>
      <c r="K870" s="389"/>
      <c r="L870" s="389"/>
      <c r="M870" s="389"/>
      <c r="N870" s="390"/>
      <c r="O870" s="179"/>
    </row>
    <row r="871" spans="1:15" x14ac:dyDescent="0.2">
      <c r="A871" s="386"/>
      <c r="B871" s="388" t="s">
        <v>186</v>
      </c>
      <c r="C871" s="389"/>
      <c r="D871" s="389"/>
      <c r="E871" s="389"/>
      <c r="F871" s="390"/>
      <c r="G871" s="356"/>
      <c r="H871" s="358"/>
      <c r="I871" s="388" t="s">
        <v>187</v>
      </c>
      <c r="J871" s="389"/>
      <c r="K871" s="389"/>
      <c r="L871" s="389"/>
      <c r="M871" s="389"/>
      <c r="N871" s="390"/>
      <c r="O871" s="179">
        <v>1</v>
      </c>
    </row>
    <row r="872" spans="1:15" x14ac:dyDescent="0.2">
      <c r="A872" s="386"/>
      <c r="B872" s="388" t="s">
        <v>188</v>
      </c>
      <c r="C872" s="389"/>
      <c r="D872" s="389"/>
      <c r="E872" s="389"/>
      <c r="F872" s="390"/>
      <c r="G872" s="356"/>
      <c r="H872" s="358"/>
      <c r="I872" s="388" t="s">
        <v>189</v>
      </c>
      <c r="J872" s="389"/>
      <c r="K872" s="389"/>
      <c r="L872" s="389"/>
      <c r="M872" s="389"/>
      <c r="N872" s="390"/>
      <c r="O872" s="179"/>
    </row>
    <row r="873" spans="1:15" x14ac:dyDescent="0.2">
      <c r="A873" s="386"/>
      <c r="B873" s="388" t="s">
        <v>190</v>
      </c>
      <c r="C873" s="389"/>
      <c r="D873" s="389"/>
      <c r="E873" s="389"/>
      <c r="F873" s="390"/>
      <c r="G873" s="356"/>
      <c r="H873" s="358"/>
      <c r="I873" s="388" t="s">
        <v>191</v>
      </c>
      <c r="J873" s="389"/>
      <c r="K873" s="389"/>
      <c r="L873" s="389"/>
      <c r="M873" s="389"/>
      <c r="N873" s="390"/>
      <c r="O873" s="179"/>
    </row>
    <row r="874" spans="1:15" x14ac:dyDescent="0.2">
      <c r="A874" s="386"/>
      <c r="B874" s="388" t="s">
        <v>192</v>
      </c>
      <c r="C874" s="389"/>
      <c r="D874" s="389"/>
      <c r="E874" s="389"/>
      <c r="F874" s="390"/>
      <c r="G874" s="356"/>
      <c r="H874" s="358"/>
      <c r="I874" s="388" t="s">
        <v>193</v>
      </c>
      <c r="J874" s="389"/>
      <c r="K874" s="389"/>
      <c r="L874" s="389"/>
      <c r="M874" s="389"/>
      <c r="N874" s="390"/>
      <c r="O874" s="179"/>
    </row>
    <row r="875" spans="1:15" x14ac:dyDescent="0.2">
      <c r="A875" s="386"/>
      <c r="B875" s="388" t="s">
        <v>194</v>
      </c>
      <c r="C875" s="389"/>
      <c r="D875" s="389"/>
      <c r="E875" s="389"/>
      <c r="F875" s="390"/>
      <c r="G875" s="356"/>
      <c r="H875" s="358"/>
      <c r="I875" s="388" t="s">
        <v>195</v>
      </c>
      <c r="J875" s="389"/>
      <c r="K875" s="389"/>
      <c r="L875" s="389"/>
      <c r="M875" s="389"/>
      <c r="N875" s="390"/>
      <c r="O875" s="179"/>
    </row>
    <row r="876" spans="1:15" x14ac:dyDescent="0.2">
      <c r="A876" s="386"/>
      <c r="B876" s="388" t="s">
        <v>196</v>
      </c>
      <c r="C876" s="389"/>
      <c r="D876" s="389"/>
      <c r="E876" s="389"/>
      <c r="F876" s="390"/>
      <c r="G876" s="356"/>
      <c r="H876" s="358"/>
      <c r="I876" s="388" t="s">
        <v>197</v>
      </c>
      <c r="J876" s="389"/>
      <c r="K876" s="389"/>
      <c r="L876" s="389"/>
      <c r="M876" s="389"/>
      <c r="N876" s="390"/>
      <c r="O876" s="180">
        <v>1</v>
      </c>
    </row>
    <row r="877" spans="1:15" x14ac:dyDescent="0.2">
      <c r="A877" s="386"/>
      <c r="B877" s="388" t="s">
        <v>198</v>
      </c>
      <c r="C877" s="389"/>
      <c r="D877" s="389"/>
      <c r="E877" s="389"/>
      <c r="F877" s="390"/>
      <c r="G877" s="391">
        <v>2</v>
      </c>
      <c r="H877" s="392"/>
      <c r="I877" s="393" t="s">
        <v>199</v>
      </c>
      <c r="J877" s="394"/>
      <c r="K877" s="394"/>
      <c r="L877" s="394"/>
      <c r="M877" s="394"/>
      <c r="N877" s="395"/>
      <c r="O877" s="181">
        <f>SUM(G867:H877,O867:O876)</f>
        <v>4</v>
      </c>
    </row>
    <row r="878" spans="1:15" x14ac:dyDescent="0.2">
      <c r="A878" s="396" t="s">
        <v>200</v>
      </c>
      <c r="B878" s="397"/>
      <c r="C878" s="397"/>
      <c r="D878" s="397"/>
      <c r="E878" s="397"/>
      <c r="F878" s="397"/>
      <c r="G878" s="417"/>
      <c r="H878" s="417"/>
      <c r="I878" s="417"/>
      <c r="J878" s="417"/>
      <c r="K878" s="417"/>
      <c r="L878" s="417"/>
      <c r="M878" s="417"/>
      <c r="N878" s="417"/>
      <c r="O878" s="417"/>
    </row>
    <row r="879" spans="1:15" x14ac:dyDescent="0.2">
      <c r="A879" s="396"/>
      <c r="B879" s="359" t="s">
        <v>216</v>
      </c>
      <c r="C879" s="359"/>
      <c r="D879" s="359"/>
      <c r="E879" s="359"/>
      <c r="F879" s="359"/>
      <c r="G879" s="359"/>
      <c r="H879" s="359"/>
      <c r="I879" s="359"/>
      <c r="J879" s="359"/>
      <c r="K879" s="359"/>
      <c r="L879" s="359"/>
      <c r="M879" s="359"/>
      <c r="N879" s="359"/>
      <c r="O879" s="359"/>
    </row>
    <row r="880" spans="1:15" x14ac:dyDescent="0.2">
      <c r="A880" s="396"/>
      <c r="B880" s="359" t="s">
        <v>214</v>
      </c>
      <c r="C880" s="359"/>
      <c r="D880" s="359"/>
      <c r="E880" s="359"/>
      <c r="F880" s="359"/>
      <c r="G880" s="359"/>
      <c r="H880" s="359"/>
      <c r="I880" s="359"/>
      <c r="J880" s="359"/>
      <c r="K880" s="359"/>
      <c r="L880" s="359"/>
      <c r="M880" s="359"/>
      <c r="N880" s="359"/>
      <c r="O880" s="359"/>
    </row>
    <row r="881" spans="1:15" x14ac:dyDescent="0.2">
      <c r="A881" s="396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</row>
    <row r="882" spans="1:15" x14ac:dyDescent="0.2">
      <c r="A882" s="396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</row>
    <row r="883" spans="1:15" x14ac:dyDescent="0.2">
      <c r="A883" s="396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</row>
    <row r="884" spans="1:15" x14ac:dyDescent="0.2">
      <c r="A884" s="396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</row>
    <row r="885" spans="1:15" x14ac:dyDescent="0.2">
      <c r="A885" s="396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</row>
    <row r="886" spans="1:15" x14ac:dyDescent="0.2">
      <c r="A886" s="396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</row>
    <row r="887" spans="1:15" ht="36.75" customHeight="1" x14ac:dyDescent="0.2">
      <c r="A887" s="396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</row>
    <row r="888" spans="1:15" ht="29.25" customHeight="1" x14ac:dyDescent="0.2">
      <c r="A888" s="396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</row>
    <row r="889" spans="1:15" x14ac:dyDescent="0.2">
      <c r="A889" s="396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</row>
    <row r="890" spans="1:15" x14ac:dyDescent="0.2">
      <c r="A890" s="396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</row>
    <row r="891" spans="1:15" ht="26.25" customHeight="1" x14ac:dyDescent="0.2">
      <c r="A891" s="396"/>
      <c r="B891" s="355"/>
      <c r="C891" s="355"/>
      <c r="D891" s="355"/>
      <c r="E891" s="355"/>
      <c r="F891" s="355"/>
      <c r="G891" s="355"/>
      <c r="H891" s="355"/>
      <c r="I891" s="253" t="s">
        <v>0</v>
      </c>
      <c r="J891" s="253"/>
      <c r="K891" s="253"/>
      <c r="L891" s="253"/>
      <c r="M891" s="253"/>
      <c r="N891" s="253"/>
      <c r="O891" s="253"/>
    </row>
    <row r="892" spans="1:15" ht="47.25" customHeight="1" x14ac:dyDescent="0.2">
      <c r="A892" s="396"/>
      <c r="B892" s="355"/>
      <c r="C892" s="355"/>
      <c r="D892" s="355"/>
      <c r="E892" s="355"/>
      <c r="F892" s="355"/>
      <c r="G892" s="355"/>
      <c r="H892" s="355"/>
      <c r="I892" s="253"/>
      <c r="J892" s="253"/>
      <c r="K892" s="253"/>
      <c r="L892" s="253"/>
      <c r="M892" s="253"/>
      <c r="N892" s="253"/>
      <c r="O892" s="253"/>
    </row>
    <row r="893" spans="1:15" x14ac:dyDescent="0.2">
      <c r="A893" s="396" t="s">
        <v>204</v>
      </c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</row>
    <row r="894" spans="1:15" x14ac:dyDescent="0.2">
      <c r="A894" s="396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</row>
    <row r="895" spans="1:15" x14ac:dyDescent="0.2">
      <c r="A895" s="396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</row>
    <row r="896" spans="1:15" x14ac:dyDescent="0.2">
      <c r="A896" s="396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</row>
    <row r="897" spans="1:15" x14ac:dyDescent="0.2">
      <c r="A897" s="396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</row>
    <row r="898" spans="1:15" x14ac:dyDescent="0.2">
      <c r="A898" s="396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</row>
    <row r="899" spans="1:15" x14ac:dyDescent="0.2">
      <c r="A899" s="396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</row>
    <row r="900" spans="1:15" x14ac:dyDescent="0.2">
      <c r="A900" s="396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</row>
    <row r="901" spans="1:15" x14ac:dyDescent="0.2">
      <c r="A901" s="396"/>
      <c r="B901" s="359"/>
      <c r="C901" s="359"/>
      <c r="D901" s="359"/>
      <c r="E901" s="359"/>
      <c r="F901" s="359"/>
      <c r="G901" s="359"/>
      <c r="H901" s="359"/>
      <c r="I901" s="359"/>
      <c r="J901" s="359"/>
      <c r="K901" s="359"/>
      <c r="L901" s="359"/>
      <c r="M901" s="359"/>
      <c r="N901" s="359"/>
      <c r="O901" s="359"/>
    </row>
    <row r="902" spans="1:15" x14ac:dyDescent="0.2">
      <c r="A902" s="396"/>
      <c r="B902" s="359"/>
      <c r="C902" s="359"/>
      <c r="D902" s="359"/>
      <c r="E902" s="359"/>
      <c r="F902" s="359"/>
      <c r="G902" s="359"/>
      <c r="H902" s="359"/>
      <c r="I902" s="253" t="s">
        <v>205</v>
      </c>
      <c r="J902" s="253"/>
      <c r="K902" s="253"/>
      <c r="L902" s="253"/>
      <c r="M902" s="253"/>
      <c r="N902" s="253"/>
      <c r="O902" s="253"/>
    </row>
    <row r="903" spans="1:15" ht="48" customHeight="1" x14ac:dyDescent="0.2">
      <c r="A903" s="396"/>
      <c r="B903" s="359"/>
      <c r="C903" s="359"/>
      <c r="D903" s="359"/>
      <c r="E903" s="359"/>
      <c r="F903" s="359"/>
      <c r="G903" s="359"/>
      <c r="H903" s="359"/>
      <c r="I903" s="253"/>
      <c r="J903" s="253"/>
      <c r="K903" s="253"/>
      <c r="L903" s="253"/>
      <c r="M903" s="253"/>
      <c r="N903" s="253"/>
      <c r="O903" s="253"/>
    </row>
    <row r="904" spans="1:15" ht="19.5" customHeight="1" x14ac:dyDescent="0.2">
      <c r="A904" s="396"/>
      <c r="B904" s="359"/>
      <c r="C904" s="359"/>
      <c r="D904" s="359"/>
      <c r="E904" s="359"/>
      <c r="F904" s="359"/>
      <c r="G904" s="359"/>
      <c r="H904" s="359"/>
      <c r="I904" s="253"/>
      <c r="J904" s="253"/>
      <c r="K904" s="253"/>
      <c r="L904" s="253"/>
      <c r="M904" s="253"/>
      <c r="N904" s="253"/>
      <c r="O904" s="253"/>
    </row>
    <row r="905" spans="1:15" x14ac:dyDescent="0.2">
      <c r="A905" s="80" t="s">
        <v>150</v>
      </c>
      <c r="B905" s="384" t="s">
        <v>1</v>
      </c>
      <c r="C905" s="384"/>
      <c r="D905" s="384"/>
      <c r="E905" s="384"/>
      <c r="F905" s="384"/>
      <c r="G905" s="384"/>
      <c r="H905" s="384"/>
      <c r="I905" s="384"/>
      <c r="J905" s="384"/>
      <c r="K905" s="384"/>
      <c r="L905" s="384"/>
      <c r="M905" s="384"/>
      <c r="N905" s="384"/>
      <c r="O905" s="384"/>
    </row>
    <row r="906" spans="1:15" x14ac:dyDescent="0.2">
      <c r="A906" s="166" t="s">
        <v>2</v>
      </c>
      <c r="B906" s="384" t="s">
        <v>3</v>
      </c>
      <c r="C906" s="384"/>
      <c r="D906" s="384"/>
      <c r="E906" s="384"/>
      <c r="F906" s="384"/>
      <c r="G906" s="384"/>
      <c r="H906" s="384"/>
      <c r="I906" s="384"/>
      <c r="J906" s="384"/>
      <c r="K906" s="384"/>
      <c r="L906" s="384"/>
      <c r="M906" s="384"/>
      <c r="N906" s="384"/>
      <c r="O906" s="384"/>
    </row>
    <row r="907" spans="1:15" x14ac:dyDescent="0.2">
      <c r="A907" s="378" t="s">
        <v>151</v>
      </c>
      <c r="B907" s="378"/>
      <c r="C907" s="378"/>
      <c r="D907" s="378"/>
      <c r="E907" s="378"/>
      <c r="F907" s="378"/>
      <c r="G907" s="378"/>
      <c r="H907" s="378"/>
      <c r="I907" s="378"/>
      <c r="J907" s="378"/>
      <c r="K907" s="378"/>
      <c r="L907" s="378"/>
      <c r="M907" s="378"/>
      <c r="N907" s="378"/>
      <c r="O907" s="378"/>
    </row>
    <row r="908" spans="1:15" x14ac:dyDescent="0.2">
      <c r="A908" s="169" t="s">
        <v>6</v>
      </c>
      <c r="B908" s="170" t="s">
        <v>98</v>
      </c>
      <c r="C908" s="170" t="s">
        <v>124</v>
      </c>
      <c r="D908" s="412" t="s">
        <v>102</v>
      </c>
      <c r="E908" s="412"/>
      <c r="F908" s="412"/>
      <c r="G908" s="380" t="s">
        <v>152</v>
      </c>
      <c r="H908" s="380"/>
      <c r="I908" s="381">
        <f>I855+1</f>
        <v>45953</v>
      </c>
      <c r="J908" s="381"/>
      <c r="K908" s="381"/>
      <c r="L908" s="381"/>
      <c r="M908" s="381"/>
      <c r="N908" s="171" t="s">
        <v>153</v>
      </c>
      <c r="O908" s="169">
        <f>O855+1</f>
        <v>18</v>
      </c>
    </row>
    <row r="909" spans="1:15" x14ac:dyDescent="0.2">
      <c r="A909" s="382" t="s">
        <v>154</v>
      </c>
      <c r="B909" s="380" t="s">
        <v>5</v>
      </c>
      <c r="C909" s="380"/>
      <c r="D909" s="380"/>
      <c r="E909" s="380"/>
      <c r="F909" s="380"/>
      <c r="G909" s="380"/>
      <c r="H909" s="380"/>
      <c r="I909" s="380"/>
      <c r="J909" s="380"/>
      <c r="K909" s="166" t="s">
        <v>155</v>
      </c>
      <c r="L909" s="166" t="s">
        <v>156</v>
      </c>
      <c r="M909" s="383" t="s">
        <v>157</v>
      </c>
      <c r="N909" s="383"/>
      <c r="O909" s="166" t="s">
        <v>158</v>
      </c>
    </row>
    <row r="910" spans="1:15" x14ac:dyDescent="0.2">
      <c r="A910" s="382"/>
      <c r="B910" s="380"/>
      <c r="C910" s="380"/>
      <c r="D910" s="380"/>
      <c r="E910" s="380"/>
      <c r="F910" s="380"/>
      <c r="G910" s="380"/>
      <c r="H910" s="380"/>
      <c r="I910" s="380"/>
      <c r="J910" s="380"/>
      <c r="K910" s="166" t="s">
        <v>159</v>
      </c>
      <c r="L910" s="176" t="s">
        <v>107</v>
      </c>
      <c r="M910" s="377"/>
      <c r="N910" s="377"/>
      <c r="O910" s="167"/>
    </row>
    <row r="911" spans="1:15" ht="25.5" x14ac:dyDescent="0.2">
      <c r="A911" s="173" t="s">
        <v>161</v>
      </c>
      <c r="B911" s="174">
        <v>45932</v>
      </c>
      <c r="C911" s="173" t="s">
        <v>162</v>
      </c>
      <c r="D911" s="173">
        <v>180</v>
      </c>
      <c r="E911" s="173" t="s">
        <v>163</v>
      </c>
      <c r="F911" s="385" t="s">
        <v>164</v>
      </c>
      <c r="G911" s="385"/>
      <c r="H911" s="175">
        <f>H858+1</f>
        <v>18</v>
      </c>
      <c r="I911" s="173" t="s">
        <v>165</v>
      </c>
      <c r="J911" s="175">
        <f>D911-H911</f>
        <v>162</v>
      </c>
      <c r="K911" s="176" t="s">
        <v>166</v>
      </c>
      <c r="L911" s="176" t="s">
        <v>107</v>
      </c>
      <c r="M911" s="384"/>
      <c r="N911" s="384"/>
      <c r="O911" s="172"/>
    </row>
    <row r="912" spans="1:15" x14ac:dyDescent="0.2">
      <c r="A912" s="386" t="s">
        <v>167</v>
      </c>
      <c r="B912" s="382" t="s">
        <v>168</v>
      </c>
      <c r="C912" s="382"/>
      <c r="D912" s="382"/>
      <c r="E912" s="382"/>
      <c r="F912" s="382"/>
      <c r="G912" s="359"/>
      <c r="H912" s="359"/>
      <c r="I912" s="355"/>
      <c r="J912" s="355"/>
      <c r="K912" s="355"/>
      <c r="L912" s="355"/>
      <c r="M912" s="355"/>
      <c r="N912" s="355"/>
      <c r="O912" s="355"/>
    </row>
    <row r="913" spans="1:15" x14ac:dyDescent="0.2">
      <c r="A913" s="386"/>
      <c r="B913" s="382" t="s">
        <v>169</v>
      </c>
      <c r="C913" s="382"/>
      <c r="D913" s="382"/>
      <c r="E913" s="382"/>
      <c r="F913" s="382"/>
      <c r="G913" s="359"/>
      <c r="H913" s="359"/>
      <c r="I913" s="355"/>
      <c r="J913" s="355"/>
      <c r="K913" s="355"/>
      <c r="L913" s="355"/>
      <c r="M913" s="355"/>
      <c r="N913" s="355"/>
      <c r="O913" s="355"/>
    </row>
    <row r="914" spans="1:15" x14ac:dyDescent="0.2">
      <c r="A914" s="386"/>
      <c r="B914" s="382" t="s">
        <v>170</v>
      </c>
      <c r="C914" s="382"/>
      <c r="D914" s="382"/>
      <c r="E914" s="382"/>
      <c r="F914" s="382"/>
      <c r="G914" s="359"/>
      <c r="H914" s="359"/>
      <c r="I914" s="355"/>
      <c r="J914" s="355"/>
      <c r="K914" s="355"/>
      <c r="L914" s="355"/>
      <c r="M914" s="355"/>
      <c r="N914" s="355"/>
      <c r="O914" s="355"/>
    </row>
    <row r="915" spans="1:15" x14ac:dyDescent="0.2">
      <c r="A915" s="386"/>
      <c r="B915" s="382" t="s">
        <v>171</v>
      </c>
      <c r="C915" s="382"/>
      <c r="D915" s="382"/>
      <c r="E915" s="382"/>
      <c r="F915" s="382"/>
      <c r="G915" s="359"/>
      <c r="H915" s="359"/>
      <c r="I915" s="355"/>
      <c r="J915" s="355"/>
      <c r="K915" s="355"/>
      <c r="L915" s="355"/>
      <c r="M915" s="355"/>
      <c r="N915" s="355"/>
      <c r="O915" s="355"/>
    </row>
    <row r="916" spans="1:15" x14ac:dyDescent="0.2">
      <c r="A916" s="386"/>
      <c r="B916" s="382" t="s">
        <v>172</v>
      </c>
      <c r="C916" s="382"/>
      <c r="D916" s="382"/>
      <c r="E916" s="382"/>
      <c r="F916" s="382"/>
      <c r="G916" s="359"/>
      <c r="H916" s="359"/>
      <c r="I916" s="359"/>
      <c r="J916" s="359"/>
      <c r="K916" s="359"/>
      <c r="L916" s="359"/>
      <c r="M916" s="359"/>
      <c r="N916" s="359"/>
      <c r="O916" s="359"/>
    </row>
    <row r="917" spans="1:15" x14ac:dyDescent="0.2">
      <c r="A917" s="386"/>
      <c r="B917" s="382" t="s">
        <v>173</v>
      </c>
      <c r="C917" s="382"/>
      <c r="D917" s="382"/>
      <c r="E917" s="382"/>
      <c r="F917" s="382"/>
      <c r="G917" s="359"/>
      <c r="H917" s="359"/>
      <c r="I917" s="359"/>
      <c r="J917" s="359"/>
      <c r="K917" s="359"/>
      <c r="L917" s="359"/>
      <c r="M917" s="359"/>
      <c r="N917" s="359"/>
      <c r="O917" s="359"/>
    </row>
    <row r="918" spans="1:15" x14ac:dyDescent="0.2">
      <c r="A918" s="386"/>
      <c r="B918" s="382" t="s">
        <v>174</v>
      </c>
      <c r="C918" s="382"/>
      <c r="D918" s="382"/>
      <c r="E918" s="382"/>
      <c r="F918" s="382"/>
      <c r="G918" s="359">
        <v>1</v>
      </c>
      <c r="H918" s="359"/>
      <c r="I918" s="355"/>
      <c r="J918" s="355"/>
      <c r="K918" s="355"/>
      <c r="L918" s="355"/>
      <c r="M918" s="355"/>
      <c r="N918" s="355"/>
      <c r="O918" s="355"/>
    </row>
    <row r="919" spans="1:15" x14ac:dyDescent="0.2">
      <c r="A919" s="386" t="s">
        <v>175</v>
      </c>
      <c r="B919" s="380" t="s">
        <v>176</v>
      </c>
      <c r="C919" s="380"/>
      <c r="D919" s="380"/>
      <c r="E919" s="380"/>
      <c r="F919" s="380"/>
      <c r="G919" s="387" t="s">
        <v>177</v>
      </c>
      <c r="H919" s="387"/>
      <c r="I919" s="380" t="s">
        <v>176</v>
      </c>
      <c r="J919" s="380"/>
      <c r="K919" s="380"/>
      <c r="L919" s="380"/>
      <c r="M919" s="380"/>
      <c r="N919" s="380"/>
      <c r="O919" s="178" t="s">
        <v>177</v>
      </c>
    </row>
    <row r="920" spans="1:15" x14ac:dyDescent="0.2">
      <c r="A920" s="386"/>
      <c r="B920" s="388" t="s">
        <v>178</v>
      </c>
      <c r="C920" s="389"/>
      <c r="D920" s="389"/>
      <c r="E920" s="389"/>
      <c r="F920" s="390"/>
      <c r="G920" s="356"/>
      <c r="H920" s="358"/>
      <c r="I920" s="388" t="s">
        <v>179</v>
      </c>
      <c r="J920" s="389"/>
      <c r="K920" s="389"/>
      <c r="L920" s="389"/>
      <c r="M920" s="389"/>
      <c r="N920" s="390"/>
      <c r="O920" s="179"/>
    </row>
    <row r="921" spans="1:15" x14ac:dyDescent="0.2">
      <c r="A921" s="386"/>
      <c r="B921" s="388" t="s">
        <v>180</v>
      </c>
      <c r="C921" s="389"/>
      <c r="D921" s="389"/>
      <c r="E921" s="389"/>
      <c r="F921" s="390"/>
      <c r="G921" s="356"/>
      <c r="H921" s="358"/>
      <c r="I921" s="388" t="s">
        <v>181</v>
      </c>
      <c r="J921" s="389"/>
      <c r="K921" s="389"/>
      <c r="L921" s="389"/>
      <c r="M921" s="389"/>
      <c r="N921" s="390"/>
      <c r="O921" s="179"/>
    </row>
    <row r="922" spans="1:15" x14ac:dyDescent="0.2">
      <c r="A922" s="386"/>
      <c r="B922" s="388" t="s">
        <v>182</v>
      </c>
      <c r="C922" s="389"/>
      <c r="D922" s="389"/>
      <c r="E922" s="389"/>
      <c r="F922" s="390"/>
      <c r="G922" s="356"/>
      <c r="H922" s="358"/>
      <c r="I922" s="388" t="s">
        <v>183</v>
      </c>
      <c r="J922" s="389"/>
      <c r="K922" s="389"/>
      <c r="L922" s="389"/>
      <c r="M922" s="389"/>
      <c r="N922" s="390"/>
      <c r="O922" s="179"/>
    </row>
    <row r="923" spans="1:15" x14ac:dyDescent="0.2">
      <c r="A923" s="386"/>
      <c r="B923" s="388" t="s">
        <v>184</v>
      </c>
      <c r="C923" s="389"/>
      <c r="D923" s="389"/>
      <c r="E923" s="389"/>
      <c r="F923" s="390"/>
      <c r="G923" s="356"/>
      <c r="H923" s="358"/>
      <c r="I923" s="388" t="s">
        <v>185</v>
      </c>
      <c r="J923" s="389"/>
      <c r="K923" s="389"/>
      <c r="L923" s="389"/>
      <c r="M923" s="389"/>
      <c r="N923" s="390"/>
      <c r="O923" s="179"/>
    </row>
    <row r="924" spans="1:15" x14ac:dyDescent="0.2">
      <c r="A924" s="386"/>
      <c r="B924" s="388" t="s">
        <v>186</v>
      </c>
      <c r="C924" s="389"/>
      <c r="D924" s="389"/>
      <c r="E924" s="389"/>
      <c r="F924" s="390"/>
      <c r="G924" s="356"/>
      <c r="H924" s="358"/>
      <c r="I924" s="388" t="s">
        <v>187</v>
      </c>
      <c r="J924" s="389"/>
      <c r="K924" s="389"/>
      <c r="L924" s="389"/>
      <c r="M924" s="389"/>
      <c r="N924" s="390"/>
      <c r="O924" s="179">
        <v>1</v>
      </c>
    </row>
    <row r="925" spans="1:15" x14ac:dyDescent="0.2">
      <c r="A925" s="386"/>
      <c r="B925" s="388" t="s">
        <v>188</v>
      </c>
      <c r="C925" s="389"/>
      <c r="D925" s="389"/>
      <c r="E925" s="389"/>
      <c r="F925" s="390"/>
      <c r="G925" s="356"/>
      <c r="H925" s="358"/>
      <c r="I925" s="388" t="s">
        <v>189</v>
      </c>
      <c r="J925" s="389"/>
      <c r="K925" s="389"/>
      <c r="L925" s="389"/>
      <c r="M925" s="389"/>
      <c r="N925" s="390"/>
      <c r="O925" s="179"/>
    </row>
    <row r="926" spans="1:15" x14ac:dyDescent="0.2">
      <c r="A926" s="386"/>
      <c r="B926" s="388" t="s">
        <v>190</v>
      </c>
      <c r="C926" s="389"/>
      <c r="D926" s="389"/>
      <c r="E926" s="389"/>
      <c r="F926" s="390"/>
      <c r="G926" s="356"/>
      <c r="H926" s="358"/>
      <c r="I926" s="388" t="s">
        <v>191</v>
      </c>
      <c r="J926" s="389"/>
      <c r="K926" s="389"/>
      <c r="L926" s="389"/>
      <c r="M926" s="389"/>
      <c r="N926" s="390"/>
      <c r="O926" s="179"/>
    </row>
    <row r="927" spans="1:15" x14ac:dyDescent="0.2">
      <c r="A927" s="386"/>
      <c r="B927" s="388" t="s">
        <v>192</v>
      </c>
      <c r="C927" s="389"/>
      <c r="D927" s="389"/>
      <c r="E927" s="389"/>
      <c r="F927" s="390"/>
      <c r="G927" s="356"/>
      <c r="H927" s="358"/>
      <c r="I927" s="388" t="s">
        <v>193</v>
      </c>
      <c r="J927" s="389"/>
      <c r="K927" s="389"/>
      <c r="L927" s="389"/>
      <c r="M927" s="389"/>
      <c r="N927" s="390"/>
      <c r="O927" s="179"/>
    </row>
    <row r="928" spans="1:15" x14ac:dyDescent="0.2">
      <c r="A928" s="386"/>
      <c r="B928" s="388" t="s">
        <v>194</v>
      </c>
      <c r="C928" s="389"/>
      <c r="D928" s="389"/>
      <c r="E928" s="389"/>
      <c r="F928" s="390"/>
      <c r="G928" s="356"/>
      <c r="H928" s="358"/>
      <c r="I928" s="388" t="s">
        <v>195</v>
      </c>
      <c r="J928" s="389"/>
      <c r="K928" s="389"/>
      <c r="L928" s="389"/>
      <c r="M928" s="389"/>
      <c r="N928" s="390"/>
      <c r="O928" s="179"/>
    </row>
    <row r="929" spans="1:15" x14ac:dyDescent="0.2">
      <c r="A929" s="386"/>
      <c r="B929" s="388" t="s">
        <v>196</v>
      </c>
      <c r="C929" s="389"/>
      <c r="D929" s="389"/>
      <c r="E929" s="389"/>
      <c r="F929" s="390"/>
      <c r="G929" s="356"/>
      <c r="H929" s="358"/>
      <c r="I929" s="388" t="s">
        <v>197</v>
      </c>
      <c r="J929" s="389"/>
      <c r="K929" s="389"/>
      <c r="L929" s="389"/>
      <c r="M929" s="389"/>
      <c r="N929" s="390"/>
      <c r="O929" s="180">
        <v>1</v>
      </c>
    </row>
    <row r="930" spans="1:15" x14ac:dyDescent="0.2">
      <c r="A930" s="386"/>
      <c r="B930" s="388" t="s">
        <v>198</v>
      </c>
      <c r="C930" s="389"/>
      <c r="D930" s="389"/>
      <c r="E930" s="389"/>
      <c r="F930" s="390"/>
      <c r="G930" s="391">
        <v>2</v>
      </c>
      <c r="H930" s="392"/>
      <c r="I930" s="393" t="s">
        <v>199</v>
      </c>
      <c r="J930" s="394"/>
      <c r="K930" s="394"/>
      <c r="L930" s="394"/>
      <c r="M930" s="394"/>
      <c r="N930" s="395"/>
      <c r="O930" s="181">
        <f>SUM(G920:H930,O920:O929)</f>
        <v>4</v>
      </c>
    </row>
    <row r="931" spans="1:15" x14ac:dyDescent="0.2">
      <c r="A931" s="396" t="s">
        <v>200</v>
      </c>
      <c r="B931" s="397"/>
      <c r="C931" s="397"/>
      <c r="D931" s="397"/>
      <c r="E931" s="397"/>
      <c r="F931" s="397"/>
      <c r="G931" s="417"/>
      <c r="H931" s="417"/>
      <c r="I931" s="417"/>
      <c r="J931" s="417"/>
      <c r="K931" s="417"/>
      <c r="L931" s="417"/>
      <c r="M931" s="417"/>
      <c r="N931" s="417"/>
      <c r="O931" s="417"/>
    </row>
    <row r="932" spans="1:15" x14ac:dyDescent="0.2">
      <c r="A932" s="396"/>
      <c r="B932" s="359" t="s">
        <v>215</v>
      </c>
      <c r="C932" s="359"/>
      <c r="D932" s="359"/>
      <c r="E932" s="359"/>
      <c r="F932" s="359"/>
      <c r="G932" s="359"/>
      <c r="H932" s="359"/>
      <c r="I932" s="359"/>
      <c r="J932" s="359"/>
      <c r="K932" s="359"/>
      <c r="L932" s="359"/>
      <c r="M932" s="359"/>
      <c r="N932" s="359"/>
      <c r="O932" s="359"/>
    </row>
    <row r="933" spans="1:15" x14ac:dyDescent="0.2">
      <c r="A933" s="396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</row>
    <row r="934" spans="1:15" x14ac:dyDescent="0.2">
      <c r="A934" s="396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</row>
    <row r="935" spans="1:15" x14ac:dyDescent="0.2">
      <c r="A935" s="396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</row>
    <row r="936" spans="1:15" x14ac:dyDescent="0.2">
      <c r="A936" s="396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</row>
    <row r="937" spans="1:15" x14ac:dyDescent="0.2">
      <c r="A937" s="396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</row>
    <row r="938" spans="1:15" x14ac:dyDescent="0.2">
      <c r="A938" s="396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</row>
    <row r="939" spans="1:15" x14ac:dyDescent="0.2">
      <c r="A939" s="396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</row>
    <row r="940" spans="1:15" x14ac:dyDescent="0.2">
      <c r="A940" s="396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</row>
    <row r="941" spans="1:15" x14ac:dyDescent="0.2">
      <c r="A941" s="396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</row>
    <row r="942" spans="1:15" x14ac:dyDescent="0.2">
      <c r="A942" s="396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</row>
    <row r="943" spans="1:15" x14ac:dyDescent="0.2">
      <c r="A943" s="396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</row>
    <row r="944" spans="1:15" x14ac:dyDescent="0.2">
      <c r="A944" s="396"/>
      <c r="B944" s="355"/>
      <c r="C944" s="355"/>
      <c r="D944" s="355"/>
      <c r="E944" s="355"/>
      <c r="F944" s="355"/>
      <c r="G944" s="355"/>
      <c r="H944" s="355"/>
      <c r="I944" s="253" t="s">
        <v>0</v>
      </c>
      <c r="J944" s="253"/>
      <c r="K944" s="253"/>
      <c r="L944" s="253"/>
      <c r="M944" s="253"/>
      <c r="N944" s="253"/>
      <c r="O944" s="253"/>
    </row>
    <row r="945" spans="1:15" ht="60.75" customHeight="1" x14ac:dyDescent="0.2">
      <c r="A945" s="396"/>
      <c r="B945" s="355"/>
      <c r="C945" s="355"/>
      <c r="D945" s="355"/>
      <c r="E945" s="355"/>
      <c r="F945" s="355"/>
      <c r="G945" s="355"/>
      <c r="H945" s="355"/>
      <c r="I945" s="253"/>
      <c r="J945" s="253"/>
      <c r="K945" s="253"/>
      <c r="L945" s="253"/>
      <c r="M945" s="253"/>
      <c r="N945" s="253"/>
      <c r="O945" s="253"/>
    </row>
    <row r="946" spans="1:15" x14ac:dyDescent="0.2">
      <c r="A946" s="396" t="s">
        <v>204</v>
      </c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</row>
    <row r="947" spans="1:15" x14ac:dyDescent="0.2">
      <c r="A947" s="396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</row>
    <row r="948" spans="1:15" x14ac:dyDescent="0.2">
      <c r="A948" s="396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</row>
    <row r="949" spans="1:15" x14ac:dyDescent="0.2">
      <c r="A949" s="396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</row>
    <row r="950" spans="1:15" x14ac:dyDescent="0.2">
      <c r="A950" s="396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</row>
    <row r="951" spans="1:15" x14ac:dyDescent="0.2">
      <c r="A951" s="396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</row>
    <row r="952" spans="1:15" x14ac:dyDescent="0.2">
      <c r="A952" s="396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</row>
    <row r="953" spans="1:15" x14ac:dyDescent="0.2">
      <c r="A953" s="396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</row>
    <row r="954" spans="1:15" x14ac:dyDescent="0.2">
      <c r="A954" s="396"/>
      <c r="B954" s="359"/>
      <c r="C954" s="359"/>
      <c r="D954" s="359"/>
      <c r="E954" s="359"/>
      <c r="F954" s="359"/>
      <c r="G954" s="359"/>
      <c r="H954" s="359"/>
      <c r="I954" s="359"/>
      <c r="J954" s="359"/>
      <c r="K954" s="359"/>
      <c r="L954" s="359"/>
      <c r="M954" s="359"/>
      <c r="N954" s="359"/>
      <c r="O954" s="359"/>
    </row>
    <row r="955" spans="1:15" x14ac:dyDescent="0.2">
      <c r="A955" s="396"/>
      <c r="B955" s="359"/>
      <c r="C955" s="359"/>
      <c r="D955" s="359"/>
      <c r="E955" s="359"/>
      <c r="F955" s="359"/>
      <c r="G955" s="359"/>
      <c r="H955" s="359"/>
      <c r="I955" s="253" t="s">
        <v>205</v>
      </c>
      <c r="J955" s="253"/>
      <c r="K955" s="253"/>
      <c r="L955" s="253"/>
      <c r="M955" s="253"/>
      <c r="N955" s="253"/>
      <c r="O955" s="253"/>
    </row>
    <row r="956" spans="1:15" ht="30" customHeight="1" x14ac:dyDescent="0.2">
      <c r="A956" s="396"/>
      <c r="B956" s="359"/>
      <c r="C956" s="359"/>
      <c r="D956" s="359"/>
      <c r="E956" s="359"/>
      <c r="F956" s="359"/>
      <c r="G956" s="359"/>
      <c r="H956" s="359"/>
      <c r="I956" s="253"/>
      <c r="J956" s="253"/>
      <c r="K956" s="253"/>
      <c r="L956" s="253"/>
      <c r="M956" s="253"/>
      <c r="N956" s="253"/>
      <c r="O956" s="253"/>
    </row>
    <row r="957" spans="1:15" ht="36.75" customHeight="1" x14ac:dyDescent="0.2">
      <c r="A957" s="396"/>
      <c r="B957" s="359"/>
      <c r="C957" s="359"/>
      <c r="D957" s="359"/>
      <c r="E957" s="359"/>
      <c r="F957" s="359"/>
      <c r="G957" s="359"/>
      <c r="H957" s="359"/>
      <c r="I957" s="253"/>
      <c r="J957" s="253"/>
      <c r="K957" s="253"/>
      <c r="L957" s="253"/>
      <c r="M957" s="253"/>
      <c r="N957" s="253"/>
      <c r="O957" s="253"/>
    </row>
    <row r="958" spans="1:15" x14ac:dyDescent="0.2">
      <c r="A958" s="80" t="s">
        <v>150</v>
      </c>
      <c r="B958" s="384" t="s">
        <v>1</v>
      </c>
      <c r="C958" s="384"/>
      <c r="D958" s="384"/>
      <c r="E958" s="384"/>
      <c r="F958" s="384"/>
      <c r="G958" s="384"/>
      <c r="H958" s="384"/>
      <c r="I958" s="384"/>
      <c r="J958" s="384"/>
      <c r="K958" s="384"/>
      <c r="L958" s="384"/>
      <c r="M958" s="384"/>
      <c r="N958" s="384"/>
      <c r="O958" s="384"/>
    </row>
    <row r="959" spans="1:15" x14ac:dyDescent="0.2">
      <c r="A959" s="166" t="s">
        <v>2</v>
      </c>
      <c r="B959" s="384" t="s">
        <v>3</v>
      </c>
      <c r="C959" s="384"/>
      <c r="D959" s="384"/>
      <c r="E959" s="384"/>
      <c r="F959" s="384"/>
      <c r="G959" s="384"/>
      <c r="H959" s="384"/>
      <c r="I959" s="384"/>
      <c r="J959" s="384"/>
      <c r="K959" s="384"/>
      <c r="L959" s="384"/>
      <c r="M959" s="384"/>
      <c r="N959" s="384"/>
      <c r="O959" s="384"/>
    </row>
    <row r="960" spans="1:15" x14ac:dyDescent="0.2">
      <c r="A960" s="378" t="s">
        <v>151</v>
      </c>
      <c r="B960" s="378"/>
      <c r="C960" s="378"/>
      <c r="D960" s="378"/>
      <c r="E960" s="378"/>
      <c r="F960" s="378"/>
      <c r="G960" s="378"/>
      <c r="H960" s="378"/>
      <c r="I960" s="378"/>
      <c r="J960" s="378"/>
      <c r="K960" s="378"/>
      <c r="L960" s="378"/>
      <c r="M960" s="378"/>
      <c r="N960" s="378"/>
      <c r="O960" s="378"/>
    </row>
    <row r="961" spans="1:15" x14ac:dyDescent="0.2">
      <c r="A961" s="169" t="s">
        <v>6</v>
      </c>
      <c r="B961" s="170" t="s">
        <v>98</v>
      </c>
      <c r="C961" s="170" t="s">
        <v>124</v>
      </c>
      <c r="D961" s="412" t="s">
        <v>102</v>
      </c>
      <c r="E961" s="412"/>
      <c r="F961" s="412"/>
      <c r="G961" s="380" t="s">
        <v>152</v>
      </c>
      <c r="H961" s="380"/>
      <c r="I961" s="381">
        <f>I908+1</f>
        <v>45954</v>
      </c>
      <c r="J961" s="381"/>
      <c r="K961" s="381"/>
      <c r="L961" s="381"/>
      <c r="M961" s="381"/>
      <c r="N961" s="171" t="s">
        <v>153</v>
      </c>
      <c r="O961" s="169">
        <f>O908+1</f>
        <v>19</v>
      </c>
    </row>
    <row r="962" spans="1:15" x14ac:dyDescent="0.2">
      <c r="A962" s="382" t="s">
        <v>154</v>
      </c>
      <c r="B962" s="380" t="s">
        <v>5</v>
      </c>
      <c r="C962" s="380"/>
      <c r="D962" s="380"/>
      <c r="E962" s="380"/>
      <c r="F962" s="380"/>
      <c r="G962" s="380"/>
      <c r="H962" s="380"/>
      <c r="I962" s="380"/>
      <c r="J962" s="380"/>
      <c r="K962" s="166" t="s">
        <v>155</v>
      </c>
      <c r="L962" s="166" t="s">
        <v>156</v>
      </c>
      <c r="M962" s="383" t="s">
        <v>157</v>
      </c>
      <c r="N962" s="383"/>
      <c r="O962" s="166" t="s">
        <v>158</v>
      </c>
    </row>
    <row r="963" spans="1:15" x14ac:dyDescent="0.2">
      <c r="A963" s="382"/>
      <c r="B963" s="380"/>
      <c r="C963" s="380"/>
      <c r="D963" s="380"/>
      <c r="E963" s="380"/>
      <c r="F963" s="380"/>
      <c r="G963" s="380"/>
      <c r="H963" s="380"/>
      <c r="I963" s="380"/>
      <c r="J963" s="380"/>
      <c r="K963" s="166" t="s">
        <v>159</v>
      </c>
      <c r="L963" s="176" t="s">
        <v>107</v>
      </c>
      <c r="M963" s="377"/>
      <c r="N963" s="377"/>
      <c r="O963" s="167"/>
    </row>
    <row r="964" spans="1:15" ht="25.5" x14ac:dyDescent="0.2">
      <c r="A964" s="173" t="s">
        <v>161</v>
      </c>
      <c r="B964" s="174">
        <v>45932</v>
      </c>
      <c r="C964" s="173" t="s">
        <v>162</v>
      </c>
      <c r="D964" s="173">
        <v>180</v>
      </c>
      <c r="E964" s="173" t="s">
        <v>163</v>
      </c>
      <c r="F964" s="385" t="s">
        <v>164</v>
      </c>
      <c r="G964" s="385"/>
      <c r="H964" s="175">
        <f>H911+1</f>
        <v>19</v>
      </c>
      <c r="I964" s="173" t="s">
        <v>165</v>
      </c>
      <c r="J964" s="175">
        <f>D964-H964</f>
        <v>161</v>
      </c>
      <c r="K964" s="176" t="s">
        <v>166</v>
      </c>
      <c r="L964" s="176" t="s">
        <v>107</v>
      </c>
      <c r="M964" s="384"/>
      <c r="N964" s="384"/>
      <c r="O964" s="172"/>
    </row>
    <row r="965" spans="1:15" x14ac:dyDescent="0.2">
      <c r="A965" s="386" t="s">
        <v>167</v>
      </c>
      <c r="B965" s="382" t="s">
        <v>168</v>
      </c>
      <c r="C965" s="382"/>
      <c r="D965" s="382"/>
      <c r="E965" s="382"/>
      <c r="F965" s="382"/>
      <c r="G965" s="359"/>
      <c r="H965" s="359"/>
      <c r="I965" s="355"/>
      <c r="J965" s="355"/>
      <c r="K965" s="355"/>
      <c r="L965" s="355"/>
      <c r="M965" s="355"/>
      <c r="N965" s="355"/>
      <c r="O965" s="355"/>
    </row>
    <row r="966" spans="1:15" x14ac:dyDescent="0.2">
      <c r="A966" s="386"/>
      <c r="B966" s="382" t="s">
        <v>169</v>
      </c>
      <c r="C966" s="382"/>
      <c r="D966" s="382"/>
      <c r="E966" s="382"/>
      <c r="F966" s="382"/>
      <c r="G966" s="359"/>
      <c r="H966" s="359"/>
      <c r="I966" s="355"/>
      <c r="J966" s="355"/>
      <c r="K966" s="355"/>
      <c r="L966" s="355"/>
      <c r="M966" s="355"/>
      <c r="N966" s="355"/>
      <c r="O966" s="355"/>
    </row>
    <row r="967" spans="1:15" x14ac:dyDescent="0.2">
      <c r="A967" s="386"/>
      <c r="B967" s="382" t="s">
        <v>170</v>
      </c>
      <c r="C967" s="382"/>
      <c r="D967" s="382"/>
      <c r="E967" s="382"/>
      <c r="F967" s="382"/>
      <c r="G967" s="359"/>
      <c r="H967" s="359"/>
      <c r="I967" s="355"/>
      <c r="J967" s="355"/>
      <c r="K967" s="355"/>
      <c r="L967" s="355"/>
      <c r="M967" s="355"/>
      <c r="N967" s="355"/>
      <c r="O967" s="355"/>
    </row>
    <row r="968" spans="1:15" x14ac:dyDescent="0.2">
      <c r="A968" s="386"/>
      <c r="B968" s="382" t="s">
        <v>171</v>
      </c>
      <c r="C968" s="382"/>
      <c r="D968" s="382"/>
      <c r="E968" s="382"/>
      <c r="F968" s="382"/>
      <c r="G968" s="359"/>
      <c r="H968" s="359"/>
      <c r="I968" s="355"/>
      <c r="J968" s="355"/>
      <c r="K968" s="355"/>
      <c r="L968" s="355"/>
      <c r="M968" s="355"/>
      <c r="N968" s="355"/>
      <c r="O968" s="355"/>
    </row>
    <row r="969" spans="1:15" x14ac:dyDescent="0.2">
      <c r="A969" s="386"/>
      <c r="B969" s="382" t="s">
        <v>172</v>
      </c>
      <c r="C969" s="382"/>
      <c r="D969" s="382"/>
      <c r="E969" s="382"/>
      <c r="F969" s="382"/>
      <c r="G969" s="359"/>
      <c r="H969" s="359"/>
      <c r="I969" s="359"/>
      <c r="J969" s="359"/>
      <c r="K969" s="359"/>
      <c r="L969" s="359"/>
      <c r="M969" s="359"/>
      <c r="N969" s="359"/>
      <c r="O969" s="359"/>
    </row>
    <row r="970" spans="1:15" x14ac:dyDescent="0.2">
      <c r="A970" s="386"/>
      <c r="B970" s="382" t="s">
        <v>173</v>
      </c>
      <c r="C970" s="382"/>
      <c r="D970" s="382"/>
      <c r="E970" s="382"/>
      <c r="F970" s="382"/>
      <c r="G970" s="359"/>
      <c r="H970" s="359"/>
      <c r="I970" s="359"/>
      <c r="J970" s="359"/>
      <c r="K970" s="359"/>
      <c r="L970" s="359"/>
      <c r="M970" s="359"/>
      <c r="N970" s="359"/>
      <c r="O970" s="359"/>
    </row>
    <row r="971" spans="1:15" x14ac:dyDescent="0.2">
      <c r="A971" s="386"/>
      <c r="B971" s="382" t="s">
        <v>174</v>
      </c>
      <c r="C971" s="382"/>
      <c r="D971" s="382"/>
      <c r="E971" s="382"/>
      <c r="F971" s="382"/>
      <c r="G971" s="359">
        <v>1</v>
      </c>
      <c r="H971" s="359"/>
      <c r="I971" s="355"/>
      <c r="J971" s="355"/>
      <c r="K971" s="355"/>
      <c r="L971" s="355"/>
      <c r="M971" s="355"/>
      <c r="N971" s="355"/>
      <c r="O971" s="355"/>
    </row>
    <row r="972" spans="1:15" x14ac:dyDescent="0.2">
      <c r="A972" s="386" t="s">
        <v>175</v>
      </c>
      <c r="B972" s="380" t="s">
        <v>176</v>
      </c>
      <c r="C972" s="380"/>
      <c r="D972" s="380"/>
      <c r="E972" s="380"/>
      <c r="F972" s="380"/>
      <c r="G972" s="387" t="s">
        <v>177</v>
      </c>
      <c r="H972" s="387"/>
      <c r="I972" s="380" t="s">
        <v>176</v>
      </c>
      <c r="J972" s="380"/>
      <c r="K972" s="380"/>
      <c r="L972" s="380"/>
      <c r="M972" s="380"/>
      <c r="N972" s="380"/>
      <c r="O972" s="178" t="s">
        <v>177</v>
      </c>
    </row>
    <row r="973" spans="1:15" x14ac:dyDescent="0.2">
      <c r="A973" s="386"/>
      <c r="B973" s="388" t="s">
        <v>178</v>
      </c>
      <c r="C973" s="389"/>
      <c r="D973" s="389"/>
      <c r="E973" s="389"/>
      <c r="F973" s="390"/>
      <c r="G973" s="356"/>
      <c r="H973" s="358"/>
      <c r="I973" s="388" t="s">
        <v>179</v>
      </c>
      <c r="J973" s="389"/>
      <c r="K973" s="389"/>
      <c r="L973" s="389"/>
      <c r="M973" s="389"/>
      <c r="N973" s="390"/>
      <c r="O973" s="179"/>
    </row>
    <row r="974" spans="1:15" x14ac:dyDescent="0.2">
      <c r="A974" s="386"/>
      <c r="B974" s="388" t="s">
        <v>180</v>
      </c>
      <c r="C974" s="389"/>
      <c r="D974" s="389"/>
      <c r="E974" s="389"/>
      <c r="F974" s="390"/>
      <c r="G974" s="356"/>
      <c r="H974" s="358"/>
      <c r="I974" s="388" t="s">
        <v>181</v>
      </c>
      <c r="J974" s="389"/>
      <c r="K974" s="389"/>
      <c r="L974" s="389"/>
      <c r="M974" s="389"/>
      <c r="N974" s="390"/>
      <c r="O974" s="179"/>
    </row>
    <row r="975" spans="1:15" x14ac:dyDescent="0.2">
      <c r="A975" s="386"/>
      <c r="B975" s="388" t="s">
        <v>182</v>
      </c>
      <c r="C975" s="389"/>
      <c r="D975" s="389"/>
      <c r="E975" s="389"/>
      <c r="F975" s="390"/>
      <c r="G975" s="356"/>
      <c r="H975" s="358"/>
      <c r="I975" s="388" t="s">
        <v>183</v>
      </c>
      <c r="J975" s="389"/>
      <c r="K975" s="389"/>
      <c r="L975" s="389"/>
      <c r="M975" s="389"/>
      <c r="N975" s="390"/>
      <c r="O975" s="179"/>
    </row>
    <row r="976" spans="1:15" x14ac:dyDescent="0.2">
      <c r="A976" s="386"/>
      <c r="B976" s="388" t="s">
        <v>184</v>
      </c>
      <c r="C976" s="389"/>
      <c r="D976" s="389"/>
      <c r="E976" s="389"/>
      <c r="F976" s="390"/>
      <c r="G976" s="356"/>
      <c r="H976" s="358"/>
      <c r="I976" s="388" t="s">
        <v>185</v>
      </c>
      <c r="J976" s="389"/>
      <c r="K976" s="389"/>
      <c r="L976" s="389"/>
      <c r="M976" s="389"/>
      <c r="N976" s="390"/>
      <c r="O976" s="179"/>
    </row>
    <row r="977" spans="1:15" x14ac:dyDescent="0.2">
      <c r="A977" s="386"/>
      <c r="B977" s="388" t="s">
        <v>186</v>
      </c>
      <c r="C977" s="389"/>
      <c r="D977" s="389"/>
      <c r="E977" s="389"/>
      <c r="F977" s="390"/>
      <c r="G977" s="356"/>
      <c r="H977" s="358"/>
      <c r="I977" s="388" t="s">
        <v>187</v>
      </c>
      <c r="J977" s="389"/>
      <c r="K977" s="389"/>
      <c r="L977" s="389"/>
      <c r="M977" s="389"/>
      <c r="N977" s="390"/>
      <c r="O977" s="179">
        <v>1</v>
      </c>
    </row>
    <row r="978" spans="1:15" x14ac:dyDescent="0.2">
      <c r="A978" s="386"/>
      <c r="B978" s="388" t="s">
        <v>188</v>
      </c>
      <c r="C978" s="389"/>
      <c r="D978" s="389"/>
      <c r="E978" s="389"/>
      <c r="F978" s="390"/>
      <c r="G978" s="356"/>
      <c r="H978" s="358"/>
      <c r="I978" s="388" t="s">
        <v>189</v>
      </c>
      <c r="J978" s="389"/>
      <c r="K978" s="389"/>
      <c r="L978" s="389"/>
      <c r="M978" s="389"/>
      <c r="N978" s="390"/>
      <c r="O978" s="179"/>
    </row>
    <row r="979" spans="1:15" x14ac:dyDescent="0.2">
      <c r="A979" s="386"/>
      <c r="B979" s="388" t="s">
        <v>190</v>
      </c>
      <c r="C979" s="389"/>
      <c r="D979" s="389"/>
      <c r="E979" s="389"/>
      <c r="F979" s="390"/>
      <c r="G979" s="356"/>
      <c r="H979" s="358"/>
      <c r="I979" s="388" t="s">
        <v>191</v>
      </c>
      <c r="J979" s="389"/>
      <c r="K979" s="389"/>
      <c r="L979" s="389"/>
      <c r="M979" s="389"/>
      <c r="N979" s="390"/>
      <c r="O979" s="179"/>
    </row>
    <row r="980" spans="1:15" x14ac:dyDescent="0.2">
      <c r="A980" s="386"/>
      <c r="B980" s="388" t="s">
        <v>192</v>
      </c>
      <c r="C980" s="389"/>
      <c r="D980" s="389"/>
      <c r="E980" s="389"/>
      <c r="F980" s="390"/>
      <c r="G980" s="356"/>
      <c r="H980" s="358"/>
      <c r="I980" s="388" t="s">
        <v>193</v>
      </c>
      <c r="J980" s="389"/>
      <c r="K980" s="389"/>
      <c r="L980" s="389"/>
      <c r="M980" s="389"/>
      <c r="N980" s="390"/>
      <c r="O980" s="179"/>
    </row>
    <row r="981" spans="1:15" x14ac:dyDescent="0.2">
      <c r="A981" s="386"/>
      <c r="B981" s="388" t="s">
        <v>194</v>
      </c>
      <c r="C981" s="389"/>
      <c r="D981" s="389"/>
      <c r="E981" s="389"/>
      <c r="F981" s="390"/>
      <c r="G981" s="356"/>
      <c r="H981" s="358"/>
      <c r="I981" s="388" t="s">
        <v>195</v>
      </c>
      <c r="J981" s="389"/>
      <c r="K981" s="389"/>
      <c r="L981" s="389"/>
      <c r="M981" s="389"/>
      <c r="N981" s="390"/>
      <c r="O981" s="179"/>
    </row>
    <row r="982" spans="1:15" x14ac:dyDescent="0.2">
      <c r="A982" s="386"/>
      <c r="B982" s="388" t="s">
        <v>196</v>
      </c>
      <c r="C982" s="389"/>
      <c r="D982" s="389"/>
      <c r="E982" s="389"/>
      <c r="F982" s="390"/>
      <c r="G982" s="356"/>
      <c r="H982" s="358"/>
      <c r="I982" s="388" t="s">
        <v>197</v>
      </c>
      <c r="J982" s="389"/>
      <c r="K982" s="389"/>
      <c r="L982" s="389"/>
      <c r="M982" s="389"/>
      <c r="N982" s="390"/>
      <c r="O982" s="180">
        <v>1</v>
      </c>
    </row>
    <row r="983" spans="1:15" x14ac:dyDescent="0.2">
      <c r="A983" s="386"/>
      <c r="B983" s="388" t="s">
        <v>198</v>
      </c>
      <c r="C983" s="389"/>
      <c r="D983" s="389"/>
      <c r="E983" s="389"/>
      <c r="F983" s="390"/>
      <c r="G983" s="391">
        <v>2</v>
      </c>
      <c r="H983" s="392"/>
      <c r="I983" s="393" t="s">
        <v>199</v>
      </c>
      <c r="J983" s="394"/>
      <c r="K983" s="394"/>
      <c r="L983" s="394"/>
      <c r="M983" s="394"/>
      <c r="N983" s="395"/>
      <c r="O983" s="181">
        <f>SUM(G973:H983,O973:O982)</f>
        <v>4</v>
      </c>
    </row>
    <row r="984" spans="1:15" x14ac:dyDescent="0.2">
      <c r="A984" s="396" t="s">
        <v>200</v>
      </c>
      <c r="B984" s="397"/>
      <c r="C984" s="397"/>
      <c r="D984" s="397"/>
      <c r="E984" s="397"/>
      <c r="F984" s="397"/>
      <c r="G984" s="417"/>
      <c r="H984" s="417"/>
      <c r="I984" s="417"/>
      <c r="J984" s="417"/>
      <c r="K984" s="417"/>
      <c r="L984" s="417"/>
      <c r="M984" s="417"/>
      <c r="N984" s="417"/>
      <c r="O984" s="417"/>
    </row>
    <row r="985" spans="1:15" x14ac:dyDescent="0.2">
      <c r="A985" s="396"/>
      <c r="B985" s="359" t="s">
        <v>217</v>
      </c>
      <c r="C985" s="359"/>
      <c r="D985" s="359"/>
      <c r="E985" s="359"/>
      <c r="F985" s="359"/>
      <c r="G985" s="359"/>
      <c r="H985" s="359"/>
      <c r="I985" s="359"/>
      <c r="J985" s="359"/>
      <c r="K985" s="359"/>
      <c r="L985" s="359"/>
      <c r="M985" s="359"/>
      <c r="N985" s="359"/>
      <c r="O985" s="359"/>
    </row>
    <row r="986" spans="1:15" x14ac:dyDescent="0.2">
      <c r="A986" s="396"/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</row>
    <row r="987" spans="1:15" x14ac:dyDescent="0.2">
      <c r="A987" s="396"/>
      <c r="B987" s="355"/>
      <c r="C987" s="355"/>
      <c r="D987" s="355"/>
      <c r="E987" s="355"/>
      <c r="F987" s="355"/>
      <c r="G987" s="355"/>
      <c r="H987" s="355"/>
      <c r="I987" s="355"/>
      <c r="J987" s="355"/>
      <c r="K987" s="355"/>
      <c r="L987" s="355"/>
      <c r="M987" s="355"/>
      <c r="N987" s="355"/>
      <c r="O987" s="355"/>
    </row>
    <row r="988" spans="1:15" x14ac:dyDescent="0.2">
      <c r="A988" s="396"/>
      <c r="B988" s="355"/>
      <c r="C988" s="355"/>
      <c r="D988" s="355"/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</row>
    <row r="989" spans="1:15" x14ac:dyDescent="0.2">
      <c r="A989" s="396"/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</row>
    <row r="990" spans="1:15" x14ac:dyDescent="0.2">
      <c r="A990" s="396"/>
      <c r="B990" s="355"/>
      <c r="C990" s="355"/>
      <c r="D990" s="355"/>
      <c r="E990" s="355"/>
      <c r="F990" s="355"/>
      <c r="G990" s="355"/>
      <c r="H990" s="355"/>
      <c r="I990" s="355"/>
      <c r="J990" s="355"/>
      <c r="K990" s="355"/>
      <c r="L990" s="355"/>
      <c r="M990" s="355"/>
      <c r="N990" s="355"/>
      <c r="O990" s="355"/>
    </row>
    <row r="991" spans="1:15" x14ac:dyDescent="0.2">
      <c r="A991" s="396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</row>
    <row r="992" spans="1:15" x14ac:dyDescent="0.2">
      <c r="A992" s="396"/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5"/>
      <c r="M992" s="355"/>
      <c r="N992" s="355"/>
      <c r="O992" s="355"/>
    </row>
    <row r="993" spans="1:15" x14ac:dyDescent="0.2">
      <c r="A993" s="396"/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</row>
    <row r="994" spans="1:15" x14ac:dyDescent="0.2">
      <c r="A994" s="396"/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</row>
    <row r="995" spans="1:15" x14ac:dyDescent="0.2">
      <c r="A995" s="396"/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</row>
    <row r="996" spans="1:15" x14ac:dyDescent="0.2">
      <c r="A996" s="396"/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</row>
    <row r="997" spans="1:15" x14ac:dyDescent="0.2">
      <c r="A997" s="396"/>
      <c r="B997" s="355"/>
      <c r="C997" s="355"/>
      <c r="D997" s="355"/>
      <c r="E997" s="355"/>
      <c r="F997" s="355"/>
      <c r="G997" s="355"/>
      <c r="H997" s="355"/>
      <c r="I997" s="253" t="s">
        <v>0</v>
      </c>
      <c r="J997" s="253"/>
      <c r="K997" s="253"/>
      <c r="L997" s="253"/>
      <c r="M997" s="253"/>
      <c r="N997" s="253"/>
      <c r="O997" s="253"/>
    </row>
    <row r="998" spans="1:15" ht="63.75" customHeight="1" x14ac:dyDescent="0.2">
      <c r="A998" s="396"/>
      <c r="B998" s="355"/>
      <c r="C998" s="355"/>
      <c r="D998" s="355"/>
      <c r="E998" s="355"/>
      <c r="F998" s="355"/>
      <c r="G998" s="355"/>
      <c r="H998" s="355"/>
      <c r="I998" s="253"/>
      <c r="J998" s="253"/>
      <c r="K998" s="253"/>
      <c r="L998" s="253"/>
      <c r="M998" s="253"/>
      <c r="N998" s="253"/>
      <c r="O998" s="253"/>
    </row>
    <row r="999" spans="1:15" x14ac:dyDescent="0.2">
      <c r="A999" s="396" t="s">
        <v>204</v>
      </c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</row>
    <row r="1000" spans="1:15" x14ac:dyDescent="0.2">
      <c r="A1000" s="396"/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</row>
    <row r="1001" spans="1:15" x14ac:dyDescent="0.2">
      <c r="A1001" s="396"/>
      <c r="B1001" s="355"/>
      <c r="C1001" s="355"/>
      <c r="D1001" s="355"/>
      <c r="E1001" s="355"/>
      <c r="F1001" s="355"/>
      <c r="G1001" s="355"/>
      <c r="H1001" s="355"/>
      <c r="I1001" s="355"/>
      <c r="J1001" s="355"/>
      <c r="K1001" s="355"/>
      <c r="L1001" s="355"/>
      <c r="M1001" s="355"/>
      <c r="N1001" s="355"/>
      <c r="O1001" s="355"/>
    </row>
    <row r="1002" spans="1:15" x14ac:dyDescent="0.2">
      <c r="A1002" s="396"/>
      <c r="B1002" s="355"/>
      <c r="C1002" s="355"/>
      <c r="D1002" s="355"/>
      <c r="E1002" s="355"/>
      <c r="F1002" s="355"/>
      <c r="G1002" s="355"/>
      <c r="H1002" s="355"/>
      <c r="I1002" s="355"/>
      <c r="J1002" s="355"/>
      <c r="K1002" s="355"/>
      <c r="L1002" s="355"/>
      <c r="M1002" s="355"/>
      <c r="N1002" s="355"/>
      <c r="O1002" s="355"/>
    </row>
    <row r="1003" spans="1:15" x14ac:dyDescent="0.2">
      <c r="A1003" s="396"/>
      <c r="B1003" s="355"/>
      <c r="C1003" s="355"/>
      <c r="D1003" s="355"/>
      <c r="E1003" s="355"/>
      <c r="F1003" s="355"/>
      <c r="G1003" s="355"/>
      <c r="H1003" s="355"/>
      <c r="I1003" s="355"/>
      <c r="J1003" s="355"/>
      <c r="K1003" s="355"/>
      <c r="L1003" s="355"/>
      <c r="M1003" s="355"/>
      <c r="N1003" s="355"/>
      <c r="O1003" s="355"/>
    </row>
    <row r="1004" spans="1:15" x14ac:dyDescent="0.2">
      <c r="A1004" s="396"/>
      <c r="B1004" s="355"/>
      <c r="C1004" s="355"/>
      <c r="D1004" s="355"/>
      <c r="E1004" s="355"/>
      <c r="F1004" s="355"/>
      <c r="G1004" s="355"/>
      <c r="H1004" s="355"/>
      <c r="I1004" s="355"/>
      <c r="J1004" s="355"/>
      <c r="K1004" s="355"/>
      <c r="L1004" s="355"/>
      <c r="M1004" s="355"/>
      <c r="N1004" s="355"/>
      <c r="O1004" s="355"/>
    </row>
    <row r="1005" spans="1:15" x14ac:dyDescent="0.2">
      <c r="A1005" s="396"/>
      <c r="B1005" s="355"/>
      <c r="C1005" s="355"/>
      <c r="D1005" s="355"/>
      <c r="E1005" s="355"/>
      <c r="F1005" s="355"/>
      <c r="G1005" s="355"/>
      <c r="H1005" s="355"/>
      <c r="I1005" s="355"/>
      <c r="J1005" s="355"/>
      <c r="K1005" s="355"/>
      <c r="L1005" s="355"/>
      <c r="M1005" s="355"/>
      <c r="N1005" s="355"/>
      <c r="O1005" s="355"/>
    </row>
    <row r="1006" spans="1:15" x14ac:dyDescent="0.2">
      <c r="A1006" s="396"/>
      <c r="B1006" s="355"/>
      <c r="C1006" s="355"/>
      <c r="D1006" s="355"/>
      <c r="E1006" s="355"/>
      <c r="F1006" s="355"/>
      <c r="G1006" s="355"/>
      <c r="H1006" s="355"/>
      <c r="I1006" s="355"/>
      <c r="J1006" s="355"/>
      <c r="K1006" s="355"/>
      <c r="L1006" s="355"/>
      <c r="M1006" s="355"/>
      <c r="N1006" s="355"/>
      <c r="O1006" s="355"/>
    </row>
    <row r="1007" spans="1:15" x14ac:dyDescent="0.2">
      <c r="A1007" s="396"/>
      <c r="B1007" s="359"/>
      <c r="C1007" s="359"/>
      <c r="D1007" s="359"/>
      <c r="E1007" s="359"/>
      <c r="F1007" s="359"/>
      <c r="G1007" s="359"/>
      <c r="H1007" s="359"/>
      <c r="I1007" s="359"/>
      <c r="J1007" s="359"/>
      <c r="K1007" s="359"/>
      <c r="L1007" s="359"/>
      <c r="M1007" s="359"/>
      <c r="N1007" s="359"/>
      <c r="O1007" s="359"/>
    </row>
    <row r="1008" spans="1:15" x14ac:dyDescent="0.2">
      <c r="A1008" s="396"/>
      <c r="B1008" s="359"/>
      <c r="C1008" s="359"/>
      <c r="D1008" s="359"/>
      <c r="E1008" s="359"/>
      <c r="F1008" s="359"/>
      <c r="G1008" s="359"/>
      <c r="H1008" s="359"/>
      <c r="I1008" s="253" t="s">
        <v>205</v>
      </c>
      <c r="J1008" s="253"/>
      <c r="K1008" s="253"/>
      <c r="L1008" s="253"/>
      <c r="M1008" s="253"/>
      <c r="N1008" s="253"/>
      <c r="O1008" s="253"/>
    </row>
    <row r="1009" spans="1:15" ht="24.75" customHeight="1" x14ac:dyDescent="0.2">
      <c r="A1009" s="396"/>
      <c r="B1009" s="359"/>
      <c r="C1009" s="359"/>
      <c r="D1009" s="359"/>
      <c r="E1009" s="359"/>
      <c r="F1009" s="359"/>
      <c r="G1009" s="359"/>
      <c r="H1009" s="359"/>
      <c r="I1009" s="253"/>
      <c r="J1009" s="253"/>
      <c r="K1009" s="253"/>
      <c r="L1009" s="253"/>
      <c r="M1009" s="253"/>
      <c r="N1009" s="253"/>
      <c r="O1009" s="253"/>
    </row>
    <row r="1010" spans="1:15" ht="43.5" customHeight="1" x14ac:dyDescent="0.2">
      <c r="A1010" s="396"/>
      <c r="B1010" s="359"/>
      <c r="C1010" s="359"/>
      <c r="D1010" s="359"/>
      <c r="E1010" s="359"/>
      <c r="F1010" s="359"/>
      <c r="G1010" s="359"/>
      <c r="H1010" s="359"/>
      <c r="I1010" s="253"/>
      <c r="J1010" s="253"/>
      <c r="K1010" s="253"/>
      <c r="L1010" s="253"/>
      <c r="M1010" s="253"/>
      <c r="N1010" s="253"/>
      <c r="O1010" s="253"/>
    </row>
    <row r="1011" spans="1:15" x14ac:dyDescent="0.2">
      <c r="A1011" s="80" t="s">
        <v>150</v>
      </c>
      <c r="B1011" s="384" t="s">
        <v>1</v>
      </c>
      <c r="C1011" s="384"/>
      <c r="D1011" s="384"/>
      <c r="E1011" s="384"/>
      <c r="F1011" s="384"/>
      <c r="G1011" s="384"/>
      <c r="H1011" s="384"/>
      <c r="I1011" s="384"/>
      <c r="J1011" s="384"/>
      <c r="K1011" s="384"/>
      <c r="L1011" s="384"/>
      <c r="M1011" s="384"/>
      <c r="N1011" s="384"/>
      <c r="O1011" s="384"/>
    </row>
    <row r="1012" spans="1:15" x14ac:dyDescent="0.2">
      <c r="A1012" s="166" t="s">
        <v>2</v>
      </c>
      <c r="B1012" s="384" t="s">
        <v>3</v>
      </c>
      <c r="C1012" s="384"/>
      <c r="D1012" s="384"/>
      <c r="E1012" s="384"/>
      <c r="F1012" s="384"/>
      <c r="G1012" s="384"/>
      <c r="H1012" s="384"/>
      <c r="I1012" s="384"/>
      <c r="J1012" s="384"/>
      <c r="K1012" s="384"/>
      <c r="L1012" s="384"/>
      <c r="M1012" s="384"/>
      <c r="N1012" s="384"/>
      <c r="O1012" s="384"/>
    </row>
    <row r="1013" spans="1:15" x14ac:dyDescent="0.2">
      <c r="A1013" s="378" t="s">
        <v>151</v>
      </c>
      <c r="B1013" s="378"/>
      <c r="C1013" s="378"/>
      <c r="D1013" s="378"/>
      <c r="E1013" s="378"/>
      <c r="F1013" s="378"/>
      <c r="G1013" s="378"/>
      <c r="H1013" s="378"/>
      <c r="I1013" s="378"/>
      <c r="J1013" s="378"/>
      <c r="K1013" s="378"/>
      <c r="L1013" s="378"/>
      <c r="M1013" s="378"/>
      <c r="N1013" s="378"/>
      <c r="O1013" s="378"/>
    </row>
    <row r="1014" spans="1:15" x14ac:dyDescent="0.2">
      <c r="A1014" s="169" t="s">
        <v>6</v>
      </c>
      <c r="B1014" s="170" t="s">
        <v>98</v>
      </c>
      <c r="C1014" s="170" t="s">
        <v>124</v>
      </c>
      <c r="D1014" s="412" t="s">
        <v>102</v>
      </c>
      <c r="E1014" s="412"/>
      <c r="F1014" s="412"/>
      <c r="G1014" s="380" t="s">
        <v>152</v>
      </c>
      <c r="H1014" s="380"/>
      <c r="I1014" s="381">
        <f>I961+1</f>
        <v>45955</v>
      </c>
      <c r="J1014" s="381"/>
      <c r="K1014" s="381"/>
      <c r="L1014" s="381"/>
      <c r="M1014" s="381"/>
      <c r="N1014" s="171" t="s">
        <v>153</v>
      </c>
      <c r="O1014" s="169">
        <f>O961+1</f>
        <v>20</v>
      </c>
    </row>
    <row r="1015" spans="1:15" x14ac:dyDescent="0.2">
      <c r="A1015" s="382" t="s">
        <v>154</v>
      </c>
      <c r="B1015" s="380" t="s">
        <v>5</v>
      </c>
      <c r="C1015" s="380"/>
      <c r="D1015" s="380"/>
      <c r="E1015" s="380"/>
      <c r="F1015" s="380"/>
      <c r="G1015" s="380"/>
      <c r="H1015" s="380"/>
      <c r="I1015" s="380"/>
      <c r="J1015" s="380"/>
      <c r="K1015" s="166" t="s">
        <v>155</v>
      </c>
      <c r="L1015" s="166" t="s">
        <v>156</v>
      </c>
      <c r="M1015" s="383" t="s">
        <v>157</v>
      </c>
      <c r="N1015" s="383"/>
      <c r="O1015" s="166" t="s">
        <v>158</v>
      </c>
    </row>
    <row r="1016" spans="1:15" x14ac:dyDescent="0.2">
      <c r="A1016" s="382"/>
      <c r="B1016" s="380"/>
      <c r="C1016" s="380"/>
      <c r="D1016" s="380"/>
      <c r="E1016" s="380"/>
      <c r="F1016" s="380"/>
      <c r="G1016" s="380"/>
      <c r="H1016" s="380"/>
      <c r="I1016" s="380"/>
      <c r="J1016" s="380"/>
      <c r="K1016" s="166" t="s">
        <v>159</v>
      </c>
      <c r="L1016" s="176"/>
      <c r="M1016" s="377"/>
      <c r="N1016" s="377"/>
      <c r="O1016" s="167"/>
    </row>
    <row r="1017" spans="1:15" ht="25.5" x14ac:dyDescent="0.2">
      <c r="A1017" s="173" t="s">
        <v>161</v>
      </c>
      <c r="B1017" s="174">
        <v>45932</v>
      </c>
      <c r="C1017" s="173" t="s">
        <v>162</v>
      </c>
      <c r="D1017" s="173">
        <v>180</v>
      </c>
      <c r="E1017" s="173" t="s">
        <v>163</v>
      </c>
      <c r="F1017" s="385" t="s">
        <v>164</v>
      </c>
      <c r="G1017" s="385"/>
      <c r="H1017" s="175">
        <f>H964+1</f>
        <v>20</v>
      </c>
      <c r="I1017" s="173" t="s">
        <v>165</v>
      </c>
      <c r="J1017" s="175">
        <f>D1017-H1017</f>
        <v>160</v>
      </c>
      <c r="K1017" s="176" t="s">
        <v>166</v>
      </c>
      <c r="L1017" s="176"/>
      <c r="M1017" s="384"/>
      <c r="N1017" s="384"/>
      <c r="O1017" s="172"/>
    </row>
    <row r="1018" spans="1:15" x14ac:dyDescent="0.2">
      <c r="A1018" s="386" t="s">
        <v>167</v>
      </c>
      <c r="B1018" s="382" t="s">
        <v>168</v>
      </c>
      <c r="C1018" s="382"/>
      <c r="D1018" s="382"/>
      <c r="E1018" s="382"/>
      <c r="F1018" s="382"/>
      <c r="G1018" s="359"/>
      <c r="H1018" s="359"/>
      <c r="I1018" s="355"/>
      <c r="J1018" s="355"/>
      <c r="K1018" s="355"/>
      <c r="L1018" s="355"/>
      <c r="M1018" s="355"/>
      <c r="N1018" s="355"/>
      <c r="O1018" s="355"/>
    </row>
    <row r="1019" spans="1:15" x14ac:dyDescent="0.2">
      <c r="A1019" s="386"/>
      <c r="B1019" s="382" t="s">
        <v>169</v>
      </c>
      <c r="C1019" s="382"/>
      <c r="D1019" s="382"/>
      <c r="E1019" s="382"/>
      <c r="F1019" s="382"/>
      <c r="G1019" s="359"/>
      <c r="H1019" s="359"/>
      <c r="I1019" s="355"/>
      <c r="J1019" s="355"/>
      <c r="K1019" s="355"/>
      <c r="L1019" s="355"/>
      <c r="M1019" s="355"/>
      <c r="N1019" s="355"/>
      <c r="O1019" s="355"/>
    </row>
    <row r="1020" spans="1:15" x14ac:dyDescent="0.2">
      <c r="A1020" s="386"/>
      <c r="B1020" s="382" t="s">
        <v>170</v>
      </c>
      <c r="C1020" s="382"/>
      <c r="D1020" s="382"/>
      <c r="E1020" s="382"/>
      <c r="F1020" s="382"/>
      <c r="G1020" s="359"/>
      <c r="H1020" s="359"/>
      <c r="I1020" s="355"/>
      <c r="J1020" s="355"/>
      <c r="K1020" s="355"/>
      <c r="L1020" s="355"/>
      <c r="M1020" s="355"/>
      <c r="N1020" s="355"/>
      <c r="O1020" s="355"/>
    </row>
    <row r="1021" spans="1:15" x14ac:dyDescent="0.2">
      <c r="A1021" s="386"/>
      <c r="B1021" s="382" t="s">
        <v>171</v>
      </c>
      <c r="C1021" s="382"/>
      <c r="D1021" s="382"/>
      <c r="E1021" s="382"/>
      <c r="F1021" s="382"/>
      <c r="G1021" s="359"/>
      <c r="H1021" s="359"/>
      <c r="I1021" s="355"/>
      <c r="J1021" s="355"/>
      <c r="K1021" s="355"/>
      <c r="L1021" s="355"/>
      <c r="M1021" s="355"/>
      <c r="N1021" s="355"/>
      <c r="O1021" s="355"/>
    </row>
    <row r="1022" spans="1:15" x14ac:dyDescent="0.2">
      <c r="A1022" s="386"/>
      <c r="B1022" s="382" t="s">
        <v>172</v>
      </c>
      <c r="C1022" s="382"/>
      <c r="D1022" s="382"/>
      <c r="E1022" s="382"/>
      <c r="F1022" s="382"/>
      <c r="G1022" s="359"/>
      <c r="H1022" s="359"/>
      <c r="I1022" s="359"/>
      <c r="J1022" s="359"/>
      <c r="K1022" s="359"/>
      <c r="L1022" s="359"/>
      <c r="M1022" s="359"/>
      <c r="N1022" s="359"/>
      <c r="O1022" s="359"/>
    </row>
    <row r="1023" spans="1:15" x14ac:dyDescent="0.2">
      <c r="A1023" s="386"/>
      <c r="B1023" s="382" t="s">
        <v>173</v>
      </c>
      <c r="C1023" s="382"/>
      <c r="D1023" s="382"/>
      <c r="E1023" s="382"/>
      <c r="F1023" s="382"/>
      <c r="G1023" s="359"/>
      <c r="H1023" s="359"/>
      <c r="I1023" s="359"/>
      <c r="J1023" s="359"/>
      <c r="K1023" s="359"/>
      <c r="L1023" s="359"/>
      <c r="M1023" s="359"/>
      <c r="N1023" s="359"/>
      <c r="O1023" s="359"/>
    </row>
    <row r="1024" spans="1:15" x14ac:dyDescent="0.2">
      <c r="A1024" s="386"/>
      <c r="B1024" s="382" t="s">
        <v>174</v>
      </c>
      <c r="C1024" s="382"/>
      <c r="D1024" s="382"/>
      <c r="E1024" s="382"/>
      <c r="F1024" s="382"/>
      <c r="G1024" s="359"/>
      <c r="H1024" s="359"/>
      <c r="I1024" s="355"/>
      <c r="J1024" s="355"/>
      <c r="K1024" s="355"/>
      <c r="L1024" s="355"/>
      <c r="M1024" s="355"/>
      <c r="N1024" s="355"/>
      <c r="O1024" s="355"/>
    </row>
    <row r="1025" spans="1:15" x14ac:dyDescent="0.2">
      <c r="A1025" s="386" t="s">
        <v>175</v>
      </c>
      <c r="B1025" s="380" t="s">
        <v>176</v>
      </c>
      <c r="C1025" s="380"/>
      <c r="D1025" s="380"/>
      <c r="E1025" s="380"/>
      <c r="F1025" s="380"/>
      <c r="G1025" s="387" t="s">
        <v>177</v>
      </c>
      <c r="H1025" s="387"/>
      <c r="I1025" s="380" t="s">
        <v>176</v>
      </c>
      <c r="J1025" s="380"/>
      <c r="K1025" s="380"/>
      <c r="L1025" s="380"/>
      <c r="M1025" s="380"/>
      <c r="N1025" s="380"/>
      <c r="O1025" s="178" t="s">
        <v>177</v>
      </c>
    </row>
    <row r="1026" spans="1:15" x14ac:dyDescent="0.2">
      <c r="A1026" s="386"/>
      <c r="B1026" s="388" t="s">
        <v>178</v>
      </c>
      <c r="C1026" s="389"/>
      <c r="D1026" s="389"/>
      <c r="E1026" s="389"/>
      <c r="F1026" s="390"/>
      <c r="G1026" s="356"/>
      <c r="H1026" s="358"/>
      <c r="I1026" s="388" t="s">
        <v>179</v>
      </c>
      <c r="J1026" s="389"/>
      <c r="K1026" s="389"/>
      <c r="L1026" s="389"/>
      <c r="M1026" s="389"/>
      <c r="N1026" s="390"/>
      <c r="O1026" s="179"/>
    </row>
    <row r="1027" spans="1:15" x14ac:dyDescent="0.2">
      <c r="A1027" s="386"/>
      <c r="B1027" s="388" t="s">
        <v>180</v>
      </c>
      <c r="C1027" s="389"/>
      <c r="D1027" s="389"/>
      <c r="E1027" s="389"/>
      <c r="F1027" s="390"/>
      <c r="G1027" s="356"/>
      <c r="H1027" s="358"/>
      <c r="I1027" s="388" t="s">
        <v>181</v>
      </c>
      <c r="J1027" s="389"/>
      <c r="K1027" s="389"/>
      <c r="L1027" s="389"/>
      <c r="M1027" s="389"/>
      <c r="N1027" s="390"/>
      <c r="O1027" s="179"/>
    </row>
    <row r="1028" spans="1:15" x14ac:dyDescent="0.2">
      <c r="A1028" s="386"/>
      <c r="B1028" s="388" t="s">
        <v>182</v>
      </c>
      <c r="C1028" s="389"/>
      <c r="D1028" s="389"/>
      <c r="E1028" s="389"/>
      <c r="F1028" s="390"/>
      <c r="G1028" s="356"/>
      <c r="H1028" s="358"/>
      <c r="I1028" s="388" t="s">
        <v>183</v>
      </c>
      <c r="J1028" s="389"/>
      <c r="K1028" s="389"/>
      <c r="L1028" s="389"/>
      <c r="M1028" s="389"/>
      <c r="N1028" s="390"/>
      <c r="O1028" s="179"/>
    </row>
    <row r="1029" spans="1:15" x14ac:dyDescent="0.2">
      <c r="A1029" s="386"/>
      <c r="B1029" s="388" t="s">
        <v>184</v>
      </c>
      <c r="C1029" s="389"/>
      <c r="D1029" s="389"/>
      <c r="E1029" s="389"/>
      <c r="F1029" s="390"/>
      <c r="G1029" s="356"/>
      <c r="H1029" s="358"/>
      <c r="I1029" s="388" t="s">
        <v>185</v>
      </c>
      <c r="J1029" s="389"/>
      <c r="K1029" s="389"/>
      <c r="L1029" s="389"/>
      <c r="M1029" s="389"/>
      <c r="N1029" s="390"/>
      <c r="O1029" s="179"/>
    </row>
    <row r="1030" spans="1:15" x14ac:dyDescent="0.2">
      <c r="A1030" s="386"/>
      <c r="B1030" s="388" t="s">
        <v>186</v>
      </c>
      <c r="C1030" s="389"/>
      <c r="D1030" s="389"/>
      <c r="E1030" s="389"/>
      <c r="F1030" s="390"/>
      <c r="G1030" s="356"/>
      <c r="H1030" s="358"/>
      <c r="I1030" s="388" t="s">
        <v>187</v>
      </c>
      <c r="J1030" s="389"/>
      <c r="K1030" s="389"/>
      <c r="L1030" s="389"/>
      <c r="M1030" s="389"/>
      <c r="N1030" s="390"/>
      <c r="O1030" s="179">
        <v>1</v>
      </c>
    </row>
    <row r="1031" spans="1:15" x14ac:dyDescent="0.2">
      <c r="A1031" s="386"/>
      <c r="B1031" s="388" t="s">
        <v>188</v>
      </c>
      <c r="C1031" s="389"/>
      <c r="D1031" s="389"/>
      <c r="E1031" s="389"/>
      <c r="F1031" s="390"/>
      <c r="G1031" s="356"/>
      <c r="H1031" s="358"/>
      <c r="I1031" s="388" t="s">
        <v>189</v>
      </c>
      <c r="J1031" s="389"/>
      <c r="K1031" s="389"/>
      <c r="L1031" s="389"/>
      <c r="M1031" s="389"/>
      <c r="N1031" s="390"/>
      <c r="O1031" s="179"/>
    </row>
    <row r="1032" spans="1:15" x14ac:dyDescent="0.2">
      <c r="A1032" s="386"/>
      <c r="B1032" s="388" t="s">
        <v>190</v>
      </c>
      <c r="C1032" s="389"/>
      <c r="D1032" s="389"/>
      <c r="E1032" s="389"/>
      <c r="F1032" s="390"/>
      <c r="G1032" s="356"/>
      <c r="H1032" s="358"/>
      <c r="I1032" s="388" t="s">
        <v>191</v>
      </c>
      <c r="J1032" s="389"/>
      <c r="K1032" s="389"/>
      <c r="L1032" s="389"/>
      <c r="M1032" s="389"/>
      <c r="N1032" s="390"/>
      <c r="O1032" s="179"/>
    </row>
    <row r="1033" spans="1:15" x14ac:dyDescent="0.2">
      <c r="A1033" s="386"/>
      <c r="B1033" s="388" t="s">
        <v>192</v>
      </c>
      <c r="C1033" s="389"/>
      <c r="D1033" s="389"/>
      <c r="E1033" s="389"/>
      <c r="F1033" s="390"/>
      <c r="G1033" s="356"/>
      <c r="H1033" s="358"/>
      <c r="I1033" s="388" t="s">
        <v>193</v>
      </c>
      <c r="J1033" s="389"/>
      <c r="K1033" s="389"/>
      <c r="L1033" s="389"/>
      <c r="M1033" s="389"/>
      <c r="N1033" s="390"/>
      <c r="O1033" s="179"/>
    </row>
    <row r="1034" spans="1:15" x14ac:dyDescent="0.2">
      <c r="A1034" s="386"/>
      <c r="B1034" s="388" t="s">
        <v>194</v>
      </c>
      <c r="C1034" s="389"/>
      <c r="D1034" s="389"/>
      <c r="E1034" s="389"/>
      <c r="F1034" s="390"/>
      <c r="G1034" s="356"/>
      <c r="H1034" s="358"/>
      <c r="I1034" s="388" t="s">
        <v>195</v>
      </c>
      <c r="J1034" s="389"/>
      <c r="K1034" s="389"/>
      <c r="L1034" s="389"/>
      <c r="M1034" s="389"/>
      <c r="N1034" s="390"/>
      <c r="O1034" s="179"/>
    </row>
    <row r="1035" spans="1:15" x14ac:dyDescent="0.2">
      <c r="A1035" s="386"/>
      <c r="B1035" s="388" t="s">
        <v>196</v>
      </c>
      <c r="C1035" s="389"/>
      <c r="D1035" s="389"/>
      <c r="E1035" s="389"/>
      <c r="F1035" s="390"/>
      <c r="G1035" s="356"/>
      <c r="H1035" s="358"/>
      <c r="I1035" s="388" t="s">
        <v>197</v>
      </c>
      <c r="J1035" s="389"/>
      <c r="K1035" s="389"/>
      <c r="L1035" s="389"/>
      <c r="M1035" s="389"/>
      <c r="N1035" s="390"/>
      <c r="O1035" s="180">
        <v>1</v>
      </c>
    </row>
    <row r="1036" spans="1:15" x14ac:dyDescent="0.2">
      <c r="A1036" s="386"/>
      <c r="B1036" s="388" t="s">
        <v>198</v>
      </c>
      <c r="C1036" s="389"/>
      <c r="D1036" s="389"/>
      <c r="E1036" s="389"/>
      <c r="F1036" s="390"/>
      <c r="G1036" s="391">
        <v>2</v>
      </c>
      <c r="H1036" s="392"/>
      <c r="I1036" s="393" t="s">
        <v>199</v>
      </c>
      <c r="J1036" s="394"/>
      <c r="K1036" s="394"/>
      <c r="L1036" s="394"/>
      <c r="M1036" s="394"/>
      <c r="N1036" s="395"/>
      <c r="O1036" s="181">
        <f>SUM(G1026:H1036,O1026:O1035)</f>
        <v>4</v>
      </c>
    </row>
    <row r="1037" spans="1:15" x14ac:dyDescent="0.2">
      <c r="A1037" s="396" t="s">
        <v>200</v>
      </c>
      <c r="B1037" s="397"/>
      <c r="C1037" s="397"/>
      <c r="D1037" s="397"/>
      <c r="E1037" s="397"/>
      <c r="F1037" s="397"/>
      <c r="G1037" s="417"/>
      <c r="H1037" s="417"/>
      <c r="I1037" s="417"/>
      <c r="J1037" s="417"/>
      <c r="K1037" s="417"/>
      <c r="L1037" s="417"/>
      <c r="M1037" s="417"/>
      <c r="N1037" s="417"/>
      <c r="O1037" s="417"/>
    </row>
    <row r="1038" spans="1:15" x14ac:dyDescent="0.2">
      <c r="A1038" s="396"/>
      <c r="B1038" s="418" t="s">
        <v>208</v>
      </c>
      <c r="C1038" s="419"/>
      <c r="D1038" s="419"/>
      <c r="E1038" s="419"/>
      <c r="F1038" s="419"/>
      <c r="G1038" s="419"/>
      <c r="H1038" s="419"/>
      <c r="I1038" s="419"/>
      <c r="J1038" s="419"/>
      <c r="K1038" s="419"/>
      <c r="L1038" s="419"/>
      <c r="M1038" s="419"/>
      <c r="N1038" s="419"/>
      <c r="O1038" s="420"/>
    </row>
    <row r="1039" spans="1:15" x14ac:dyDescent="0.2">
      <c r="A1039" s="396"/>
      <c r="B1039" s="421"/>
      <c r="C1039" s="422"/>
      <c r="D1039" s="422"/>
      <c r="E1039" s="422"/>
      <c r="F1039" s="422"/>
      <c r="G1039" s="422"/>
      <c r="H1039" s="422"/>
      <c r="I1039" s="422"/>
      <c r="J1039" s="422"/>
      <c r="K1039" s="422"/>
      <c r="L1039" s="422"/>
      <c r="M1039" s="422"/>
      <c r="N1039" s="422"/>
      <c r="O1039" s="423"/>
    </row>
    <row r="1040" spans="1:15" x14ac:dyDescent="0.2">
      <c r="A1040" s="396"/>
      <c r="B1040" s="355"/>
      <c r="C1040" s="355"/>
      <c r="D1040" s="355"/>
      <c r="E1040" s="355"/>
      <c r="F1040" s="355"/>
      <c r="G1040" s="355"/>
      <c r="H1040" s="355"/>
      <c r="I1040" s="355"/>
      <c r="J1040" s="355"/>
      <c r="K1040" s="355"/>
      <c r="L1040" s="355"/>
      <c r="M1040" s="355"/>
      <c r="N1040" s="355"/>
      <c r="O1040" s="355"/>
    </row>
    <row r="1041" spans="1:15" x14ac:dyDescent="0.2">
      <c r="A1041" s="396"/>
      <c r="B1041" s="355"/>
      <c r="C1041" s="355"/>
      <c r="D1041" s="355"/>
      <c r="E1041" s="355"/>
      <c r="F1041" s="355"/>
      <c r="G1041" s="355"/>
      <c r="H1041" s="355"/>
      <c r="I1041" s="355"/>
      <c r="J1041" s="355"/>
      <c r="K1041" s="355"/>
      <c r="L1041" s="355"/>
      <c r="M1041" s="355"/>
      <c r="N1041" s="355"/>
      <c r="O1041" s="355"/>
    </row>
    <row r="1042" spans="1:15" x14ac:dyDescent="0.2">
      <c r="A1042" s="396"/>
      <c r="B1042" s="355"/>
      <c r="C1042" s="355"/>
      <c r="D1042" s="355"/>
      <c r="E1042" s="355"/>
      <c r="F1042" s="355"/>
      <c r="G1042" s="355"/>
      <c r="H1042" s="355"/>
      <c r="I1042" s="355"/>
      <c r="J1042" s="355"/>
      <c r="K1042" s="355"/>
      <c r="L1042" s="355"/>
      <c r="M1042" s="355"/>
      <c r="N1042" s="355"/>
      <c r="O1042" s="355"/>
    </row>
    <row r="1043" spans="1:15" x14ac:dyDescent="0.2">
      <c r="A1043" s="396"/>
      <c r="B1043" s="355"/>
      <c r="C1043" s="355"/>
      <c r="D1043" s="355"/>
      <c r="E1043" s="355"/>
      <c r="F1043" s="355"/>
      <c r="G1043" s="355"/>
      <c r="H1043" s="355"/>
      <c r="I1043" s="355"/>
      <c r="J1043" s="355"/>
      <c r="K1043" s="355"/>
      <c r="L1043" s="355"/>
      <c r="M1043" s="355"/>
      <c r="N1043" s="355"/>
      <c r="O1043" s="355"/>
    </row>
    <row r="1044" spans="1:15" x14ac:dyDescent="0.2">
      <c r="A1044" s="396"/>
      <c r="B1044" s="355"/>
      <c r="C1044" s="355"/>
      <c r="D1044" s="355"/>
      <c r="E1044" s="355"/>
      <c r="F1044" s="355"/>
      <c r="G1044" s="355"/>
      <c r="H1044" s="355"/>
      <c r="I1044" s="355"/>
      <c r="J1044" s="355"/>
      <c r="K1044" s="355"/>
      <c r="L1044" s="355"/>
      <c r="M1044" s="355"/>
      <c r="N1044" s="355"/>
      <c r="O1044" s="355"/>
    </row>
    <row r="1045" spans="1:15" x14ac:dyDescent="0.2">
      <c r="A1045" s="396"/>
      <c r="B1045" s="355"/>
      <c r="C1045" s="355"/>
      <c r="D1045" s="355"/>
      <c r="E1045" s="355"/>
      <c r="F1045" s="355"/>
      <c r="G1045" s="355"/>
      <c r="H1045" s="355"/>
      <c r="I1045" s="355"/>
      <c r="J1045" s="355"/>
      <c r="K1045" s="355"/>
      <c r="L1045" s="355"/>
      <c r="M1045" s="355"/>
      <c r="N1045" s="355"/>
      <c r="O1045" s="355"/>
    </row>
    <row r="1046" spans="1:15" x14ac:dyDescent="0.2">
      <c r="A1046" s="396"/>
      <c r="B1046" s="355"/>
      <c r="C1046" s="355"/>
      <c r="D1046" s="355"/>
      <c r="E1046" s="355"/>
      <c r="F1046" s="355"/>
      <c r="G1046" s="355"/>
      <c r="H1046" s="355"/>
      <c r="I1046" s="355"/>
      <c r="J1046" s="355"/>
      <c r="K1046" s="355"/>
      <c r="L1046" s="355"/>
      <c r="M1046" s="355"/>
      <c r="N1046" s="355"/>
      <c r="O1046" s="355"/>
    </row>
    <row r="1047" spans="1:15" x14ac:dyDescent="0.2">
      <c r="A1047" s="396"/>
      <c r="B1047" s="355"/>
      <c r="C1047" s="355"/>
      <c r="D1047" s="355"/>
      <c r="E1047" s="355"/>
      <c r="F1047" s="355"/>
      <c r="G1047" s="355"/>
      <c r="H1047" s="355"/>
      <c r="I1047" s="355"/>
      <c r="J1047" s="355"/>
      <c r="K1047" s="355"/>
      <c r="L1047" s="355"/>
      <c r="M1047" s="355"/>
      <c r="N1047" s="355"/>
      <c r="O1047" s="355"/>
    </row>
    <row r="1048" spans="1:15" x14ac:dyDescent="0.2">
      <c r="A1048" s="396"/>
      <c r="B1048" s="355"/>
      <c r="C1048" s="355"/>
      <c r="D1048" s="355"/>
      <c r="E1048" s="355"/>
      <c r="F1048" s="355"/>
      <c r="G1048" s="355"/>
      <c r="H1048" s="355"/>
      <c r="I1048" s="355"/>
      <c r="J1048" s="355"/>
      <c r="K1048" s="355"/>
      <c r="L1048" s="355"/>
      <c r="M1048" s="355"/>
      <c r="N1048" s="355"/>
      <c r="O1048" s="355"/>
    </row>
    <row r="1049" spans="1:15" x14ac:dyDescent="0.2">
      <c r="A1049" s="396"/>
      <c r="B1049" s="355"/>
      <c r="C1049" s="355"/>
      <c r="D1049" s="355"/>
      <c r="E1049" s="355"/>
      <c r="F1049" s="355"/>
      <c r="G1049" s="355"/>
      <c r="H1049" s="355"/>
      <c r="I1049" s="355"/>
      <c r="J1049" s="355"/>
      <c r="K1049" s="355"/>
      <c r="L1049" s="355"/>
      <c r="M1049" s="355"/>
      <c r="N1049" s="355"/>
      <c r="O1049" s="355"/>
    </row>
    <row r="1050" spans="1:15" x14ac:dyDescent="0.2">
      <c r="A1050" s="396"/>
      <c r="B1050" s="355"/>
      <c r="C1050" s="355"/>
      <c r="D1050" s="355"/>
      <c r="E1050" s="355"/>
      <c r="F1050" s="355"/>
      <c r="G1050" s="355"/>
      <c r="H1050" s="355"/>
      <c r="I1050" s="253" t="s">
        <v>0</v>
      </c>
      <c r="J1050" s="253"/>
      <c r="K1050" s="253"/>
      <c r="L1050" s="253"/>
      <c r="M1050" s="253"/>
      <c r="N1050" s="253"/>
      <c r="O1050" s="253"/>
    </row>
    <row r="1051" spans="1:15" ht="69.75" customHeight="1" x14ac:dyDescent="0.2">
      <c r="A1051" s="396"/>
      <c r="B1051" s="355"/>
      <c r="C1051" s="355"/>
      <c r="D1051" s="355"/>
      <c r="E1051" s="355"/>
      <c r="F1051" s="355"/>
      <c r="G1051" s="355"/>
      <c r="H1051" s="355"/>
      <c r="I1051" s="253"/>
      <c r="J1051" s="253"/>
      <c r="K1051" s="253"/>
      <c r="L1051" s="253"/>
      <c r="M1051" s="253"/>
      <c r="N1051" s="253"/>
      <c r="O1051" s="253"/>
    </row>
    <row r="1052" spans="1:15" x14ac:dyDescent="0.2">
      <c r="A1052" s="396" t="s">
        <v>204</v>
      </c>
      <c r="B1052" s="355"/>
      <c r="C1052" s="355"/>
      <c r="D1052" s="355"/>
      <c r="E1052" s="355"/>
      <c r="F1052" s="355"/>
      <c r="G1052" s="355"/>
      <c r="H1052" s="355"/>
      <c r="I1052" s="355"/>
      <c r="J1052" s="355"/>
      <c r="K1052" s="355"/>
      <c r="L1052" s="355"/>
      <c r="M1052" s="355"/>
      <c r="N1052" s="355"/>
      <c r="O1052" s="355"/>
    </row>
    <row r="1053" spans="1:15" x14ac:dyDescent="0.2">
      <c r="A1053" s="396"/>
      <c r="B1053" s="355"/>
      <c r="C1053" s="355"/>
      <c r="D1053" s="355"/>
      <c r="E1053" s="355"/>
      <c r="F1053" s="355"/>
      <c r="G1053" s="355"/>
      <c r="H1053" s="355"/>
      <c r="I1053" s="355"/>
      <c r="J1053" s="355"/>
      <c r="K1053" s="355"/>
      <c r="L1053" s="355"/>
      <c r="M1053" s="355"/>
      <c r="N1053" s="355"/>
      <c r="O1053" s="355"/>
    </row>
    <row r="1054" spans="1:15" x14ac:dyDescent="0.2">
      <c r="A1054" s="396"/>
      <c r="B1054" s="355"/>
      <c r="C1054" s="355"/>
      <c r="D1054" s="355"/>
      <c r="E1054" s="355"/>
      <c r="F1054" s="355"/>
      <c r="G1054" s="355"/>
      <c r="H1054" s="355"/>
      <c r="I1054" s="355"/>
      <c r="J1054" s="355"/>
      <c r="K1054" s="355"/>
      <c r="L1054" s="355"/>
      <c r="M1054" s="355"/>
      <c r="N1054" s="355"/>
      <c r="O1054" s="355"/>
    </row>
    <row r="1055" spans="1:15" x14ac:dyDescent="0.2">
      <c r="A1055" s="396"/>
      <c r="B1055" s="355"/>
      <c r="C1055" s="355"/>
      <c r="D1055" s="355"/>
      <c r="E1055" s="355"/>
      <c r="F1055" s="355"/>
      <c r="G1055" s="355"/>
      <c r="H1055" s="355"/>
      <c r="I1055" s="355"/>
      <c r="J1055" s="355"/>
      <c r="K1055" s="355"/>
      <c r="L1055" s="355"/>
      <c r="M1055" s="355"/>
      <c r="N1055" s="355"/>
      <c r="O1055" s="355"/>
    </row>
    <row r="1056" spans="1:15" x14ac:dyDescent="0.2">
      <c r="A1056" s="396"/>
      <c r="B1056" s="355"/>
      <c r="C1056" s="355"/>
      <c r="D1056" s="355"/>
      <c r="E1056" s="355"/>
      <c r="F1056" s="355"/>
      <c r="G1056" s="355"/>
      <c r="H1056" s="355"/>
      <c r="I1056" s="355"/>
      <c r="J1056" s="355"/>
      <c r="K1056" s="355"/>
      <c r="L1056" s="355"/>
      <c r="M1056" s="355"/>
      <c r="N1056" s="355"/>
      <c r="O1056" s="355"/>
    </row>
    <row r="1057" spans="1:15" x14ac:dyDescent="0.2">
      <c r="A1057" s="396"/>
      <c r="B1057" s="355"/>
      <c r="C1057" s="355"/>
      <c r="D1057" s="355"/>
      <c r="E1057" s="355"/>
      <c r="F1057" s="355"/>
      <c r="G1057" s="355"/>
      <c r="H1057" s="355"/>
      <c r="I1057" s="355"/>
      <c r="J1057" s="355"/>
      <c r="K1057" s="355"/>
      <c r="L1057" s="355"/>
      <c r="M1057" s="355"/>
      <c r="N1057" s="355"/>
      <c r="O1057" s="355"/>
    </row>
    <row r="1058" spans="1:15" x14ac:dyDescent="0.2">
      <c r="A1058" s="396"/>
      <c r="B1058" s="355"/>
      <c r="C1058" s="355"/>
      <c r="D1058" s="355"/>
      <c r="E1058" s="355"/>
      <c r="F1058" s="355"/>
      <c r="G1058" s="355"/>
      <c r="H1058" s="355"/>
      <c r="I1058" s="355"/>
      <c r="J1058" s="355"/>
      <c r="K1058" s="355"/>
      <c r="L1058" s="355"/>
      <c r="M1058" s="355"/>
      <c r="N1058" s="355"/>
      <c r="O1058" s="355"/>
    </row>
    <row r="1059" spans="1:15" x14ac:dyDescent="0.2">
      <c r="A1059" s="396"/>
      <c r="B1059" s="355"/>
      <c r="C1059" s="355"/>
      <c r="D1059" s="355"/>
      <c r="E1059" s="355"/>
      <c r="F1059" s="355"/>
      <c r="G1059" s="355"/>
      <c r="H1059" s="355"/>
      <c r="I1059" s="355"/>
      <c r="J1059" s="355"/>
      <c r="K1059" s="355"/>
      <c r="L1059" s="355"/>
      <c r="M1059" s="355"/>
      <c r="N1059" s="355"/>
      <c r="O1059" s="355"/>
    </row>
    <row r="1060" spans="1:15" x14ac:dyDescent="0.2">
      <c r="A1060" s="396"/>
      <c r="B1060" s="359"/>
      <c r="C1060" s="359"/>
      <c r="D1060" s="359"/>
      <c r="E1060" s="359"/>
      <c r="F1060" s="359"/>
      <c r="G1060" s="359"/>
      <c r="H1060" s="359"/>
      <c r="I1060" s="359"/>
      <c r="J1060" s="359"/>
      <c r="K1060" s="359"/>
      <c r="L1060" s="359"/>
      <c r="M1060" s="359"/>
      <c r="N1060" s="359"/>
      <c r="O1060" s="359"/>
    </row>
    <row r="1061" spans="1:15" x14ac:dyDescent="0.2">
      <c r="A1061" s="396"/>
      <c r="B1061" s="359"/>
      <c r="C1061" s="359"/>
      <c r="D1061" s="359"/>
      <c r="E1061" s="359"/>
      <c r="F1061" s="359"/>
      <c r="G1061" s="359"/>
      <c r="H1061" s="359"/>
      <c r="I1061" s="253" t="s">
        <v>205</v>
      </c>
      <c r="J1061" s="253"/>
      <c r="K1061" s="253"/>
      <c r="L1061" s="253"/>
      <c r="M1061" s="253"/>
      <c r="N1061" s="253"/>
      <c r="O1061" s="253"/>
    </row>
    <row r="1062" spans="1:15" x14ac:dyDescent="0.2">
      <c r="A1062" s="396"/>
      <c r="B1062" s="359"/>
      <c r="C1062" s="359"/>
      <c r="D1062" s="359"/>
      <c r="E1062" s="359"/>
      <c r="F1062" s="359"/>
      <c r="G1062" s="359"/>
      <c r="H1062" s="359"/>
      <c r="I1062" s="253"/>
      <c r="J1062" s="253"/>
      <c r="K1062" s="253"/>
      <c r="L1062" s="253"/>
      <c r="M1062" s="253"/>
      <c r="N1062" s="253"/>
      <c r="O1062" s="253"/>
    </row>
    <row r="1063" spans="1:15" ht="52.5" customHeight="1" x14ac:dyDescent="0.2">
      <c r="A1063" s="396"/>
      <c r="B1063" s="359"/>
      <c r="C1063" s="359"/>
      <c r="D1063" s="359"/>
      <c r="E1063" s="359"/>
      <c r="F1063" s="359"/>
      <c r="G1063" s="359"/>
      <c r="H1063" s="359"/>
      <c r="I1063" s="253"/>
      <c r="J1063" s="253"/>
      <c r="K1063" s="253"/>
      <c r="L1063" s="253"/>
      <c r="M1063" s="253"/>
      <c r="N1063" s="253"/>
      <c r="O1063" s="253"/>
    </row>
    <row r="1064" spans="1:15" x14ac:dyDescent="0.2">
      <c r="A1064" s="80" t="s">
        <v>150</v>
      </c>
      <c r="B1064" s="384" t="s">
        <v>1</v>
      </c>
      <c r="C1064" s="384"/>
      <c r="D1064" s="384"/>
      <c r="E1064" s="384"/>
      <c r="F1064" s="384"/>
      <c r="G1064" s="384"/>
      <c r="H1064" s="384"/>
      <c r="I1064" s="384"/>
      <c r="J1064" s="384"/>
      <c r="K1064" s="384"/>
      <c r="L1064" s="384"/>
      <c r="M1064" s="384"/>
      <c r="N1064" s="384"/>
      <c r="O1064" s="384"/>
    </row>
    <row r="1065" spans="1:15" x14ac:dyDescent="0.2">
      <c r="A1065" s="166" t="s">
        <v>2</v>
      </c>
      <c r="B1065" s="384" t="s">
        <v>3</v>
      </c>
      <c r="C1065" s="384"/>
      <c r="D1065" s="384"/>
      <c r="E1065" s="384"/>
      <c r="F1065" s="384"/>
      <c r="G1065" s="384"/>
      <c r="H1065" s="384"/>
      <c r="I1065" s="384"/>
      <c r="J1065" s="384"/>
      <c r="K1065" s="384"/>
      <c r="L1065" s="384"/>
      <c r="M1065" s="384"/>
      <c r="N1065" s="384"/>
      <c r="O1065" s="384"/>
    </row>
    <row r="1066" spans="1:15" x14ac:dyDescent="0.2">
      <c r="A1066" s="378" t="s">
        <v>151</v>
      </c>
      <c r="B1066" s="378"/>
      <c r="C1066" s="378"/>
      <c r="D1066" s="378"/>
      <c r="E1066" s="378"/>
      <c r="F1066" s="378"/>
      <c r="G1066" s="378"/>
      <c r="H1066" s="378"/>
      <c r="I1066" s="378"/>
      <c r="J1066" s="378"/>
      <c r="K1066" s="378"/>
      <c r="L1066" s="378"/>
      <c r="M1066" s="378"/>
      <c r="N1066" s="378"/>
      <c r="O1066" s="378"/>
    </row>
    <row r="1067" spans="1:15" x14ac:dyDescent="0.2">
      <c r="A1067" s="169" t="s">
        <v>6</v>
      </c>
      <c r="B1067" s="170" t="s">
        <v>98</v>
      </c>
      <c r="C1067" s="170" t="s">
        <v>124</v>
      </c>
      <c r="D1067" s="412" t="s">
        <v>102</v>
      </c>
      <c r="E1067" s="412"/>
      <c r="F1067" s="412"/>
      <c r="G1067" s="380" t="s">
        <v>152</v>
      </c>
      <c r="H1067" s="380"/>
      <c r="I1067" s="381">
        <f>I1014+1</f>
        <v>45956</v>
      </c>
      <c r="J1067" s="381"/>
      <c r="K1067" s="381"/>
      <c r="L1067" s="381"/>
      <c r="M1067" s="381"/>
      <c r="N1067" s="171" t="s">
        <v>153</v>
      </c>
      <c r="O1067" s="169">
        <f>O1014+1</f>
        <v>21</v>
      </c>
    </row>
    <row r="1068" spans="1:15" x14ac:dyDescent="0.2">
      <c r="A1068" s="382" t="s">
        <v>154</v>
      </c>
      <c r="B1068" s="380" t="s">
        <v>5</v>
      </c>
      <c r="C1068" s="380"/>
      <c r="D1068" s="380"/>
      <c r="E1068" s="380"/>
      <c r="F1068" s="380"/>
      <c r="G1068" s="380"/>
      <c r="H1068" s="380"/>
      <c r="I1068" s="380"/>
      <c r="J1068" s="380"/>
      <c r="K1068" s="166" t="s">
        <v>155</v>
      </c>
      <c r="L1068" s="166" t="s">
        <v>156</v>
      </c>
      <c r="M1068" s="383" t="s">
        <v>157</v>
      </c>
      <c r="N1068" s="383"/>
      <c r="O1068" s="166" t="s">
        <v>158</v>
      </c>
    </row>
    <row r="1069" spans="1:15" x14ac:dyDescent="0.2">
      <c r="A1069" s="382"/>
      <c r="B1069" s="380"/>
      <c r="C1069" s="380"/>
      <c r="D1069" s="380"/>
      <c r="E1069" s="380"/>
      <c r="F1069" s="380"/>
      <c r="G1069" s="380"/>
      <c r="H1069" s="380"/>
      <c r="I1069" s="380"/>
      <c r="J1069" s="380"/>
      <c r="K1069" s="166" t="s">
        <v>159</v>
      </c>
      <c r="L1069" s="166"/>
      <c r="M1069" s="377"/>
      <c r="N1069" s="377"/>
      <c r="O1069" s="167"/>
    </row>
    <row r="1070" spans="1:15" ht="25.5" x14ac:dyDescent="0.2">
      <c r="A1070" s="173" t="s">
        <v>161</v>
      </c>
      <c r="B1070" s="174">
        <v>45932</v>
      </c>
      <c r="C1070" s="173" t="s">
        <v>162</v>
      </c>
      <c r="D1070" s="173">
        <v>180</v>
      </c>
      <c r="E1070" s="173" t="s">
        <v>163</v>
      </c>
      <c r="F1070" s="385" t="s">
        <v>164</v>
      </c>
      <c r="G1070" s="385"/>
      <c r="H1070" s="175">
        <f>H1017+1</f>
        <v>21</v>
      </c>
      <c r="I1070" s="173" t="s">
        <v>165</v>
      </c>
      <c r="J1070" s="175">
        <f>D1070-H1070</f>
        <v>159</v>
      </c>
      <c r="K1070" s="176" t="s">
        <v>166</v>
      </c>
      <c r="L1070" s="176"/>
      <c r="M1070" s="384"/>
      <c r="N1070" s="384"/>
      <c r="O1070" s="172"/>
    </row>
    <row r="1071" spans="1:15" x14ac:dyDescent="0.2">
      <c r="A1071" s="386" t="s">
        <v>167</v>
      </c>
      <c r="B1071" s="382" t="s">
        <v>168</v>
      </c>
      <c r="C1071" s="382"/>
      <c r="D1071" s="382"/>
      <c r="E1071" s="382"/>
      <c r="F1071" s="382"/>
      <c r="G1071" s="359"/>
      <c r="H1071" s="359"/>
      <c r="I1071" s="355"/>
      <c r="J1071" s="355"/>
      <c r="K1071" s="355"/>
      <c r="L1071" s="355"/>
      <c r="M1071" s="355"/>
      <c r="N1071" s="355"/>
      <c r="O1071" s="355"/>
    </row>
    <row r="1072" spans="1:15" x14ac:dyDescent="0.2">
      <c r="A1072" s="386"/>
      <c r="B1072" s="382" t="s">
        <v>169</v>
      </c>
      <c r="C1072" s="382"/>
      <c r="D1072" s="382"/>
      <c r="E1072" s="382"/>
      <c r="F1072" s="382"/>
      <c r="G1072" s="359"/>
      <c r="H1072" s="359"/>
      <c r="I1072" s="355"/>
      <c r="J1072" s="355"/>
      <c r="K1072" s="355"/>
      <c r="L1072" s="355"/>
      <c r="M1072" s="355"/>
      <c r="N1072" s="355"/>
      <c r="O1072" s="355"/>
    </row>
    <row r="1073" spans="1:15" x14ac:dyDescent="0.2">
      <c r="A1073" s="386"/>
      <c r="B1073" s="382" t="s">
        <v>170</v>
      </c>
      <c r="C1073" s="382"/>
      <c r="D1073" s="382"/>
      <c r="E1073" s="382"/>
      <c r="F1073" s="382"/>
      <c r="G1073" s="359"/>
      <c r="H1073" s="359"/>
      <c r="I1073" s="355"/>
      <c r="J1073" s="355"/>
      <c r="K1073" s="355"/>
      <c r="L1073" s="355"/>
      <c r="M1073" s="355"/>
      <c r="N1073" s="355"/>
      <c r="O1073" s="355"/>
    </row>
    <row r="1074" spans="1:15" x14ac:dyDescent="0.2">
      <c r="A1074" s="386"/>
      <c r="B1074" s="382" t="s">
        <v>171</v>
      </c>
      <c r="C1074" s="382"/>
      <c r="D1074" s="382"/>
      <c r="E1074" s="382"/>
      <c r="F1074" s="382"/>
      <c r="G1074" s="359"/>
      <c r="H1074" s="359"/>
      <c r="I1074" s="355"/>
      <c r="J1074" s="355"/>
      <c r="K1074" s="355"/>
      <c r="L1074" s="355"/>
      <c r="M1074" s="355"/>
      <c r="N1074" s="355"/>
      <c r="O1074" s="355"/>
    </row>
    <row r="1075" spans="1:15" x14ac:dyDescent="0.2">
      <c r="A1075" s="386"/>
      <c r="B1075" s="382" t="s">
        <v>172</v>
      </c>
      <c r="C1075" s="382"/>
      <c r="D1075" s="382"/>
      <c r="E1075" s="382"/>
      <c r="F1075" s="382"/>
      <c r="G1075" s="359"/>
      <c r="H1075" s="359"/>
      <c r="I1075" s="359"/>
      <c r="J1075" s="359"/>
      <c r="K1075" s="359"/>
      <c r="L1075" s="359"/>
      <c r="M1075" s="359"/>
      <c r="N1075" s="359"/>
      <c r="O1075" s="359"/>
    </row>
    <row r="1076" spans="1:15" x14ac:dyDescent="0.2">
      <c r="A1076" s="386"/>
      <c r="B1076" s="382" t="s">
        <v>173</v>
      </c>
      <c r="C1076" s="382"/>
      <c r="D1076" s="382"/>
      <c r="E1076" s="382"/>
      <c r="F1076" s="382"/>
      <c r="G1076" s="359"/>
      <c r="H1076" s="359"/>
      <c r="I1076" s="359"/>
      <c r="J1076" s="359"/>
      <c r="K1076" s="359"/>
      <c r="L1076" s="359"/>
      <c r="M1076" s="359"/>
      <c r="N1076" s="359"/>
      <c r="O1076" s="359"/>
    </row>
    <row r="1077" spans="1:15" x14ac:dyDescent="0.2">
      <c r="A1077" s="386"/>
      <c r="B1077" s="382" t="s">
        <v>174</v>
      </c>
      <c r="C1077" s="382"/>
      <c r="D1077" s="382"/>
      <c r="E1077" s="382"/>
      <c r="F1077" s="382"/>
      <c r="G1077" s="359"/>
      <c r="H1077" s="359"/>
      <c r="I1077" s="355"/>
      <c r="J1077" s="355"/>
      <c r="K1077" s="355"/>
      <c r="L1077" s="355"/>
      <c r="M1077" s="355"/>
      <c r="N1077" s="355"/>
      <c r="O1077" s="355"/>
    </row>
    <row r="1078" spans="1:15" x14ac:dyDescent="0.2">
      <c r="A1078" s="386" t="s">
        <v>175</v>
      </c>
      <c r="B1078" s="380" t="s">
        <v>176</v>
      </c>
      <c r="C1078" s="380"/>
      <c r="D1078" s="380"/>
      <c r="E1078" s="380"/>
      <c r="F1078" s="380"/>
      <c r="G1078" s="387" t="s">
        <v>177</v>
      </c>
      <c r="H1078" s="387"/>
      <c r="I1078" s="380" t="s">
        <v>176</v>
      </c>
      <c r="J1078" s="380"/>
      <c r="K1078" s="380"/>
      <c r="L1078" s="380"/>
      <c r="M1078" s="380"/>
      <c r="N1078" s="380"/>
      <c r="O1078" s="178" t="s">
        <v>177</v>
      </c>
    </row>
    <row r="1079" spans="1:15" x14ac:dyDescent="0.2">
      <c r="A1079" s="386"/>
      <c r="B1079" s="388" t="s">
        <v>178</v>
      </c>
      <c r="C1079" s="389"/>
      <c r="D1079" s="389"/>
      <c r="E1079" s="389"/>
      <c r="F1079" s="390"/>
      <c r="G1079" s="356"/>
      <c r="H1079" s="358"/>
      <c r="I1079" s="388" t="s">
        <v>179</v>
      </c>
      <c r="J1079" s="389"/>
      <c r="K1079" s="389"/>
      <c r="L1079" s="389"/>
      <c r="M1079" s="389"/>
      <c r="N1079" s="390"/>
      <c r="O1079" s="179"/>
    </row>
    <row r="1080" spans="1:15" x14ac:dyDescent="0.2">
      <c r="A1080" s="386"/>
      <c r="B1080" s="388" t="s">
        <v>180</v>
      </c>
      <c r="C1080" s="389"/>
      <c r="D1080" s="389"/>
      <c r="E1080" s="389"/>
      <c r="F1080" s="390"/>
      <c r="G1080" s="356"/>
      <c r="H1080" s="358"/>
      <c r="I1080" s="388" t="s">
        <v>181</v>
      </c>
      <c r="J1080" s="389"/>
      <c r="K1080" s="389"/>
      <c r="L1080" s="389"/>
      <c r="M1080" s="389"/>
      <c r="N1080" s="390"/>
      <c r="O1080" s="179"/>
    </row>
    <row r="1081" spans="1:15" x14ac:dyDescent="0.2">
      <c r="A1081" s="386"/>
      <c r="B1081" s="388" t="s">
        <v>182</v>
      </c>
      <c r="C1081" s="389"/>
      <c r="D1081" s="389"/>
      <c r="E1081" s="389"/>
      <c r="F1081" s="390"/>
      <c r="G1081" s="356"/>
      <c r="H1081" s="358"/>
      <c r="I1081" s="388" t="s">
        <v>183</v>
      </c>
      <c r="J1081" s="389"/>
      <c r="K1081" s="389"/>
      <c r="L1081" s="389"/>
      <c r="M1081" s="389"/>
      <c r="N1081" s="390"/>
      <c r="O1081" s="179"/>
    </row>
    <row r="1082" spans="1:15" x14ac:dyDescent="0.2">
      <c r="A1082" s="386"/>
      <c r="B1082" s="388" t="s">
        <v>184</v>
      </c>
      <c r="C1082" s="389"/>
      <c r="D1082" s="389"/>
      <c r="E1082" s="389"/>
      <c r="F1082" s="390"/>
      <c r="G1082" s="356"/>
      <c r="H1082" s="358"/>
      <c r="I1082" s="388" t="s">
        <v>185</v>
      </c>
      <c r="J1082" s="389"/>
      <c r="K1082" s="389"/>
      <c r="L1082" s="389"/>
      <c r="M1082" s="389"/>
      <c r="N1082" s="390"/>
      <c r="O1082" s="179"/>
    </row>
    <row r="1083" spans="1:15" x14ac:dyDescent="0.2">
      <c r="A1083" s="386"/>
      <c r="B1083" s="388" t="s">
        <v>186</v>
      </c>
      <c r="C1083" s="389"/>
      <c r="D1083" s="389"/>
      <c r="E1083" s="389"/>
      <c r="F1083" s="390"/>
      <c r="G1083" s="356"/>
      <c r="H1083" s="358"/>
      <c r="I1083" s="388" t="s">
        <v>187</v>
      </c>
      <c r="J1083" s="389"/>
      <c r="K1083" s="389"/>
      <c r="L1083" s="389"/>
      <c r="M1083" s="389"/>
      <c r="N1083" s="390"/>
      <c r="O1083" s="179">
        <v>1</v>
      </c>
    </row>
    <row r="1084" spans="1:15" x14ac:dyDescent="0.2">
      <c r="A1084" s="386"/>
      <c r="B1084" s="388" t="s">
        <v>188</v>
      </c>
      <c r="C1084" s="389"/>
      <c r="D1084" s="389"/>
      <c r="E1084" s="389"/>
      <c r="F1084" s="390"/>
      <c r="G1084" s="356"/>
      <c r="H1084" s="358"/>
      <c r="I1084" s="388" t="s">
        <v>189</v>
      </c>
      <c r="J1084" s="389"/>
      <c r="K1084" s="389"/>
      <c r="L1084" s="389"/>
      <c r="M1084" s="389"/>
      <c r="N1084" s="390"/>
      <c r="O1084" s="179"/>
    </row>
    <row r="1085" spans="1:15" x14ac:dyDescent="0.2">
      <c r="A1085" s="386"/>
      <c r="B1085" s="388" t="s">
        <v>190</v>
      </c>
      <c r="C1085" s="389"/>
      <c r="D1085" s="389"/>
      <c r="E1085" s="389"/>
      <c r="F1085" s="390"/>
      <c r="G1085" s="356"/>
      <c r="H1085" s="358"/>
      <c r="I1085" s="388" t="s">
        <v>191</v>
      </c>
      <c r="J1085" s="389"/>
      <c r="K1085" s="389"/>
      <c r="L1085" s="389"/>
      <c r="M1085" s="389"/>
      <c r="N1085" s="390"/>
      <c r="O1085" s="179"/>
    </row>
    <row r="1086" spans="1:15" x14ac:dyDescent="0.2">
      <c r="A1086" s="386"/>
      <c r="B1086" s="388" t="s">
        <v>192</v>
      </c>
      <c r="C1086" s="389"/>
      <c r="D1086" s="389"/>
      <c r="E1086" s="389"/>
      <c r="F1086" s="390"/>
      <c r="G1086" s="356"/>
      <c r="H1086" s="358"/>
      <c r="I1086" s="388" t="s">
        <v>193</v>
      </c>
      <c r="J1086" s="389"/>
      <c r="K1086" s="389"/>
      <c r="L1086" s="389"/>
      <c r="M1086" s="389"/>
      <c r="N1086" s="390"/>
      <c r="O1086" s="179"/>
    </row>
    <row r="1087" spans="1:15" x14ac:dyDescent="0.2">
      <c r="A1087" s="386"/>
      <c r="B1087" s="388" t="s">
        <v>194</v>
      </c>
      <c r="C1087" s="389"/>
      <c r="D1087" s="389"/>
      <c r="E1087" s="389"/>
      <c r="F1087" s="390"/>
      <c r="G1087" s="356"/>
      <c r="H1087" s="358"/>
      <c r="I1087" s="388" t="s">
        <v>195</v>
      </c>
      <c r="J1087" s="389"/>
      <c r="K1087" s="389"/>
      <c r="L1087" s="389"/>
      <c r="M1087" s="389"/>
      <c r="N1087" s="390"/>
      <c r="O1087" s="179"/>
    </row>
    <row r="1088" spans="1:15" x14ac:dyDescent="0.2">
      <c r="A1088" s="386"/>
      <c r="B1088" s="388" t="s">
        <v>196</v>
      </c>
      <c r="C1088" s="389"/>
      <c r="D1088" s="389"/>
      <c r="E1088" s="389"/>
      <c r="F1088" s="390"/>
      <c r="G1088" s="356"/>
      <c r="H1088" s="358"/>
      <c r="I1088" s="388" t="s">
        <v>197</v>
      </c>
      <c r="J1088" s="389"/>
      <c r="K1088" s="389"/>
      <c r="L1088" s="389"/>
      <c r="M1088" s="389"/>
      <c r="N1088" s="390"/>
      <c r="O1088" s="180">
        <v>1</v>
      </c>
    </row>
    <row r="1089" spans="1:15" x14ac:dyDescent="0.2">
      <c r="A1089" s="386"/>
      <c r="B1089" s="388" t="s">
        <v>198</v>
      </c>
      <c r="C1089" s="389"/>
      <c r="D1089" s="389"/>
      <c r="E1089" s="389"/>
      <c r="F1089" s="390"/>
      <c r="G1089" s="391">
        <v>2</v>
      </c>
      <c r="H1089" s="392"/>
      <c r="I1089" s="393" t="s">
        <v>199</v>
      </c>
      <c r="J1089" s="394"/>
      <c r="K1089" s="394"/>
      <c r="L1089" s="394"/>
      <c r="M1089" s="394"/>
      <c r="N1089" s="395"/>
      <c r="O1089" s="181">
        <f>SUM(G1079:H1089,O1079:O1088)</f>
        <v>4</v>
      </c>
    </row>
    <row r="1090" spans="1:15" x14ac:dyDescent="0.2">
      <c r="A1090" s="396" t="s">
        <v>200</v>
      </c>
      <c r="B1090" s="397"/>
      <c r="C1090" s="397"/>
      <c r="D1090" s="397"/>
      <c r="E1090" s="397"/>
      <c r="F1090" s="397"/>
      <c r="G1090" s="417"/>
      <c r="H1090" s="417"/>
      <c r="I1090" s="417"/>
      <c r="J1090" s="417"/>
      <c r="K1090" s="417"/>
      <c r="L1090" s="417"/>
      <c r="M1090" s="417"/>
      <c r="N1090" s="417"/>
      <c r="O1090" s="417"/>
    </row>
    <row r="1091" spans="1:15" x14ac:dyDescent="0.2">
      <c r="A1091" s="396"/>
      <c r="B1091" s="418" t="s">
        <v>210</v>
      </c>
      <c r="C1091" s="419"/>
      <c r="D1091" s="419"/>
      <c r="E1091" s="419"/>
      <c r="F1091" s="419"/>
      <c r="G1091" s="419"/>
      <c r="H1091" s="419"/>
      <c r="I1091" s="419"/>
      <c r="J1091" s="419"/>
      <c r="K1091" s="419"/>
      <c r="L1091" s="419"/>
      <c r="M1091" s="419"/>
      <c r="N1091" s="419"/>
      <c r="O1091" s="420"/>
    </row>
    <row r="1092" spans="1:15" x14ac:dyDescent="0.2">
      <c r="A1092" s="396"/>
      <c r="B1092" s="421"/>
      <c r="C1092" s="422"/>
      <c r="D1092" s="422"/>
      <c r="E1092" s="422"/>
      <c r="F1092" s="422"/>
      <c r="G1092" s="422"/>
      <c r="H1092" s="422"/>
      <c r="I1092" s="422"/>
      <c r="J1092" s="422"/>
      <c r="K1092" s="422"/>
      <c r="L1092" s="422"/>
      <c r="M1092" s="422"/>
      <c r="N1092" s="422"/>
      <c r="O1092" s="423"/>
    </row>
    <row r="1093" spans="1:15" x14ac:dyDescent="0.2">
      <c r="A1093" s="396"/>
      <c r="B1093" s="355"/>
      <c r="C1093" s="355"/>
      <c r="D1093" s="355"/>
      <c r="E1093" s="355"/>
      <c r="F1093" s="355"/>
      <c r="G1093" s="355"/>
      <c r="H1093" s="355"/>
      <c r="I1093" s="355"/>
      <c r="J1093" s="355"/>
      <c r="K1093" s="355"/>
      <c r="L1093" s="355"/>
      <c r="M1093" s="355"/>
      <c r="N1093" s="355"/>
      <c r="O1093" s="355"/>
    </row>
    <row r="1094" spans="1:15" x14ac:dyDescent="0.2">
      <c r="A1094" s="396"/>
      <c r="B1094" s="355"/>
      <c r="C1094" s="355"/>
      <c r="D1094" s="355"/>
      <c r="E1094" s="355"/>
      <c r="F1094" s="355"/>
      <c r="G1094" s="355"/>
      <c r="H1094" s="355"/>
      <c r="I1094" s="355"/>
      <c r="J1094" s="355"/>
      <c r="K1094" s="355"/>
      <c r="L1094" s="355"/>
      <c r="M1094" s="355"/>
      <c r="N1094" s="355"/>
      <c r="O1094" s="355"/>
    </row>
    <row r="1095" spans="1:15" x14ac:dyDescent="0.2">
      <c r="A1095" s="396"/>
      <c r="B1095" s="355"/>
      <c r="C1095" s="355"/>
      <c r="D1095" s="355"/>
      <c r="E1095" s="355"/>
      <c r="F1095" s="355"/>
      <c r="G1095" s="355"/>
      <c r="H1095" s="355"/>
      <c r="I1095" s="355"/>
      <c r="J1095" s="355"/>
      <c r="K1095" s="355"/>
      <c r="L1095" s="355"/>
      <c r="M1095" s="355"/>
      <c r="N1095" s="355"/>
      <c r="O1095" s="355"/>
    </row>
    <row r="1096" spans="1:15" x14ac:dyDescent="0.2">
      <c r="A1096" s="396"/>
      <c r="B1096" s="355"/>
      <c r="C1096" s="355"/>
      <c r="D1096" s="355"/>
      <c r="E1096" s="355"/>
      <c r="F1096" s="355"/>
      <c r="G1096" s="355"/>
      <c r="H1096" s="355"/>
      <c r="I1096" s="355"/>
      <c r="J1096" s="355"/>
      <c r="K1096" s="355"/>
      <c r="L1096" s="355"/>
      <c r="M1096" s="355"/>
      <c r="N1096" s="355"/>
      <c r="O1096" s="355"/>
    </row>
    <row r="1097" spans="1:15" x14ac:dyDescent="0.2">
      <c r="A1097" s="396"/>
      <c r="B1097" s="355"/>
      <c r="C1097" s="355"/>
      <c r="D1097" s="355"/>
      <c r="E1097" s="355"/>
      <c r="F1097" s="355"/>
      <c r="G1097" s="355"/>
      <c r="H1097" s="355"/>
      <c r="I1097" s="355"/>
      <c r="J1097" s="355"/>
      <c r="K1097" s="355"/>
      <c r="L1097" s="355"/>
      <c r="M1097" s="355"/>
      <c r="N1097" s="355"/>
      <c r="O1097" s="355"/>
    </row>
    <row r="1098" spans="1:15" x14ac:dyDescent="0.2">
      <c r="A1098" s="396"/>
      <c r="B1098" s="355"/>
      <c r="C1098" s="355"/>
      <c r="D1098" s="355"/>
      <c r="E1098" s="355"/>
      <c r="F1098" s="355"/>
      <c r="G1098" s="355"/>
      <c r="H1098" s="355"/>
      <c r="I1098" s="355"/>
      <c r="J1098" s="355"/>
      <c r="K1098" s="355"/>
      <c r="L1098" s="355"/>
      <c r="M1098" s="355"/>
      <c r="N1098" s="355"/>
      <c r="O1098" s="355"/>
    </row>
    <row r="1099" spans="1:15" x14ac:dyDescent="0.2">
      <c r="A1099" s="396"/>
      <c r="B1099" s="355"/>
      <c r="C1099" s="355"/>
      <c r="D1099" s="355"/>
      <c r="E1099" s="355"/>
      <c r="F1099" s="355"/>
      <c r="G1099" s="355"/>
      <c r="H1099" s="355"/>
      <c r="I1099" s="355"/>
      <c r="J1099" s="355"/>
      <c r="K1099" s="355"/>
      <c r="L1099" s="355"/>
      <c r="M1099" s="355"/>
      <c r="N1099" s="355"/>
      <c r="O1099" s="355"/>
    </row>
    <row r="1100" spans="1:15" x14ac:dyDescent="0.2">
      <c r="A1100" s="396"/>
      <c r="B1100" s="355"/>
      <c r="C1100" s="355"/>
      <c r="D1100" s="355"/>
      <c r="E1100" s="355"/>
      <c r="F1100" s="355"/>
      <c r="G1100" s="355"/>
      <c r="H1100" s="355"/>
      <c r="I1100" s="355"/>
      <c r="J1100" s="355"/>
      <c r="K1100" s="355"/>
      <c r="L1100" s="355"/>
      <c r="M1100" s="355"/>
      <c r="N1100" s="355"/>
      <c r="O1100" s="355"/>
    </row>
    <row r="1101" spans="1:15" x14ac:dyDescent="0.2">
      <c r="A1101" s="396"/>
      <c r="B1101" s="355"/>
      <c r="C1101" s="355"/>
      <c r="D1101" s="355"/>
      <c r="E1101" s="355"/>
      <c r="F1101" s="355"/>
      <c r="G1101" s="355"/>
      <c r="H1101" s="355"/>
      <c r="I1101" s="355"/>
      <c r="J1101" s="355"/>
      <c r="K1101" s="355"/>
      <c r="L1101" s="355"/>
      <c r="M1101" s="355"/>
      <c r="N1101" s="355"/>
      <c r="O1101" s="355"/>
    </row>
    <row r="1102" spans="1:15" x14ac:dyDescent="0.2">
      <c r="A1102" s="396"/>
      <c r="B1102" s="355"/>
      <c r="C1102" s="355"/>
      <c r="D1102" s="355"/>
      <c r="E1102" s="355"/>
      <c r="F1102" s="355"/>
      <c r="G1102" s="355"/>
      <c r="H1102" s="355"/>
      <c r="I1102" s="355"/>
      <c r="J1102" s="355"/>
      <c r="K1102" s="355"/>
      <c r="L1102" s="355"/>
      <c r="M1102" s="355"/>
      <c r="N1102" s="355"/>
      <c r="O1102" s="355"/>
    </row>
    <row r="1103" spans="1:15" ht="57" customHeight="1" x14ac:dyDescent="0.2">
      <c r="A1103" s="396"/>
      <c r="B1103" s="355"/>
      <c r="C1103" s="355"/>
      <c r="D1103" s="355"/>
      <c r="E1103" s="355"/>
      <c r="F1103" s="355"/>
      <c r="G1103" s="355"/>
      <c r="H1103" s="355"/>
      <c r="I1103" s="253" t="s">
        <v>0</v>
      </c>
      <c r="J1103" s="253"/>
      <c r="K1103" s="253"/>
      <c r="L1103" s="253"/>
      <c r="M1103" s="253"/>
      <c r="N1103" s="253"/>
      <c r="O1103" s="253"/>
    </row>
    <row r="1104" spans="1:15" ht="15.75" customHeight="1" x14ac:dyDescent="0.2">
      <c r="A1104" s="396"/>
      <c r="B1104" s="355"/>
      <c r="C1104" s="355"/>
      <c r="D1104" s="355"/>
      <c r="E1104" s="355"/>
      <c r="F1104" s="355"/>
      <c r="G1104" s="355"/>
      <c r="H1104" s="355"/>
      <c r="I1104" s="253"/>
      <c r="J1104" s="253"/>
      <c r="K1104" s="253"/>
      <c r="L1104" s="253"/>
      <c r="M1104" s="253"/>
      <c r="N1104" s="253"/>
      <c r="O1104" s="253"/>
    </row>
    <row r="1105" spans="1:15" x14ac:dyDescent="0.2">
      <c r="A1105" s="396" t="s">
        <v>204</v>
      </c>
      <c r="B1105" s="355"/>
      <c r="C1105" s="355"/>
      <c r="D1105" s="355"/>
      <c r="E1105" s="355"/>
      <c r="F1105" s="355"/>
      <c r="G1105" s="355"/>
      <c r="H1105" s="355"/>
      <c r="I1105" s="355"/>
      <c r="J1105" s="355"/>
      <c r="K1105" s="355"/>
      <c r="L1105" s="355"/>
      <c r="M1105" s="355"/>
      <c r="N1105" s="355"/>
      <c r="O1105" s="355"/>
    </row>
    <row r="1106" spans="1:15" x14ac:dyDescent="0.2">
      <c r="A1106" s="396"/>
      <c r="B1106" s="355"/>
      <c r="C1106" s="355"/>
      <c r="D1106" s="355"/>
      <c r="E1106" s="355"/>
      <c r="F1106" s="355"/>
      <c r="G1106" s="355"/>
      <c r="H1106" s="355"/>
      <c r="I1106" s="355"/>
      <c r="J1106" s="355"/>
      <c r="K1106" s="355"/>
      <c r="L1106" s="355"/>
      <c r="M1106" s="355"/>
      <c r="N1106" s="355"/>
      <c r="O1106" s="355"/>
    </row>
    <row r="1107" spans="1:15" x14ac:dyDescent="0.2">
      <c r="A1107" s="396"/>
      <c r="B1107" s="355"/>
      <c r="C1107" s="355"/>
      <c r="D1107" s="355"/>
      <c r="E1107" s="355"/>
      <c r="F1107" s="355"/>
      <c r="G1107" s="355"/>
      <c r="H1107" s="355"/>
      <c r="I1107" s="355"/>
      <c r="J1107" s="355"/>
      <c r="K1107" s="355"/>
      <c r="L1107" s="355"/>
      <c r="M1107" s="355"/>
      <c r="N1107" s="355"/>
      <c r="O1107" s="355"/>
    </row>
    <row r="1108" spans="1:15" x14ac:dyDescent="0.2">
      <c r="A1108" s="396"/>
      <c r="B1108" s="355"/>
      <c r="C1108" s="355"/>
      <c r="D1108" s="355"/>
      <c r="E1108" s="355"/>
      <c r="F1108" s="355"/>
      <c r="G1108" s="355"/>
      <c r="H1108" s="355"/>
      <c r="I1108" s="355"/>
      <c r="J1108" s="355"/>
      <c r="K1108" s="355"/>
      <c r="L1108" s="355"/>
      <c r="M1108" s="355"/>
      <c r="N1108" s="355"/>
      <c r="O1108" s="355"/>
    </row>
    <row r="1109" spans="1:15" x14ac:dyDescent="0.2">
      <c r="A1109" s="396"/>
      <c r="B1109" s="355"/>
      <c r="C1109" s="355"/>
      <c r="D1109" s="355"/>
      <c r="E1109" s="355"/>
      <c r="F1109" s="355"/>
      <c r="G1109" s="355"/>
      <c r="H1109" s="355"/>
      <c r="I1109" s="355"/>
      <c r="J1109" s="355"/>
      <c r="K1109" s="355"/>
      <c r="L1109" s="355"/>
      <c r="M1109" s="355"/>
      <c r="N1109" s="355"/>
      <c r="O1109" s="355"/>
    </row>
    <row r="1110" spans="1:15" x14ac:dyDescent="0.2">
      <c r="A1110" s="396"/>
      <c r="B1110" s="355"/>
      <c r="C1110" s="355"/>
      <c r="D1110" s="355"/>
      <c r="E1110" s="355"/>
      <c r="F1110" s="355"/>
      <c r="G1110" s="355"/>
      <c r="H1110" s="355"/>
      <c r="I1110" s="355"/>
      <c r="J1110" s="355"/>
      <c r="K1110" s="355"/>
      <c r="L1110" s="355"/>
      <c r="M1110" s="355"/>
      <c r="N1110" s="355"/>
      <c r="O1110" s="355"/>
    </row>
    <row r="1111" spans="1:15" x14ac:dyDescent="0.2">
      <c r="A1111" s="396"/>
      <c r="B1111" s="355"/>
      <c r="C1111" s="355"/>
      <c r="D1111" s="355"/>
      <c r="E1111" s="355"/>
      <c r="F1111" s="355"/>
      <c r="G1111" s="355"/>
      <c r="H1111" s="355"/>
      <c r="I1111" s="355"/>
      <c r="J1111" s="355"/>
      <c r="K1111" s="355"/>
      <c r="L1111" s="355"/>
      <c r="M1111" s="355"/>
      <c r="N1111" s="355"/>
      <c r="O1111" s="355"/>
    </row>
    <row r="1112" spans="1:15" x14ac:dyDescent="0.2">
      <c r="A1112" s="396"/>
      <c r="B1112" s="355"/>
      <c r="C1112" s="355"/>
      <c r="D1112" s="355"/>
      <c r="E1112" s="355"/>
      <c r="F1112" s="355"/>
      <c r="G1112" s="355"/>
      <c r="H1112" s="355"/>
      <c r="I1112" s="355"/>
      <c r="J1112" s="355"/>
      <c r="K1112" s="355"/>
      <c r="L1112" s="355"/>
      <c r="M1112" s="355"/>
      <c r="N1112" s="355"/>
      <c r="O1112" s="355"/>
    </row>
    <row r="1113" spans="1:15" x14ac:dyDescent="0.2">
      <c r="A1113" s="396"/>
      <c r="B1113" s="359"/>
      <c r="C1113" s="359"/>
      <c r="D1113" s="359"/>
      <c r="E1113" s="359"/>
      <c r="F1113" s="359"/>
      <c r="G1113" s="359"/>
      <c r="H1113" s="359"/>
      <c r="I1113" s="359"/>
      <c r="J1113" s="359"/>
      <c r="K1113" s="359"/>
      <c r="L1113" s="359"/>
      <c r="M1113" s="359"/>
      <c r="N1113" s="359"/>
      <c r="O1113" s="359"/>
    </row>
    <row r="1114" spans="1:15" x14ac:dyDescent="0.2">
      <c r="A1114" s="396"/>
      <c r="B1114" s="359"/>
      <c r="C1114" s="359"/>
      <c r="D1114" s="359"/>
      <c r="E1114" s="359"/>
      <c r="F1114" s="359"/>
      <c r="G1114" s="359"/>
      <c r="H1114" s="359"/>
      <c r="I1114" s="253" t="s">
        <v>205</v>
      </c>
      <c r="J1114" s="253"/>
      <c r="K1114" s="253"/>
      <c r="L1114" s="253"/>
      <c r="M1114" s="253"/>
      <c r="N1114" s="253"/>
      <c r="O1114" s="253"/>
    </row>
    <row r="1115" spans="1:15" ht="40.5" customHeight="1" x14ac:dyDescent="0.2">
      <c r="A1115" s="396"/>
      <c r="B1115" s="359"/>
      <c r="C1115" s="359"/>
      <c r="D1115" s="359"/>
      <c r="E1115" s="359"/>
      <c r="F1115" s="359"/>
      <c r="G1115" s="359"/>
      <c r="H1115" s="359"/>
      <c r="I1115" s="253"/>
      <c r="J1115" s="253"/>
      <c r="K1115" s="253"/>
      <c r="L1115" s="253"/>
      <c r="M1115" s="253"/>
      <c r="N1115" s="253"/>
      <c r="O1115" s="253"/>
    </row>
    <row r="1116" spans="1:15" ht="32.25" customHeight="1" x14ac:dyDescent="0.2">
      <c r="A1116" s="396"/>
      <c r="B1116" s="359"/>
      <c r="C1116" s="359"/>
      <c r="D1116" s="359"/>
      <c r="E1116" s="359"/>
      <c r="F1116" s="359"/>
      <c r="G1116" s="359"/>
      <c r="H1116" s="359"/>
      <c r="I1116" s="253"/>
      <c r="J1116" s="253"/>
      <c r="K1116" s="253"/>
      <c r="L1116" s="253"/>
      <c r="M1116" s="253"/>
      <c r="N1116" s="253"/>
      <c r="O1116" s="253"/>
    </row>
    <row r="1117" spans="1:15" x14ac:dyDescent="0.2">
      <c r="A1117" s="80" t="s">
        <v>150</v>
      </c>
      <c r="B1117" s="384" t="s">
        <v>1</v>
      </c>
      <c r="C1117" s="384"/>
      <c r="D1117" s="384"/>
      <c r="E1117" s="384"/>
      <c r="F1117" s="384"/>
      <c r="G1117" s="384"/>
      <c r="H1117" s="384"/>
      <c r="I1117" s="384"/>
      <c r="J1117" s="384"/>
      <c r="K1117" s="384"/>
      <c r="L1117" s="384"/>
      <c r="M1117" s="384"/>
      <c r="N1117" s="384"/>
      <c r="O1117" s="384"/>
    </row>
    <row r="1118" spans="1:15" x14ac:dyDescent="0.2">
      <c r="A1118" s="166" t="s">
        <v>2</v>
      </c>
      <c r="B1118" s="384" t="s">
        <v>3</v>
      </c>
      <c r="C1118" s="384"/>
      <c r="D1118" s="384"/>
      <c r="E1118" s="384"/>
      <c r="F1118" s="384"/>
      <c r="G1118" s="384"/>
      <c r="H1118" s="384"/>
      <c r="I1118" s="384"/>
      <c r="J1118" s="384"/>
      <c r="K1118" s="384"/>
      <c r="L1118" s="384"/>
      <c r="M1118" s="384"/>
      <c r="N1118" s="384"/>
      <c r="O1118" s="384"/>
    </row>
    <row r="1119" spans="1:15" x14ac:dyDescent="0.2">
      <c r="A1119" s="378" t="s">
        <v>151</v>
      </c>
      <c r="B1119" s="378"/>
      <c r="C1119" s="378"/>
      <c r="D1119" s="378"/>
      <c r="E1119" s="378"/>
      <c r="F1119" s="378"/>
      <c r="G1119" s="378"/>
      <c r="H1119" s="378"/>
      <c r="I1119" s="378"/>
      <c r="J1119" s="378"/>
      <c r="K1119" s="378"/>
      <c r="L1119" s="378"/>
      <c r="M1119" s="378"/>
      <c r="N1119" s="378"/>
      <c r="O1119" s="378"/>
    </row>
    <row r="1120" spans="1:15" x14ac:dyDescent="0.2">
      <c r="A1120" s="169" t="s">
        <v>6</v>
      </c>
      <c r="B1120" s="170" t="s">
        <v>98</v>
      </c>
      <c r="C1120" s="170" t="s">
        <v>124</v>
      </c>
      <c r="D1120" s="412" t="s">
        <v>102</v>
      </c>
      <c r="E1120" s="412"/>
      <c r="F1120" s="412"/>
      <c r="G1120" s="380" t="s">
        <v>152</v>
      </c>
      <c r="H1120" s="380"/>
      <c r="I1120" s="381">
        <f>I1067+1</f>
        <v>45957</v>
      </c>
      <c r="J1120" s="381"/>
      <c r="K1120" s="381"/>
      <c r="L1120" s="381"/>
      <c r="M1120" s="381"/>
      <c r="N1120" s="171" t="s">
        <v>153</v>
      </c>
      <c r="O1120" s="169">
        <f>O1067+1</f>
        <v>22</v>
      </c>
    </row>
    <row r="1121" spans="1:15" x14ac:dyDescent="0.2">
      <c r="A1121" s="382" t="s">
        <v>154</v>
      </c>
      <c r="B1121" s="380" t="s">
        <v>5</v>
      </c>
      <c r="C1121" s="380"/>
      <c r="D1121" s="380"/>
      <c r="E1121" s="380"/>
      <c r="F1121" s="380"/>
      <c r="G1121" s="380"/>
      <c r="H1121" s="380"/>
      <c r="I1121" s="380"/>
      <c r="J1121" s="380"/>
      <c r="K1121" s="166" t="s">
        <v>155</v>
      </c>
      <c r="L1121" s="166" t="s">
        <v>156</v>
      </c>
      <c r="M1121" s="383" t="s">
        <v>157</v>
      </c>
      <c r="N1121" s="383"/>
      <c r="O1121" s="166" t="s">
        <v>158</v>
      </c>
    </row>
    <row r="1122" spans="1:15" x14ac:dyDescent="0.2">
      <c r="A1122" s="382"/>
      <c r="B1122" s="380"/>
      <c r="C1122" s="380"/>
      <c r="D1122" s="380"/>
      <c r="E1122" s="380"/>
      <c r="F1122" s="380"/>
      <c r="G1122" s="380"/>
      <c r="H1122" s="380"/>
      <c r="I1122" s="380"/>
      <c r="J1122" s="380"/>
      <c r="K1122" s="166" t="s">
        <v>159</v>
      </c>
      <c r="L1122" s="176" t="s">
        <v>107</v>
      </c>
      <c r="M1122" s="377"/>
      <c r="N1122" s="377"/>
      <c r="O1122" s="167"/>
    </row>
    <row r="1123" spans="1:15" ht="25.5" x14ac:dyDescent="0.2">
      <c r="A1123" s="173" t="s">
        <v>161</v>
      </c>
      <c r="B1123" s="174">
        <v>45932</v>
      </c>
      <c r="C1123" s="173" t="s">
        <v>162</v>
      </c>
      <c r="D1123" s="173">
        <v>180</v>
      </c>
      <c r="E1123" s="173" t="s">
        <v>163</v>
      </c>
      <c r="F1123" s="385" t="s">
        <v>164</v>
      </c>
      <c r="G1123" s="385"/>
      <c r="H1123" s="175">
        <f>H1070+1</f>
        <v>22</v>
      </c>
      <c r="I1123" s="173" t="s">
        <v>165</v>
      </c>
      <c r="J1123" s="175">
        <f>D1123-H1123</f>
        <v>158</v>
      </c>
      <c r="K1123" s="176" t="s">
        <v>166</v>
      </c>
      <c r="L1123" s="176" t="s">
        <v>107</v>
      </c>
      <c r="M1123" s="384"/>
      <c r="N1123" s="384"/>
      <c r="O1123" s="172"/>
    </row>
    <row r="1124" spans="1:15" x14ac:dyDescent="0.2">
      <c r="A1124" s="386" t="s">
        <v>167</v>
      </c>
      <c r="B1124" s="382" t="s">
        <v>168</v>
      </c>
      <c r="C1124" s="382"/>
      <c r="D1124" s="382"/>
      <c r="E1124" s="382"/>
      <c r="F1124" s="382"/>
      <c r="G1124" s="359"/>
      <c r="H1124" s="359"/>
      <c r="I1124" s="355"/>
      <c r="J1124" s="355"/>
      <c r="K1124" s="355"/>
      <c r="L1124" s="355"/>
      <c r="M1124" s="355"/>
      <c r="N1124" s="355"/>
      <c r="O1124" s="355"/>
    </row>
    <row r="1125" spans="1:15" x14ac:dyDescent="0.2">
      <c r="A1125" s="386"/>
      <c r="B1125" s="382" t="s">
        <v>169</v>
      </c>
      <c r="C1125" s="382"/>
      <c r="D1125" s="382"/>
      <c r="E1125" s="382"/>
      <c r="F1125" s="382"/>
      <c r="G1125" s="359"/>
      <c r="H1125" s="359"/>
      <c r="I1125" s="355"/>
      <c r="J1125" s="355"/>
      <c r="K1125" s="355"/>
      <c r="L1125" s="355"/>
      <c r="M1125" s="355"/>
      <c r="N1125" s="355"/>
      <c r="O1125" s="355"/>
    </row>
    <row r="1126" spans="1:15" x14ac:dyDescent="0.2">
      <c r="A1126" s="386"/>
      <c r="B1126" s="382" t="s">
        <v>170</v>
      </c>
      <c r="C1126" s="382"/>
      <c r="D1126" s="382"/>
      <c r="E1126" s="382"/>
      <c r="F1126" s="382"/>
      <c r="G1126" s="359"/>
      <c r="H1126" s="359"/>
      <c r="I1126" s="355"/>
      <c r="J1126" s="355"/>
      <c r="K1126" s="355"/>
      <c r="L1126" s="355"/>
      <c r="M1126" s="355"/>
      <c r="N1126" s="355"/>
      <c r="O1126" s="355"/>
    </row>
    <row r="1127" spans="1:15" x14ac:dyDescent="0.2">
      <c r="A1127" s="386"/>
      <c r="B1127" s="382" t="s">
        <v>171</v>
      </c>
      <c r="C1127" s="382"/>
      <c r="D1127" s="382"/>
      <c r="E1127" s="382"/>
      <c r="F1127" s="382"/>
      <c r="G1127" s="359"/>
      <c r="H1127" s="359"/>
      <c r="I1127" s="355"/>
      <c r="J1127" s="355"/>
      <c r="K1127" s="355"/>
      <c r="L1127" s="355"/>
      <c r="M1127" s="355"/>
      <c r="N1127" s="355"/>
      <c r="O1127" s="355"/>
    </row>
    <row r="1128" spans="1:15" x14ac:dyDescent="0.2">
      <c r="A1128" s="386"/>
      <c r="B1128" s="382" t="s">
        <v>172</v>
      </c>
      <c r="C1128" s="382"/>
      <c r="D1128" s="382"/>
      <c r="E1128" s="382"/>
      <c r="F1128" s="382"/>
      <c r="G1128" s="359"/>
      <c r="H1128" s="359"/>
      <c r="I1128" s="359"/>
      <c r="J1128" s="359"/>
      <c r="K1128" s="359"/>
      <c r="L1128" s="359"/>
      <c r="M1128" s="359"/>
      <c r="N1128" s="359"/>
      <c r="O1128" s="359"/>
    </row>
    <row r="1129" spans="1:15" x14ac:dyDescent="0.2">
      <c r="A1129" s="386"/>
      <c r="B1129" s="382" t="s">
        <v>173</v>
      </c>
      <c r="C1129" s="382"/>
      <c r="D1129" s="382"/>
      <c r="E1129" s="382"/>
      <c r="F1129" s="382"/>
      <c r="G1129" s="359"/>
      <c r="H1129" s="359"/>
      <c r="I1129" s="359"/>
      <c r="J1129" s="359"/>
      <c r="K1129" s="359"/>
      <c r="L1129" s="359"/>
      <c r="M1129" s="359"/>
      <c r="N1129" s="359"/>
      <c r="O1129" s="359"/>
    </row>
    <row r="1130" spans="1:15" x14ac:dyDescent="0.2">
      <c r="A1130" s="386"/>
      <c r="B1130" s="382" t="s">
        <v>174</v>
      </c>
      <c r="C1130" s="382"/>
      <c r="D1130" s="382"/>
      <c r="E1130" s="382"/>
      <c r="F1130" s="382"/>
      <c r="G1130" s="359"/>
      <c r="H1130" s="359"/>
      <c r="I1130" s="355"/>
      <c r="J1130" s="355"/>
      <c r="K1130" s="355"/>
      <c r="L1130" s="355"/>
      <c r="M1130" s="355"/>
      <c r="N1130" s="355"/>
      <c r="O1130" s="355"/>
    </row>
    <row r="1131" spans="1:15" x14ac:dyDescent="0.2">
      <c r="A1131" s="386" t="s">
        <v>175</v>
      </c>
      <c r="B1131" s="380" t="s">
        <v>176</v>
      </c>
      <c r="C1131" s="380"/>
      <c r="D1131" s="380"/>
      <c r="E1131" s="380"/>
      <c r="F1131" s="380"/>
      <c r="G1131" s="387" t="s">
        <v>177</v>
      </c>
      <c r="H1131" s="387"/>
      <c r="I1131" s="380" t="s">
        <v>176</v>
      </c>
      <c r="J1131" s="380"/>
      <c r="K1131" s="380"/>
      <c r="L1131" s="380"/>
      <c r="M1131" s="380"/>
      <c r="N1131" s="380"/>
      <c r="O1131" s="178" t="s">
        <v>177</v>
      </c>
    </row>
    <row r="1132" spans="1:15" x14ac:dyDescent="0.2">
      <c r="A1132" s="386"/>
      <c r="B1132" s="388" t="s">
        <v>178</v>
      </c>
      <c r="C1132" s="389"/>
      <c r="D1132" s="389"/>
      <c r="E1132" s="389"/>
      <c r="F1132" s="390"/>
      <c r="G1132" s="356"/>
      <c r="H1132" s="358"/>
      <c r="I1132" s="388" t="s">
        <v>179</v>
      </c>
      <c r="J1132" s="389"/>
      <c r="K1132" s="389"/>
      <c r="L1132" s="389"/>
      <c r="M1132" s="389"/>
      <c r="N1132" s="390"/>
      <c r="O1132" s="179"/>
    </row>
    <row r="1133" spans="1:15" ht="12.75" customHeight="1" x14ac:dyDescent="0.2">
      <c r="A1133" s="386"/>
      <c r="B1133" s="388" t="s">
        <v>180</v>
      </c>
      <c r="C1133" s="389"/>
      <c r="D1133" s="389"/>
      <c r="E1133" s="389"/>
      <c r="F1133" s="390"/>
      <c r="G1133" s="356"/>
      <c r="H1133" s="358"/>
      <c r="I1133" s="388" t="s">
        <v>181</v>
      </c>
      <c r="J1133" s="389"/>
      <c r="K1133" s="389"/>
      <c r="L1133" s="389"/>
      <c r="M1133" s="389"/>
      <c r="N1133" s="390"/>
      <c r="O1133" s="179"/>
    </row>
    <row r="1134" spans="1:15" ht="12.75" customHeight="1" x14ac:dyDescent="0.2">
      <c r="A1134" s="386"/>
      <c r="B1134" s="388" t="s">
        <v>182</v>
      </c>
      <c r="C1134" s="389"/>
      <c r="D1134" s="389"/>
      <c r="E1134" s="389"/>
      <c r="F1134" s="390"/>
      <c r="G1134" s="356"/>
      <c r="H1134" s="358"/>
      <c r="I1134" s="388" t="s">
        <v>183</v>
      </c>
      <c r="J1134" s="389"/>
      <c r="K1134" s="389"/>
      <c r="L1134" s="389"/>
      <c r="M1134" s="389"/>
      <c r="N1134" s="390"/>
      <c r="O1134" s="179"/>
    </row>
    <row r="1135" spans="1:15" ht="12.75" customHeight="1" x14ac:dyDescent="0.2">
      <c r="A1135" s="386"/>
      <c r="B1135" s="388" t="s">
        <v>184</v>
      </c>
      <c r="C1135" s="389"/>
      <c r="D1135" s="389"/>
      <c r="E1135" s="389"/>
      <c r="F1135" s="390"/>
      <c r="G1135" s="356"/>
      <c r="H1135" s="358"/>
      <c r="I1135" s="388" t="s">
        <v>185</v>
      </c>
      <c r="J1135" s="389"/>
      <c r="K1135" s="389"/>
      <c r="L1135" s="389"/>
      <c r="M1135" s="389"/>
      <c r="N1135" s="390"/>
      <c r="O1135" s="179"/>
    </row>
    <row r="1136" spans="1:15" ht="12.75" customHeight="1" x14ac:dyDescent="0.2">
      <c r="A1136" s="386"/>
      <c r="B1136" s="388" t="s">
        <v>186</v>
      </c>
      <c r="C1136" s="389"/>
      <c r="D1136" s="389"/>
      <c r="E1136" s="389"/>
      <c r="F1136" s="390"/>
      <c r="G1136" s="356"/>
      <c r="H1136" s="358"/>
      <c r="I1136" s="388" t="s">
        <v>187</v>
      </c>
      <c r="J1136" s="389"/>
      <c r="K1136" s="389"/>
      <c r="L1136" s="389"/>
      <c r="M1136" s="389"/>
      <c r="N1136" s="390"/>
      <c r="O1136" s="179">
        <v>1</v>
      </c>
    </row>
    <row r="1137" spans="1:15" x14ac:dyDescent="0.2">
      <c r="A1137" s="386"/>
      <c r="B1137" s="388" t="s">
        <v>188</v>
      </c>
      <c r="C1137" s="389"/>
      <c r="D1137" s="389"/>
      <c r="E1137" s="389"/>
      <c r="F1137" s="390"/>
      <c r="G1137" s="356"/>
      <c r="H1137" s="358"/>
      <c r="I1137" s="388" t="s">
        <v>189</v>
      </c>
      <c r="J1137" s="389"/>
      <c r="K1137" s="389"/>
      <c r="L1137" s="389"/>
      <c r="M1137" s="389"/>
      <c r="N1137" s="390"/>
      <c r="O1137" s="179"/>
    </row>
    <row r="1138" spans="1:15" ht="12.75" customHeight="1" x14ac:dyDescent="0.2">
      <c r="A1138" s="386"/>
      <c r="B1138" s="388" t="s">
        <v>190</v>
      </c>
      <c r="C1138" s="389"/>
      <c r="D1138" s="389"/>
      <c r="E1138" s="389"/>
      <c r="F1138" s="390"/>
      <c r="G1138" s="356"/>
      <c r="H1138" s="358"/>
      <c r="I1138" s="388" t="s">
        <v>191</v>
      </c>
      <c r="J1138" s="389"/>
      <c r="K1138" s="389"/>
      <c r="L1138" s="389"/>
      <c r="M1138" s="389"/>
      <c r="N1138" s="390"/>
      <c r="O1138" s="179"/>
    </row>
    <row r="1139" spans="1:15" x14ac:dyDescent="0.2">
      <c r="A1139" s="386"/>
      <c r="B1139" s="388" t="s">
        <v>192</v>
      </c>
      <c r="C1139" s="389"/>
      <c r="D1139" s="389"/>
      <c r="E1139" s="389"/>
      <c r="F1139" s="390"/>
      <c r="G1139" s="356"/>
      <c r="H1139" s="358"/>
      <c r="I1139" s="388" t="s">
        <v>193</v>
      </c>
      <c r="J1139" s="389"/>
      <c r="K1139" s="389"/>
      <c r="L1139" s="389"/>
      <c r="M1139" s="389"/>
      <c r="N1139" s="390"/>
      <c r="O1139" s="179"/>
    </row>
    <row r="1140" spans="1:15" ht="12.75" customHeight="1" x14ac:dyDescent="0.2">
      <c r="A1140" s="386"/>
      <c r="B1140" s="388" t="s">
        <v>194</v>
      </c>
      <c r="C1140" s="389"/>
      <c r="D1140" s="389"/>
      <c r="E1140" s="389"/>
      <c r="F1140" s="390"/>
      <c r="G1140" s="356"/>
      <c r="H1140" s="358"/>
      <c r="I1140" s="388" t="s">
        <v>195</v>
      </c>
      <c r="J1140" s="389"/>
      <c r="K1140" s="389"/>
      <c r="L1140" s="389"/>
      <c r="M1140" s="389"/>
      <c r="N1140" s="390"/>
      <c r="O1140" s="179"/>
    </row>
    <row r="1141" spans="1:15" ht="12.75" customHeight="1" x14ac:dyDescent="0.2">
      <c r="A1141" s="386"/>
      <c r="B1141" s="388" t="s">
        <v>196</v>
      </c>
      <c r="C1141" s="389"/>
      <c r="D1141" s="389"/>
      <c r="E1141" s="389"/>
      <c r="F1141" s="390"/>
      <c r="G1141" s="356"/>
      <c r="H1141" s="358"/>
      <c r="I1141" s="388" t="s">
        <v>197</v>
      </c>
      <c r="J1141" s="389"/>
      <c r="K1141" s="389"/>
      <c r="L1141" s="389"/>
      <c r="M1141" s="389"/>
      <c r="N1141" s="390"/>
      <c r="O1141" s="180">
        <v>1</v>
      </c>
    </row>
    <row r="1142" spans="1:15" ht="13.5" customHeight="1" x14ac:dyDescent="0.2">
      <c r="A1142" s="386"/>
      <c r="B1142" s="388" t="s">
        <v>198</v>
      </c>
      <c r="C1142" s="389"/>
      <c r="D1142" s="389"/>
      <c r="E1142" s="389"/>
      <c r="F1142" s="390"/>
      <c r="G1142" s="391">
        <v>2</v>
      </c>
      <c r="H1142" s="392"/>
      <c r="I1142" s="393" t="s">
        <v>199</v>
      </c>
      <c r="J1142" s="394"/>
      <c r="K1142" s="394"/>
      <c r="L1142" s="394"/>
      <c r="M1142" s="394"/>
      <c r="N1142" s="395"/>
      <c r="O1142" s="181">
        <f>SUM(G1132:H1142,O1132:O1141)</f>
        <v>4</v>
      </c>
    </row>
    <row r="1143" spans="1:15" x14ac:dyDescent="0.2">
      <c r="A1143" s="396" t="s">
        <v>200</v>
      </c>
      <c r="B1143" s="397"/>
      <c r="C1143" s="397"/>
      <c r="D1143" s="397"/>
      <c r="E1143" s="397"/>
      <c r="F1143" s="397"/>
      <c r="G1143" s="417"/>
      <c r="H1143" s="417"/>
      <c r="I1143" s="417"/>
      <c r="J1143" s="417"/>
      <c r="K1143" s="417"/>
      <c r="L1143" s="417"/>
      <c r="M1143" s="417"/>
      <c r="N1143" s="417"/>
      <c r="O1143" s="417"/>
    </row>
    <row r="1144" spans="1:15" x14ac:dyDescent="0.2">
      <c r="A1144" s="396"/>
      <c r="B1144" s="359" t="s">
        <v>218</v>
      </c>
      <c r="C1144" s="359"/>
      <c r="D1144" s="359"/>
      <c r="E1144" s="359"/>
      <c r="F1144" s="359"/>
      <c r="G1144" s="359"/>
      <c r="H1144" s="359"/>
      <c r="I1144" s="359"/>
      <c r="J1144" s="359"/>
      <c r="K1144" s="359"/>
      <c r="L1144" s="359"/>
      <c r="M1144" s="359"/>
      <c r="N1144" s="359"/>
      <c r="O1144" s="359"/>
    </row>
    <row r="1145" spans="1:15" x14ac:dyDescent="0.2">
      <c r="A1145" s="396"/>
      <c r="B1145" s="359" t="s">
        <v>212</v>
      </c>
      <c r="C1145" s="359"/>
      <c r="D1145" s="359"/>
      <c r="E1145" s="359"/>
      <c r="F1145" s="359"/>
      <c r="G1145" s="359"/>
      <c r="H1145" s="359"/>
      <c r="I1145" s="359"/>
      <c r="J1145" s="359"/>
      <c r="K1145" s="359"/>
      <c r="L1145" s="359"/>
      <c r="M1145" s="359"/>
      <c r="N1145" s="359"/>
      <c r="O1145" s="359"/>
    </row>
    <row r="1146" spans="1:15" x14ac:dyDescent="0.2">
      <c r="A1146" s="396"/>
      <c r="B1146" s="355"/>
      <c r="C1146" s="355"/>
      <c r="D1146" s="355"/>
      <c r="E1146" s="355"/>
      <c r="F1146" s="355"/>
      <c r="G1146" s="355"/>
      <c r="H1146" s="355"/>
      <c r="I1146" s="355"/>
      <c r="J1146" s="355"/>
      <c r="K1146" s="355"/>
      <c r="L1146" s="355"/>
      <c r="M1146" s="355"/>
      <c r="N1146" s="355"/>
      <c r="O1146" s="355"/>
    </row>
    <row r="1147" spans="1:15" x14ac:dyDescent="0.2">
      <c r="A1147" s="396"/>
      <c r="B1147" s="355"/>
      <c r="C1147" s="355"/>
      <c r="D1147" s="355"/>
      <c r="E1147" s="355"/>
      <c r="F1147" s="355"/>
      <c r="G1147" s="355"/>
      <c r="H1147" s="355"/>
      <c r="I1147" s="355"/>
      <c r="J1147" s="355"/>
      <c r="K1147" s="355"/>
      <c r="L1147" s="355"/>
      <c r="M1147" s="355"/>
      <c r="N1147" s="355"/>
      <c r="O1147" s="355"/>
    </row>
    <row r="1148" spans="1:15" x14ac:dyDescent="0.2">
      <c r="A1148" s="396"/>
      <c r="B1148" s="355"/>
      <c r="C1148" s="355"/>
      <c r="D1148" s="355"/>
      <c r="E1148" s="355"/>
      <c r="F1148" s="355"/>
      <c r="G1148" s="355"/>
      <c r="H1148" s="355"/>
      <c r="I1148" s="355"/>
      <c r="J1148" s="355"/>
      <c r="K1148" s="355"/>
      <c r="L1148" s="355"/>
      <c r="M1148" s="355"/>
      <c r="N1148" s="355"/>
      <c r="O1148" s="355"/>
    </row>
    <row r="1149" spans="1:15" x14ac:dyDescent="0.2">
      <c r="A1149" s="396"/>
      <c r="B1149" s="355"/>
      <c r="C1149" s="355"/>
      <c r="D1149" s="355"/>
      <c r="E1149" s="355"/>
      <c r="F1149" s="355"/>
      <c r="G1149" s="355"/>
      <c r="H1149" s="355"/>
      <c r="I1149" s="355"/>
      <c r="J1149" s="355"/>
      <c r="K1149" s="355"/>
      <c r="L1149" s="355"/>
      <c r="M1149" s="355"/>
      <c r="N1149" s="355"/>
      <c r="O1149" s="355"/>
    </row>
    <row r="1150" spans="1:15" x14ac:dyDescent="0.2">
      <c r="A1150" s="396"/>
      <c r="B1150" s="355"/>
      <c r="C1150" s="355"/>
      <c r="D1150" s="355"/>
      <c r="E1150" s="355"/>
      <c r="F1150" s="355"/>
      <c r="G1150" s="355"/>
      <c r="H1150" s="355"/>
      <c r="I1150" s="355"/>
      <c r="J1150" s="355"/>
      <c r="K1150" s="355"/>
      <c r="L1150" s="355"/>
      <c r="M1150" s="355"/>
      <c r="N1150" s="355"/>
      <c r="O1150" s="355"/>
    </row>
    <row r="1151" spans="1:15" x14ac:dyDescent="0.2">
      <c r="A1151" s="396"/>
      <c r="B1151" s="355"/>
      <c r="C1151" s="355"/>
      <c r="D1151" s="355"/>
      <c r="E1151" s="355"/>
      <c r="F1151" s="355"/>
      <c r="G1151" s="355"/>
      <c r="H1151" s="355"/>
      <c r="I1151" s="355"/>
      <c r="J1151" s="355"/>
      <c r="K1151" s="355"/>
      <c r="L1151" s="355"/>
      <c r="M1151" s="355"/>
      <c r="N1151" s="355"/>
      <c r="O1151" s="355"/>
    </row>
    <row r="1152" spans="1:15" x14ac:dyDescent="0.2">
      <c r="A1152" s="396"/>
      <c r="B1152" s="355"/>
      <c r="C1152" s="355"/>
      <c r="D1152" s="355"/>
      <c r="E1152" s="355"/>
      <c r="F1152" s="355"/>
      <c r="G1152" s="355"/>
      <c r="H1152" s="355"/>
      <c r="I1152" s="355"/>
      <c r="J1152" s="355"/>
      <c r="K1152" s="355"/>
      <c r="L1152" s="355"/>
      <c r="M1152" s="355"/>
      <c r="N1152" s="355"/>
      <c r="O1152" s="355"/>
    </row>
    <row r="1153" spans="1:15" x14ac:dyDescent="0.2">
      <c r="A1153" s="396"/>
      <c r="B1153" s="355"/>
      <c r="C1153" s="355"/>
      <c r="D1153" s="355"/>
      <c r="E1153" s="355"/>
      <c r="F1153" s="355"/>
      <c r="G1153" s="355"/>
      <c r="H1153" s="355"/>
      <c r="I1153" s="355"/>
      <c r="J1153" s="355"/>
      <c r="K1153" s="355"/>
      <c r="L1153" s="355"/>
      <c r="M1153" s="355"/>
      <c r="N1153" s="355"/>
      <c r="O1153" s="355"/>
    </row>
    <row r="1154" spans="1:15" x14ac:dyDescent="0.2">
      <c r="A1154" s="396"/>
      <c r="B1154" s="355"/>
      <c r="C1154" s="355"/>
      <c r="D1154" s="355"/>
      <c r="E1154" s="355"/>
      <c r="F1154" s="355"/>
      <c r="G1154" s="355"/>
      <c r="H1154" s="355"/>
      <c r="I1154" s="355"/>
      <c r="J1154" s="355"/>
      <c r="K1154" s="355"/>
      <c r="L1154" s="355"/>
      <c r="M1154" s="355"/>
      <c r="N1154" s="355"/>
      <c r="O1154" s="355"/>
    </row>
    <row r="1155" spans="1:15" x14ac:dyDescent="0.2">
      <c r="A1155" s="396"/>
      <c r="B1155" s="355"/>
      <c r="C1155" s="355"/>
      <c r="D1155" s="355"/>
      <c r="E1155" s="355"/>
      <c r="F1155" s="355"/>
      <c r="G1155" s="355"/>
      <c r="H1155" s="355"/>
      <c r="I1155" s="355"/>
      <c r="J1155" s="355"/>
      <c r="K1155" s="355"/>
      <c r="L1155" s="355"/>
      <c r="M1155" s="355"/>
      <c r="N1155" s="355"/>
      <c r="O1155" s="355"/>
    </row>
    <row r="1156" spans="1:15" ht="28.5" customHeight="1" x14ac:dyDescent="0.2">
      <c r="A1156" s="396"/>
      <c r="B1156" s="355"/>
      <c r="C1156" s="355"/>
      <c r="D1156" s="355"/>
      <c r="E1156" s="355"/>
      <c r="F1156" s="355"/>
      <c r="G1156" s="355"/>
      <c r="H1156" s="355"/>
      <c r="I1156" s="253" t="s">
        <v>0</v>
      </c>
      <c r="J1156" s="253"/>
      <c r="K1156" s="253"/>
      <c r="L1156" s="253"/>
      <c r="M1156" s="253"/>
      <c r="N1156" s="253"/>
      <c r="O1156" s="253"/>
    </row>
    <row r="1157" spans="1:15" ht="45" customHeight="1" x14ac:dyDescent="0.2">
      <c r="A1157" s="396"/>
      <c r="B1157" s="355"/>
      <c r="C1157" s="355"/>
      <c r="D1157" s="355"/>
      <c r="E1157" s="355"/>
      <c r="F1157" s="355"/>
      <c r="G1157" s="355"/>
      <c r="H1157" s="355"/>
      <c r="I1157" s="253"/>
      <c r="J1157" s="253"/>
      <c r="K1157" s="253"/>
      <c r="L1157" s="253"/>
      <c r="M1157" s="253"/>
      <c r="N1157" s="253"/>
      <c r="O1157" s="253"/>
    </row>
    <row r="1158" spans="1:15" x14ac:dyDescent="0.2">
      <c r="A1158" s="396" t="s">
        <v>204</v>
      </c>
      <c r="B1158" s="355"/>
      <c r="C1158" s="355"/>
      <c r="D1158" s="355"/>
      <c r="E1158" s="355"/>
      <c r="F1158" s="355"/>
      <c r="G1158" s="355"/>
      <c r="H1158" s="355"/>
      <c r="I1158" s="355"/>
      <c r="J1158" s="355"/>
      <c r="K1158" s="355"/>
      <c r="L1158" s="355"/>
      <c r="M1158" s="355"/>
      <c r="N1158" s="355"/>
      <c r="O1158" s="355"/>
    </row>
    <row r="1159" spans="1:15" x14ac:dyDescent="0.2">
      <c r="A1159" s="396"/>
      <c r="B1159" s="355"/>
      <c r="C1159" s="355"/>
      <c r="D1159" s="355"/>
      <c r="E1159" s="355"/>
      <c r="F1159" s="355"/>
      <c r="G1159" s="355"/>
      <c r="H1159" s="355"/>
      <c r="I1159" s="355"/>
      <c r="J1159" s="355"/>
      <c r="K1159" s="355"/>
      <c r="L1159" s="355"/>
      <c r="M1159" s="355"/>
      <c r="N1159" s="355"/>
      <c r="O1159" s="355"/>
    </row>
    <row r="1160" spans="1:15" x14ac:dyDescent="0.2">
      <c r="A1160" s="396"/>
      <c r="B1160" s="355"/>
      <c r="C1160" s="355"/>
      <c r="D1160" s="355"/>
      <c r="E1160" s="355"/>
      <c r="F1160" s="355"/>
      <c r="G1160" s="355"/>
      <c r="H1160" s="355"/>
      <c r="I1160" s="355"/>
      <c r="J1160" s="355"/>
      <c r="K1160" s="355"/>
      <c r="L1160" s="355"/>
      <c r="M1160" s="355"/>
      <c r="N1160" s="355"/>
      <c r="O1160" s="355"/>
    </row>
    <row r="1161" spans="1:15" x14ac:dyDescent="0.2">
      <c r="A1161" s="396"/>
      <c r="B1161" s="355"/>
      <c r="C1161" s="355"/>
      <c r="D1161" s="355"/>
      <c r="E1161" s="355"/>
      <c r="F1161" s="355"/>
      <c r="G1161" s="355"/>
      <c r="H1161" s="355"/>
      <c r="I1161" s="355"/>
      <c r="J1161" s="355"/>
      <c r="K1161" s="355"/>
      <c r="L1161" s="355"/>
      <c r="M1161" s="355"/>
      <c r="N1161" s="355"/>
      <c r="O1161" s="355"/>
    </row>
    <row r="1162" spans="1:15" x14ac:dyDescent="0.2">
      <c r="A1162" s="396"/>
      <c r="B1162" s="355"/>
      <c r="C1162" s="355"/>
      <c r="D1162" s="355"/>
      <c r="E1162" s="355"/>
      <c r="F1162" s="355"/>
      <c r="G1162" s="355"/>
      <c r="H1162" s="355"/>
      <c r="I1162" s="355"/>
      <c r="J1162" s="355"/>
      <c r="K1162" s="355"/>
      <c r="L1162" s="355"/>
      <c r="M1162" s="355"/>
      <c r="N1162" s="355"/>
      <c r="O1162" s="355"/>
    </row>
    <row r="1163" spans="1:15" x14ac:dyDescent="0.2">
      <c r="A1163" s="396"/>
      <c r="B1163" s="355"/>
      <c r="C1163" s="355"/>
      <c r="D1163" s="355"/>
      <c r="E1163" s="355"/>
      <c r="F1163" s="355"/>
      <c r="G1163" s="355"/>
      <c r="H1163" s="355"/>
      <c r="I1163" s="355"/>
      <c r="J1163" s="355"/>
      <c r="K1163" s="355"/>
      <c r="L1163" s="355"/>
      <c r="M1163" s="355"/>
      <c r="N1163" s="355"/>
      <c r="O1163" s="355"/>
    </row>
    <row r="1164" spans="1:15" x14ac:dyDescent="0.2">
      <c r="A1164" s="396"/>
      <c r="B1164" s="355"/>
      <c r="C1164" s="355"/>
      <c r="D1164" s="355"/>
      <c r="E1164" s="355"/>
      <c r="F1164" s="355"/>
      <c r="G1164" s="355"/>
      <c r="H1164" s="355"/>
      <c r="I1164" s="355"/>
      <c r="J1164" s="355"/>
      <c r="K1164" s="355"/>
      <c r="L1164" s="355"/>
      <c r="M1164" s="355"/>
      <c r="N1164" s="355"/>
      <c r="O1164" s="355"/>
    </row>
    <row r="1165" spans="1:15" x14ac:dyDescent="0.2">
      <c r="A1165" s="396"/>
      <c r="B1165" s="355"/>
      <c r="C1165" s="355"/>
      <c r="D1165" s="355"/>
      <c r="E1165" s="355"/>
      <c r="F1165" s="355"/>
      <c r="G1165" s="355"/>
      <c r="H1165" s="355"/>
      <c r="I1165" s="355"/>
      <c r="J1165" s="355"/>
      <c r="K1165" s="355"/>
      <c r="L1165" s="355"/>
      <c r="M1165" s="355"/>
      <c r="N1165" s="355"/>
      <c r="O1165" s="355"/>
    </row>
    <row r="1166" spans="1:15" x14ac:dyDescent="0.2">
      <c r="A1166" s="396"/>
      <c r="B1166" s="359"/>
      <c r="C1166" s="359"/>
      <c r="D1166" s="359"/>
      <c r="E1166" s="359"/>
      <c r="F1166" s="359"/>
      <c r="G1166" s="359"/>
      <c r="H1166" s="359"/>
      <c r="I1166" s="359"/>
      <c r="J1166" s="359"/>
      <c r="K1166" s="359"/>
      <c r="L1166" s="359"/>
      <c r="M1166" s="359"/>
      <c r="N1166" s="359"/>
      <c r="O1166" s="359"/>
    </row>
    <row r="1167" spans="1:15" x14ac:dyDescent="0.2">
      <c r="A1167" s="396"/>
      <c r="B1167" s="359"/>
      <c r="C1167" s="359"/>
      <c r="D1167" s="359"/>
      <c r="E1167" s="359"/>
      <c r="F1167" s="359"/>
      <c r="G1167" s="359"/>
      <c r="H1167" s="359"/>
      <c r="I1167" s="253" t="s">
        <v>205</v>
      </c>
      <c r="J1167" s="253"/>
      <c r="K1167" s="253"/>
      <c r="L1167" s="253"/>
      <c r="M1167" s="253"/>
      <c r="N1167" s="253"/>
      <c r="O1167" s="253"/>
    </row>
    <row r="1168" spans="1:15" ht="30" customHeight="1" x14ac:dyDescent="0.2">
      <c r="A1168" s="396"/>
      <c r="B1168" s="359"/>
      <c r="C1168" s="359"/>
      <c r="D1168" s="359"/>
      <c r="E1168" s="359"/>
      <c r="F1168" s="359"/>
      <c r="G1168" s="359"/>
      <c r="H1168" s="359"/>
      <c r="I1168" s="253"/>
      <c r="J1168" s="253"/>
      <c r="K1168" s="253"/>
      <c r="L1168" s="253"/>
      <c r="M1168" s="253"/>
      <c r="N1168" s="253"/>
      <c r="O1168" s="253"/>
    </row>
    <row r="1169" spans="1:15" ht="37.5" customHeight="1" x14ac:dyDescent="0.2">
      <c r="A1169" s="396"/>
      <c r="B1169" s="359"/>
      <c r="C1169" s="359"/>
      <c r="D1169" s="359"/>
      <c r="E1169" s="359"/>
      <c r="F1169" s="359"/>
      <c r="G1169" s="359"/>
      <c r="H1169" s="359"/>
      <c r="I1169" s="253"/>
      <c r="J1169" s="253"/>
      <c r="K1169" s="253"/>
      <c r="L1169" s="253"/>
      <c r="M1169" s="253"/>
      <c r="N1169" s="253"/>
      <c r="O1169" s="253"/>
    </row>
    <row r="1170" spans="1:15" x14ac:dyDescent="0.2">
      <c r="A1170" s="80" t="s">
        <v>150</v>
      </c>
      <c r="B1170" s="384" t="s">
        <v>1</v>
      </c>
      <c r="C1170" s="384"/>
      <c r="D1170" s="384"/>
      <c r="E1170" s="384"/>
      <c r="F1170" s="384"/>
      <c r="G1170" s="384"/>
      <c r="H1170" s="384"/>
      <c r="I1170" s="384"/>
      <c r="J1170" s="384"/>
      <c r="K1170" s="384"/>
      <c r="L1170" s="384"/>
      <c r="M1170" s="384"/>
      <c r="N1170" s="384"/>
      <c r="O1170" s="384"/>
    </row>
    <row r="1171" spans="1:15" x14ac:dyDescent="0.2">
      <c r="A1171" s="166" t="s">
        <v>2</v>
      </c>
      <c r="B1171" s="384" t="s">
        <v>3</v>
      </c>
      <c r="C1171" s="384"/>
      <c r="D1171" s="384"/>
      <c r="E1171" s="384"/>
      <c r="F1171" s="384"/>
      <c r="G1171" s="384"/>
      <c r="H1171" s="384"/>
      <c r="I1171" s="384"/>
      <c r="J1171" s="384"/>
      <c r="K1171" s="384"/>
      <c r="L1171" s="384"/>
      <c r="M1171" s="384"/>
      <c r="N1171" s="384"/>
      <c r="O1171" s="384"/>
    </row>
    <row r="1172" spans="1:15" x14ac:dyDescent="0.2">
      <c r="A1172" s="378" t="s">
        <v>151</v>
      </c>
      <c r="B1172" s="378"/>
      <c r="C1172" s="378"/>
      <c r="D1172" s="378"/>
      <c r="E1172" s="378"/>
      <c r="F1172" s="378"/>
      <c r="G1172" s="378"/>
      <c r="H1172" s="378"/>
      <c r="I1172" s="378"/>
      <c r="J1172" s="378"/>
      <c r="K1172" s="378"/>
      <c r="L1172" s="378"/>
      <c r="M1172" s="378"/>
      <c r="N1172" s="378"/>
      <c r="O1172" s="378"/>
    </row>
    <row r="1173" spans="1:15" x14ac:dyDescent="0.2">
      <c r="A1173" s="169" t="s">
        <v>6</v>
      </c>
      <c r="B1173" s="170" t="s">
        <v>98</v>
      </c>
      <c r="C1173" s="170" t="s">
        <v>124</v>
      </c>
      <c r="D1173" s="412" t="s">
        <v>102</v>
      </c>
      <c r="E1173" s="412"/>
      <c r="F1173" s="412"/>
      <c r="G1173" s="380" t="s">
        <v>152</v>
      </c>
      <c r="H1173" s="380"/>
      <c r="I1173" s="381">
        <f>I1120+1</f>
        <v>45958</v>
      </c>
      <c r="J1173" s="381"/>
      <c r="K1173" s="381"/>
      <c r="L1173" s="381"/>
      <c r="M1173" s="381"/>
      <c r="N1173" s="171" t="s">
        <v>153</v>
      </c>
      <c r="O1173" s="169">
        <f>O1120+1</f>
        <v>23</v>
      </c>
    </row>
    <row r="1174" spans="1:15" x14ac:dyDescent="0.2">
      <c r="A1174" s="382" t="s">
        <v>154</v>
      </c>
      <c r="B1174" s="380" t="s">
        <v>5</v>
      </c>
      <c r="C1174" s="380"/>
      <c r="D1174" s="380"/>
      <c r="E1174" s="380"/>
      <c r="F1174" s="380"/>
      <c r="G1174" s="380"/>
      <c r="H1174" s="380"/>
      <c r="I1174" s="380"/>
      <c r="J1174" s="380"/>
      <c r="K1174" s="166" t="s">
        <v>155</v>
      </c>
      <c r="L1174" s="166" t="s">
        <v>156</v>
      </c>
      <c r="M1174" s="383" t="s">
        <v>157</v>
      </c>
      <c r="N1174" s="383"/>
      <c r="O1174" s="166" t="s">
        <v>158</v>
      </c>
    </row>
    <row r="1175" spans="1:15" x14ac:dyDescent="0.2">
      <c r="A1175" s="382"/>
      <c r="B1175" s="380"/>
      <c r="C1175" s="380"/>
      <c r="D1175" s="380"/>
      <c r="E1175" s="380"/>
      <c r="F1175" s="380"/>
      <c r="G1175" s="380"/>
      <c r="H1175" s="380"/>
      <c r="I1175" s="380"/>
      <c r="J1175" s="380"/>
      <c r="K1175" s="166" t="s">
        <v>159</v>
      </c>
      <c r="L1175" s="176" t="s">
        <v>107</v>
      </c>
      <c r="M1175" s="377"/>
      <c r="N1175" s="377"/>
      <c r="O1175" s="167"/>
    </row>
    <row r="1176" spans="1:15" ht="25.5" x14ac:dyDescent="0.2">
      <c r="A1176" s="173" t="s">
        <v>161</v>
      </c>
      <c r="B1176" s="174">
        <v>45932</v>
      </c>
      <c r="C1176" s="173" t="s">
        <v>162</v>
      </c>
      <c r="D1176" s="173">
        <v>180</v>
      </c>
      <c r="E1176" s="173" t="s">
        <v>163</v>
      </c>
      <c r="F1176" s="385" t="s">
        <v>164</v>
      </c>
      <c r="G1176" s="385"/>
      <c r="H1176" s="175">
        <f>H1123+1</f>
        <v>23</v>
      </c>
      <c r="I1176" s="173" t="s">
        <v>165</v>
      </c>
      <c r="J1176" s="175">
        <f>D1176-H1176</f>
        <v>157</v>
      </c>
      <c r="K1176" s="176" t="s">
        <v>166</v>
      </c>
      <c r="L1176" s="176" t="s">
        <v>107</v>
      </c>
      <c r="M1176" s="384"/>
      <c r="N1176" s="384"/>
      <c r="O1176" s="172"/>
    </row>
    <row r="1177" spans="1:15" x14ac:dyDescent="0.2">
      <c r="A1177" s="386" t="s">
        <v>167</v>
      </c>
      <c r="B1177" s="382" t="s">
        <v>168</v>
      </c>
      <c r="C1177" s="382"/>
      <c r="D1177" s="382"/>
      <c r="E1177" s="382"/>
      <c r="F1177" s="382"/>
      <c r="G1177" s="359"/>
      <c r="H1177" s="359"/>
      <c r="I1177" s="355"/>
      <c r="J1177" s="355"/>
      <c r="K1177" s="355"/>
      <c r="L1177" s="355"/>
      <c r="M1177" s="355"/>
      <c r="N1177" s="355"/>
      <c r="O1177" s="355"/>
    </row>
    <row r="1178" spans="1:15" x14ac:dyDescent="0.2">
      <c r="A1178" s="386"/>
      <c r="B1178" s="382" t="s">
        <v>169</v>
      </c>
      <c r="C1178" s="382"/>
      <c r="D1178" s="382"/>
      <c r="E1178" s="382"/>
      <c r="F1178" s="382"/>
      <c r="G1178" s="359"/>
      <c r="H1178" s="359"/>
      <c r="I1178" s="355"/>
      <c r="J1178" s="355"/>
      <c r="K1178" s="355"/>
      <c r="L1178" s="355"/>
      <c r="M1178" s="355"/>
      <c r="N1178" s="355"/>
      <c r="O1178" s="355"/>
    </row>
    <row r="1179" spans="1:15" x14ac:dyDescent="0.2">
      <c r="A1179" s="386"/>
      <c r="B1179" s="382" t="s">
        <v>170</v>
      </c>
      <c r="C1179" s="382"/>
      <c r="D1179" s="382"/>
      <c r="E1179" s="382"/>
      <c r="F1179" s="382"/>
      <c r="G1179" s="359"/>
      <c r="H1179" s="359"/>
      <c r="I1179" s="355"/>
      <c r="J1179" s="355"/>
      <c r="K1179" s="355"/>
      <c r="L1179" s="355"/>
      <c r="M1179" s="355"/>
      <c r="N1179" s="355"/>
      <c r="O1179" s="355"/>
    </row>
    <row r="1180" spans="1:15" x14ac:dyDescent="0.2">
      <c r="A1180" s="386"/>
      <c r="B1180" s="382" t="s">
        <v>171</v>
      </c>
      <c r="C1180" s="382"/>
      <c r="D1180" s="382"/>
      <c r="E1180" s="382"/>
      <c r="F1180" s="382"/>
      <c r="G1180" s="359"/>
      <c r="H1180" s="359"/>
      <c r="I1180" s="355"/>
      <c r="J1180" s="355"/>
      <c r="K1180" s="355"/>
      <c r="L1180" s="355"/>
      <c r="M1180" s="355"/>
      <c r="N1180" s="355"/>
      <c r="O1180" s="355"/>
    </row>
    <row r="1181" spans="1:15" x14ac:dyDescent="0.2">
      <c r="A1181" s="386"/>
      <c r="B1181" s="382" t="s">
        <v>172</v>
      </c>
      <c r="C1181" s="382"/>
      <c r="D1181" s="382"/>
      <c r="E1181" s="382"/>
      <c r="F1181" s="382"/>
      <c r="G1181" s="359"/>
      <c r="H1181" s="359"/>
      <c r="I1181" s="359"/>
      <c r="J1181" s="359"/>
      <c r="K1181" s="359"/>
      <c r="L1181" s="359"/>
      <c r="M1181" s="359"/>
      <c r="N1181" s="359"/>
      <c r="O1181" s="359"/>
    </row>
    <row r="1182" spans="1:15" x14ac:dyDescent="0.2">
      <c r="A1182" s="386"/>
      <c r="B1182" s="382" t="s">
        <v>173</v>
      </c>
      <c r="C1182" s="382"/>
      <c r="D1182" s="382"/>
      <c r="E1182" s="382"/>
      <c r="F1182" s="382"/>
      <c r="G1182" s="359"/>
      <c r="H1182" s="359"/>
      <c r="I1182" s="359"/>
      <c r="J1182" s="359"/>
      <c r="K1182" s="359"/>
      <c r="L1182" s="359"/>
      <c r="M1182" s="359"/>
      <c r="N1182" s="359"/>
      <c r="O1182" s="359"/>
    </row>
    <row r="1183" spans="1:15" x14ac:dyDescent="0.2">
      <c r="A1183" s="386"/>
      <c r="B1183" s="382" t="s">
        <v>174</v>
      </c>
      <c r="C1183" s="382"/>
      <c r="D1183" s="382"/>
      <c r="E1183" s="382"/>
      <c r="F1183" s="382"/>
      <c r="G1183" s="359"/>
      <c r="H1183" s="359"/>
      <c r="I1183" s="355"/>
      <c r="J1183" s="355"/>
      <c r="K1183" s="355"/>
      <c r="L1183" s="355"/>
      <c r="M1183" s="355"/>
      <c r="N1183" s="355"/>
      <c r="O1183" s="355"/>
    </row>
    <row r="1184" spans="1:15" x14ac:dyDescent="0.2">
      <c r="A1184" s="386" t="s">
        <v>175</v>
      </c>
      <c r="B1184" s="380" t="s">
        <v>176</v>
      </c>
      <c r="C1184" s="380"/>
      <c r="D1184" s="380"/>
      <c r="E1184" s="380"/>
      <c r="F1184" s="380"/>
      <c r="G1184" s="387" t="s">
        <v>177</v>
      </c>
      <c r="H1184" s="387"/>
      <c r="I1184" s="380" t="s">
        <v>176</v>
      </c>
      <c r="J1184" s="380"/>
      <c r="K1184" s="380"/>
      <c r="L1184" s="380"/>
      <c r="M1184" s="380"/>
      <c r="N1184" s="380"/>
      <c r="O1184" s="178" t="s">
        <v>177</v>
      </c>
    </row>
    <row r="1185" spans="1:15" x14ac:dyDescent="0.2">
      <c r="A1185" s="386"/>
      <c r="B1185" s="388" t="s">
        <v>178</v>
      </c>
      <c r="C1185" s="389"/>
      <c r="D1185" s="389"/>
      <c r="E1185" s="389"/>
      <c r="F1185" s="390"/>
      <c r="G1185" s="356"/>
      <c r="H1185" s="358"/>
      <c r="I1185" s="388" t="s">
        <v>179</v>
      </c>
      <c r="J1185" s="389"/>
      <c r="K1185" s="389"/>
      <c r="L1185" s="389"/>
      <c r="M1185" s="389"/>
      <c r="N1185" s="390"/>
      <c r="O1185" s="179"/>
    </row>
    <row r="1186" spans="1:15" x14ac:dyDescent="0.2">
      <c r="A1186" s="386"/>
      <c r="B1186" s="388" t="s">
        <v>180</v>
      </c>
      <c r="C1186" s="389"/>
      <c r="D1186" s="389"/>
      <c r="E1186" s="389"/>
      <c r="F1186" s="390"/>
      <c r="G1186" s="356"/>
      <c r="H1186" s="358"/>
      <c r="I1186" s="388" t="s">
        <v>181</v>
      </c>
      <c r="J1186" s="389"/>
      <c r="K1186" s="389"/>
      <c r="L1186" s="389"/>
      <c r="M1186" s="389"/>
      <c r="N1186" s="390"/>
      <c r="O1186" s="179"/>
    </row>
    <row r="1187" spans="1:15" x14ac:dyDescent="0.2">
      <c r="A1187" s="386"/>
      <c r="B1187" s="388" t="s">
        <v>182</v>
      </c>
      <c r="C1187" s="389"/>
      <c r="D1187" s="389"/>
      <c r="E1187" s="389"/>
      <c r="F1187" s="390"/>
      <c r="G1187" s="356"/>
      <c r="H1187" s="358"/>
      <c r="I1187" s="388" t="s">
        <v>183</v>
      </c>
      <c r="J1187" s="389"/>
      <c r="K1187" s="389"/>
      <c r="L1187" s="389"/>
      <c r="M1187" s="389"/>
      <c r="N1187" s="390"/>
      <c r="O1187" s="179"/>
    </row>
    <row r="1188" spans="1:15" x14ac:dyDescent="0.2">
      <c r="A1188" s="386"/>
      <c r="B1188" s="388" t="s">
        <v>184</v>
      </c>
      <c r="C1188" s="389"/>
      <c r="D1188" s="389"/>
      <c r="E1188" s="389"/>
      <c r="F1188" s="390"/>
      <c r="G1188" s="356"/>
      <c r="H1188" s="358"/>
      <c r="I1188" s="388" t="s">
        <v>185</v>
      </c>
      <c r="J1188" s="389"/>
      <c r="K1188" s="389"/>
      <c r="L1188" s="389"/>
      <c r="M1188" s="389"/>
      <c r="N1188" s="390"/>
      <c r="O1188" s="179"/>
    </row>
    <row r="1189" spans="1:15" x14ac:dyDescent="0.2">
      <c r="A1189" s="386"/>
      <c r="B1189" s="388" t="s">
        <v>186</v>
      </c>
      <c r="C1189" s="389"/>
      <c r="D1189" s="389"/>
      <c r="E1189" s="389"/>
      <c r="F1189" s="390"/>
      <c r="G1189" s="356"/>
      <c r="H1189" s="358"/>
      <c r="I1189" s="388" t="s">
        <v>187</v>
      </c>
      <c r="J1189" s="389"/>
      <c r="K1189" s="389"/>
      <c r="L1189" s="389"/>
      <c r="M1189" s="389"/>
      <c r="N1189" s="390"/>
      <c r="O1189" s="179">
        <v>1</v>
      </c>
    </row>
    <row r="1190" spans="1:15" x14ac:dyDescent="0.2">
      <c r="A1190" s="386"/>
      <c r="B1190" s="388" t="s">
        <v>188</v>
      </c>
      <c r="C1190" s="389"/>
      <c r="D1190" s="389"/>
      <c r="E1190" s="389"/>
      <c r="F1190" s="390"/>
      <c r="G1190" s="356"/>
      <c r="H1190" s="358"/>
      <c r="I1190" s="388" t="s">
        <v>189</v>
      </c>
      <c r="J1190" s="389"/>
      <c r="K1190" s="389"/>
      <c r="L1190" s="389"/>
      <c r="M1190" s="389"/>
      <c r="N1190" s="390"/>
      <c r="O1190" s="179"/>
    </row>
    <row r="1191" spans="1:15" x14ac:dyDescent="0.2">
      <c r="A1191" s="386"/>
      <c r="B1191" s="388" t="s">
        <v>190</v>
      </c>
      <c r="C1191" s="389"/>
      <c r="D1191" s="389"/>
      <c r="E1191" s="389"/>
      <c r="F1191" s="390"/>
      <c r="G1191" s="356"/>
      <c r="H1191" s="358"/>
      <c r="I1191" s="388" t="s">
        <v>191</v>
      </c>
      <c r="J1191" s="389"/>
      <c r="K1191" s="389"/>
      <c r="L1191" s="389"/>
      <c r="M1191" s="389"/>
      <c r="N1191" s="390"/>
      <c r="O1191" s="179"/>
    </row>
    <row r="1192" spans="1:15" x14ac:dyDescent="0.2">
      <c r="A1192" s="386"/>
      <c r="B1192" s="388" t="s">
        <v>192</v>
      </c>
      <c r="C1192" s="389"/>
      <c r="D1192" s="389"/>
      <c r="E1192" s="389"/>
      <c r="F1192" s="390"/>
      <c r="G1192" s="356"/>
      <c r="H1192" s="358"/>
      <c r="I1192" s="388" t="s">
        <v>193</v>
      </c>
      <c r="J1192" s="389"/>
      <c r="K1192" s="389"/>
      <c r="L1192" s="389"/>
      <c r="M1192" s="389"/>
      <c r="N1192" s="390"/>
      <c r="O1192" s="179"/>
    </row>
    <row r="1193" spans="1:15" x14ac:dyDescent="0.2">
      <c r="A1193" s="386"/>
      <c r="B1193" s="388" t="s">
        <v>194</v>
      </c>
      <c r="C1193" s="389"/>
      <c r="D1193" s="389"/>
      <c r="E1193" s="389"/>
      <c r="F1193" s="390"/>
      <c r="G1193" s="356"/>
      <c r="H1193" s="358"/>
      <c r="I1193" s="388" t="s">
        <v>195</v>
      </c>
      <c r="J1193" s="389"/>
      <c r="K1193" s="389"/>
      <c r="L1193" s="389"/>
      <c r="M1193" s="389"/>
      <c r="N1193" s="390"/>
      <c r="O1193" s="179"/>
    </row>
    <row r="1194" spans="1:15" x14ac:dyDescent="0.2">
      <c r="A1194" s="386"/>
      <c r="B1194" s="388" t="s">
        <v>196</v>
      </c>
      <c r="C1194" s="389"/>
      <c r="D1194" s="389"/>
      <c r="E1194" s="389"/>
      <c r="F1194" s="390"/>
      <c r="G1194" s="356"/>
      <c r="H1194" s="358"/>
      <c r="I1194" s="388" t="s">
        <v>197</v>
      </c>
      <c r="J1194" s="389"/>
      <c r="K1194" s="389"/>
      <c r="L1194" s="389"/>
      <c r="M1194" s="389"/>
      <c r="N1194" s="390"/>
      <c r="O1194" s="180">
        <v>1</v>
      </c>
    </row>
    <row r="1195" spans="1:15" x14ac:dyDescent="0.2">
      <c r="A1195" s="386"/>
      <c r="B1195" s="388" t="s">
        <v>198</v>
      </c>
      <c r="C1195" s="389"/>
      <c r="D1195" s="389"/>
      <c r="E1195" s="389"/>
      <c r="F1195" s="390"/>
      <c r="G1195" s="391">
        <v>2</v>
      </c>
      <c r="H1195" s="392"/>
      <c r="I1195" s="393" t="s">
        <v>199</v>
      </c>
      <c r="J1195" s="394"/>
      <c r="K1195" s="394"/>
      <c r="L1195" s="394"/>
      <c r="M1195" s="394"/>
      <c r="N1195" s="395"/>
      <c r="O1195" s="181">
        <f>SUM(G1185:H1195,O1185:O1194)</f>
        <v>4</v>
      </c>
    </row>
    <row r="1196" spans="1:15" x14ac:dyDescent="0.2">
      <c r="A1196" s="396" t="s">
        <v>200</v>
      </c>
      <c r="B1196" s="424" t="s">
        <v>212</v>
      </c>
      <c r="C1196" s="424"/>
      <c r="D1196" s="424"/>
      <c r="E1196" s="424"/>
      <c r="F1196" s="424"/>
      <c r="G1196" s="425"/>
      <c r="H1196" s="425"/>
      <c r="I1196" s="425"/>
      <c r="J1196" s="425"/>
      <c r="K1196" s="425"/>
      <c r="L1196" s="425"/>
      <c r="M1196" s="425"/>
      <c r="N1196" s="425"/>
      <c r="O1196" s="425"/>
    </row>
    <row r="1197" spans="1:15" x14ac:dyDescent="0.2">
      <c r="A1197" s="396"/>
      <c r="B1197" s="359"/>
      <c r="C1197" s="359"/>
      <c r="D1197" s="359"/>
      <c r="E1197" s="359"/>
      <c r="F1197" s="359"/>
      <c r="G1197" s="359"/>
      <c r="H1197" s="359"/>
      <c r="I1197" s="359"/>
      <c r="J1197" s="359"/>
      <c r="K1197" s="359"/>
      <c r="L1197" s="359"/>
      <c r="M1197" s="359"/>
      <c r="N1197" s="359"/>
      <c r="O1197" s="359"/>
    </row>
    <row r="1198" spans="1:15" x14ac:dyDescent="0.2">
      <c r="A1198" s="396"/>
      <c r="B1198" s="355"/>
      <c r="C1198" s="355"/>
      <c r="D1198" s="355"/>
      <c r="E1198" s="355"/>
      <c r="F1198" s="355"/>
      <c r="G1198" s="355"/>
      <c r="H1198" s="355"/>
      <c r="I1198" s="355"/>
      <c r="J1198" s="355"/>
      <c r="K1198" s="355"/>
      <c r="L1198" s="355"/>
      <c r="M1198" s="355"/>
      <c r="N1198" s="355"/>
      <c r="O1198" s="355"/>
    </row>
    <row r="1199" spans="1:15" x14ac:dyDescent="0.2">
      <c r="A1199" s="396"/>
      <c r="B1199" s="355"/>
      <c r="C1199" s="355"/>
      <c r="D1199" s="355"/>
      <c r="E1199" s="355"/>
      <c r="F1199" s="355"/>
      <c r="G1199" s="355"/>
      <c r="H1199" s="355"/>
      <c r="I1199" s="355"/>
      <c r="J1199" s="355"/>
      <c r="K1199" s="355"/>
      <c r="L1199" s="355"/>
      <c r="M1199" s="355"/>
      <c r="N1199" s="355"/>
      <c r="O1199" s="355"/>
    </row>
    <row r="1200" spans="1:15" x14ac:dyDescent="0.2">
      <c r="A1200" s="396"/>
      <c r="B1200" s="355"/>
      <c r="C1200" s="355"/>
      <c r="D1200" s="355"/>
      <c r="E1200" s="355"/>
      <c r="F1200" s="355"/>
      <c r="G1200" s="355"/>
      <c r="H1200" s="355"/>
      <c r="I1200" s="355"/>
      <c r="J1200" s="355"/>
      <c r="K1200" s="355"/>
      <c r="L1200" s="355"/>
      <c r="M1200" s="355"/>
      <c r="N1200" s="355"/>
      <c r="O1200" s="355"/>
    </row>
    <row r="1201" spans="1:15" x14ac:dyDescent="0.2">
      <c r="A1201" s="396"/>
      <c r="B1201" s="355"/>
      <c r="C1201" s="355"/>
      <c r="D1201" s="355"/>
      <c r="E1201" s="355"/>
      <c r="F1201" s="355"/>
      <c r="G1201" s="355"/>
      <c r="H1201" s="355"/>
      <c r="I1201" s="355"/>
      <c r="J1201" s="355"/>
      <c r="K1201" s="355"/>
      <c r="L1201" s="355"/>
      <c r="M1201" s="355"/>
      <c r="N1201" s="355"/>
      <c r="O1201" s="355"/>
    </row>
    <row r="1202" spans="1:15" x14ac:dyDescent="0.2">
      <c r="A1202" s="396"/>
      <c r="B1202" s="355"/>
      <c r="C1202" s="355"/>
      <c r="D1202" s="355"/>
      <c r="E1202" s="355"/>
      <c r="F1202" s="355"/>
      <c r="G1202" s="355"/>
      <c r="H1202" s="355"/>
      <c r="I1202" s="355"/>
      <c r="J1202" s="355"/>
      <c r="K1202" s="355"/>
      <c r="L1202" s="355"/>
      <c r="M1202" s="355"/>
      <c r="N1202" s="355"/>
      <c r="O1202" s="355"/>
    </row>
    <row r="1203" spans="1:15" x14ac:dyDescent="0.2">
      <c r="A1203" s="396"/>
      <c r="B1203" s="355"/>
      <c r="C1203" s="355"/>
      <c r="D1203" s="355"/>
      <c r="E1203" s="355"/>
      <c r="F1203" s="355"/>
      <c r="G1203" s="355"/>
      <c r="H1203" s="355"/>
      <c r="I1203" s="355"/>
      <c r="J1203" s="355"/>
      <c r="K1203" s="355"/>
      <c r="L1203" s="355"/>
      <c r="M1203" s="355"/>
      <c r="N1203" s="355"/>
      <c r="O1203" s="355"/>
    </row>
    <row r="1204" spans="1:15" x14ac:dyDescent="0.2">
      <c r="A1204" s="396"/>
      <c r="B1204" s="355"/>
      <c r="C1204" s="355"/>
      <c r="D1204" s="355"/>
      <c r="E1204" s="355"/>
      <c r="F1204" s="355"/>
      <c r="G1204" s="355"/>
      <c r="H1204" s="355"/>
      <c r="I1204" s="355"/>
      <c r="J1204" s="355"/>
      <c r="K1204" s="355"/>
      <c r="L1204" s="355"/>
      <c r="M1204" s="355"/>
      <c r="N1204" s="355"/>
      <c r="O1204" s="355"/>
    </row>
    <row r="1205" spans="1:15" x14ac:dyDescent="0.2">
      <c r="A1205" s="396"/>
      <c r="B1205" s="355"/>
      <c r="C1205" s="355"/>
      <c r="D1205" s="355"/>
      <c r="E1205" s="355"/>
      <c r="F1205" s="355"/>
      <c r="G1205" s="355"/>
      <c r="H1205" s="355"/>
      <c r="I1205" s="355"/>
      <c r="J1205" s="355"/>
      <c r="K1205" s="355"/>
      <c r="L1205" s="355"/>
      <c r="M1205" s="355"/>
      <c r="N1205" s="355"/>
      <c r="O1205" s="355"/>
    </row>
    <row r="1206" spans="1:15" x14ac:dyDescent="0.2">
      <c r="A1206" s="396"/>
      <c r="B1206" s="355"/>
      <c r="C1206" s="355"/>
      <c r="D1206" s="355"/>
      <c r="E1206" s="355"/>
      <c r="F1206" s="355"/>
      <c r="G1206" s="355"/>
      <c r="H1206" s="355"/>
      <c r="I1206" s="355"/>
      <c r="J1206" s="355"/>
      <c r="K1206" s="355"/>
      <c r="L1206" s="355"/>
      <c r="M1206" s="355"/>
      <c r="N1206" s="355"/>
      <c r="O1206" s="355"/>
    </row>
    <row r="1207" spans="1:15" x14ac:dyDescent="0.2">
      <c r="A1207" s="396"/>
      <c r="B1207" s="355"/>
      <c r="C1207" s="355"/>
      <c r="D1207" s="355"/>
      <c r="E1207" s="355"/>
      <c r="F1207" s="355"/>
      <c r="G1207" s="355"/>
      <c r="H1207" s="355"/>
      <c r="I1207" s="355"/>
      <c r="J1207" s="355"/>
      <c r="K1207" s="355"/>
      <c r="L1207" s="355"/>
      <c r="M1207" s="355"/>
      <c r="N1207" s="355"/>
      <c r="O1207" s="355"/>
    </row>
    <row r="1208" spans="1:15" x14ac:dyDescent="0.2">
      <c r="A1208" s="396"/>
      <c r="B1208" s="355"/>
      <c r="C1208" s="355"/>
      <c r="D1208" s="355"/>
      <c r="E1208" s="355"/>
      <c r="F1208" s="355"/>
      <c r="G1208" s="355"/>
      <c r="H1208" s="355"/>
      <c r="I1208" s="355"/>
      <c r="J1208" s="355"/>
      <c r="K1208" s="355"/>
      <c r="L1208" s="355"/>
      <c r="M1208" s="355"/>
      <c r="N1208" s="355"/>
      <c r="O1208" s="355"/>
    </row>
    <row r="1209" spans="1:15" x14ac:dyDescent="0.2">
      <c r="A1209" s="396"/>
      <c r="B1209" s="355"/>
      <c r="C1209" s="355"/>
      <c r="D1209" s="355"/>
      <c r="E1209" s="355"/>
      <c r="F1209" s="355"/>
      <c r="G1209" s="355"/>
      <c r="H1209" s="355"/>
      <c r="I1209" s="253" t="s">
        <v>0</v>
      </c>
      <c r="J1209" s="253"/>
      <c r="K1209" s="253"/>
      <c r="L1209" s="253"/>
      <c r="M1209" s="253"/>
      <c r="N1209" s="253"/>
      <c r="O1209" s="253"/>
    </row>
    <row r="1210" spans="1:15" ht="62.25" customHeight="1" x14ac:dyDescent="0.2">
      <c r="A1210" s="396"/>
      <c r="B1210" s="355"/>
      <c r="C1210" s="355"/>
      <c r="D1210" s="355"/>
      <c r="E1210" s="355"/>
      <c r="F1210" s="355"/>
      <c r="G1210" s="355"/>
      <c r="H1210" s="355"/>
      <c r="I1210" s="253"/>
      <c r="J1210" s="253"/>
      <c r="K1210" s="253"/>
      <c r="L1210" s="253"/>
      <c r="M1210" s="253"/>
      <c r="N1210" s="253"/>
      <c r="O1210" s="253"/>
    </row>
    <row r="1211" spans="1:15" x14ac:dyDescent="0.2">
      <c r="A1211" s="396" t="s">
        <v>204</v>
      </c>
      <c r="B1211" s="355"/>
      <c r="C1211" s="355"/>
      <c r="D1211" s="355"/>
      <c r="E1211" s="355"/>
      <c r="F1211" s="355"/>
      <c r="G1211" s="355"/>
      <c r="H1211" s="355"/>
      <c r="I1211" s="355"/>
      <c r="J1211" s="355"/>
      <c r="K1211" s="355"/>
      <c r="L1211" s="355"/>
      <c r="M1211" s="355"/>
      <c r="N1211" s="355"/>
      <c r="O1211" s="355"/>
    </row>
    <row r="1212" spans="1:15" x14ac:dyDescent="0.2">
      <c r="A1212" s="396"/>
      <c r="B1212" s="355"/>
      <c r="C1212" s="355"/>
      <c r="D1212" s="355"/>
      <c r="E1212" s="355"/>
      <c r="F1212" s="355"/>
      <c r="G1212" s="355"/>
      <c r="H1212" s="355"/>
      <c r="I1212" s="355"/>
      <c r="J1212" s="355"/>
      <c r="K1212" s="355"/>
      <c r="L1212" s="355"/>
      <c r="M1212" s="355"/>
      <c r="N1212" s="355"/>
      <c r="O1212" s="355"/>
    </row>
    <row r="1213" spans="1:15" x14ac:dyDescent="0.2">
      <c r="A1213" s="396"/>
      <c r="B1213" s="355"/>
      <c r="C1213" s="355"/>
      <c r="D1213" s="355"/>
      <c r="E1213" s="355"/>
      <c r="F1213" s="355"/>
      <c r="G1213" s="355"/>
      <c r="H1213" s="355"/>
      <c r="I1213" s="355"/>
      <c r="J1213" s="355"/>
      <c r="K1213" s="355"/>
      <c r="L1213" s="355"/>
      <c r="M1213" s="355"/>
      <c r="N1213" s="355"/>
      <c r="O1213" s="355"/>
    </row>
    <row r="1214" spans="1:15" x14ac:dyDescent="0.2">
      <c r="A1214" s="396"/>
      <c r="B1214" s="355"/>
      <c r="C1214" s="355"/>
      <c r="D1214" s="355"/>
      <c r="E1214" s="355"/>
      <c r="F1214" s="355"/>
      <c r="G1214" s="355"/>
      <c r="H1214" s="355"/>
      <c r="I1214" s="355"/>
      <c r="J1214" s="355"/>
      <c r="K1214" s="355"/>
      <c r="L1214" s="355"/>
      <c r="M1214" s="355"/>
      <c r="N1214" s="355"/>
      <c r="O1214" s="355"/>
    </row>
    <row r="1215" spans="1:15" x14ac:dyDescent="0.2">
      <c r="A1215" s="396"/>
      <c r="B1215" s="355"/>
      <c r="C1215" s="355"/>
      <c r="D1215" s="355"/>
      <c r="E1215" s="355"/>
      <c r="F1215" s="355"/>
      <c r="G1215" s="355"/>
      <c r="H1215" s="355"/>
      <c r="I1215" s="355"/>
      <c r="J1215" s="355"/>
      <c r="K1215" s="355"/>
      <c r="L1215" s="355"/>
      <c r="M1215" s="355"/>
      <c r="N1215" s="355"/>
      <c r="O1215" s="355"/>
    </row>
    <row r="1216" spans="1:15" x14ac:dyDescent="0.2">
      <c r="A1216" s="396"/>
      <c r="B1216" s="355"/>
      <c r="C1216" s="355"/>
      <c r="D1216" s="355"/>
      <c r="E1216" s="355"/>
      <c r="F1216" s="355"/>
      <c r="G1216" s="355"/>
      <c r="H1216" s="355"/>
      <c r="I1216" s="355"/>
      <c r="J1216" s="355"/>
      <c r="K1216" s="355"/>
      <c r="L1216" s="355"/>
      <c r="M1216" s="355"/>
      <c r="N1216" s="355"/>
      <c r="O1216" s="355"/>
    </row>
    <row r="1217" spans="1:15" x14ac:dyDescent="0.2">
      <c r="A1217" s="396"/>
      <c r="B1217" s="355"/>
      <c r="C1217" s="355"/>
      <c r="D1217" s="355"/>
      <c r="E1217" s="355"/>
      <c r="F1217" s="355"/>
      <c r="G1217" s="355"/>
      <c r="H1217" s="355"/>
      <c r="I1217" s="355"/>
      <c r="J1217" s="355"/>
      <c r="K1217" s="355"/>
      <c r="L1217" s="355"/>
      <c r="M1217" s="355"/>
      <c r="N1217" s="355"/>
      <c r="O1217" s="355"/>
    </row>
    <row r="1218" spans="1:15" x14ac:dyDescent="0.2">
      <c r="A1218" s="396"/>
      <c r="B1218" s="355"/>
      <c r="C1218" s="355"/>
      <c r="D1218" s="355"/>
      <c r="E1218" s="355"/>
      <c r="F1218" s="355"/>
      <c r="G1218" s="355"/>
      <c r="H1218" s="355"/>
      <c r="I1218" s="355"/>
      <c r="J1218" s="355"/>
      <c r="K1218" s="355"/>
      <c r="L1218" s="355"/>
      <c r="M1218" s="355"/>
      <c r="N1218" s="355"/>
      <c r="O1218" s="355"/>
    </row>
    <row r="1219" spans="1:15" x14ac:dyDescent="0.2">
      <c r="A1219" s="396"/>
      <c r="B1219" s="359"/>
      <c r="C1219" s="359"/>
      <c r="D1219" s="359"/>
      <c r="E1219" s="359"/>
      <c r="F1219" s="359"/>
      <c r="G1219" s="359"/>
      <c r="H1219" s="359"/>
      <c r="I1219" s="359"/>
      <c r="J1219" s="359"/>
      <c r="K1219" s="359"/>
      <c r="L1219" s="359"/>
      <c r="M1219" s="359"/>
      <c r="N1219" s="359"/>
      <c r="O1219" s="359"/>
    </row>
    <row r="1220" spans="1:15" x14ac:dyDescent="0.2">
      <c r="A1220" s="396"/>
      <c r="B1220" s="359"/>
      <c r="C1220" s="359"/>
      <c r="D1220" s="359"/>
      <c r="E1220" s="359"/>
      <c r="F1220" s="359"/>
      <c r="G1220" s="359"/>
      <c r="H1220" s="359"/>
      <c r="I1220" s="253" t="s">
        <v>205</v>
      </c>
      <c r="J1220" s="253"/>
      <c r="K1220" s="253"/>
      <c r="L1220" s="253"/>
      <c r="M1220" s="253"/>
      <c r="N1220" s="253"/>
      <c r="O1220" s="253"/>
    </row>
    <row r="1221" spans="1:15" ht="44.25" customHeight="1" x14ac:dyDescent="0.2">
      <c r="A1221" s="396"/>
      <c r="B1221" s="359"/>
      <c r="C1221" s="359"/>
      <c r="D1221" s="359"/>
      <c r="E1221" s="359"/>
      <c r="F1221" s="359"/>
      <c r="G1221" s="359"/>
      <c r="H1221" s="359"/>
      <c r="I1221" s="253"/>
      <c r="J1221" s="253"/>
      <c r="K1221" s="253"/>
      <c r="L1221" s="253"/>
      <c r="M1221" s="253"/>
      <c r="N1221" s="253"/>
      <c r="O1221" s="253"/>
    </row>
    <row r="1222" spans="1:15" ht="27" customHeight="1" x14ac:dyDescent="0.2">
      <c r="A1222" s="396"/>
      <c r="B1222" s="359"/>
      <c r="C1222" s="359"/>
      <c r="D1222" s="359"/>
      <c r="E1222" s="359"/>
      <c r="F1222" s="359"/>
      <c r="G1222" s="359"/>
      <c r="H1222" s="359"/>
      <c r="I1222" s="253"/>
      <c r="J1222" s="253"/>
      <c r="K1222" s="253"/>
      <c r="L1222" s="253"/>
      <c r="M1222" s="253"/>
      <c r="N1222" s="253"/>
      <c r="O1222" s="253"/>
    </row>
    <row r="1223" spans="1:15" x14ac:dyDescent="0.2">
      <c r="A1223" s="80" t="s">
        <v>150</v>
      </c>
      <c r="B1223" s="384" t="s">
        <v>1</v>
      </c>
      <c r="C1223" s="384"/>
      <c r="D1223" s="384"/>
      <c r="E1223" s="384"/>
      <c r="F1223" s="384"/>
      <c r="G1223" s="384"/>
      <c r="H1223" s="384"/>
      <c r="I1223" s="384"/>
      <c r="J1223" s="384"/>
      <c r="K1223" s="384"/>
      <c r="L1223" s="384"/>
      <c r="M1223" s="384"/>
      <c r="N1223" s="384"/>
      <c r="O1223" s="384"/>
    </row>
    <row r="1224" spans="1:15" x14ac:dyDescent="0.2">
      <c r="A1224" s="166" t="s">
        <v>2</v>
      </c>
      <c r="B1224" s="384" t="s">
        <v>3</v>
      </c>
      <c r="C1224" s="384"/>
      <c r="D1224" s="384"/>
      <c r="E1224" s="384"/>
      <c r="F1224" s="384"/>
      <c r="G1224" s="384"/>
      <c r="H1224" s="384"/>
      <c r="I1224" s="384"/>
      <c r="J1224" s="384"/>
      <c r="K1224" s="384"/>
      <c r="L1224" s="384"/>
      <c r="M1224" s="384"/>
      <c r="N1224" s="384"/>
      <c r="O1224" s="384"/>
    </row>
    <row r="1225" spans="1:15" x14ac:dyDescent="0.2">
      <c r="A1225" s="378" t="s">
        <v>151</v>
      </c>
      <c r="B1225" s="378"/>
      <c r="C1225" s="378"/>
      <c r="D1225" s="378"/>
      <c r="E1225" s="378"/>
      <c r="F1225" s="378"/>
      <c r="G1225" s="378"/>
      <c r="H1225" s="378"/>
      <c r="I1225" s="378"/>
      <c r="J1225" s="378"/>
      <c r="K1225" s="378"/>
      <c r="L1225" s="378"/>
      <c r="M1225" s="378"/>
      <c r="N1225" s="378"/>
      <c r="O1225" s="378"/>
    </row>
    <row r="1226" spans="1:15" x14ac:dyDescent="0.2">
      <c r="A1226" s="169" t="s">
        <v>6</v>
      </c>
      <c r="B1226" s="170" t="s">
        <v>98</v>
      </c>
      <c r="C1226" s="170" t="s">
        <v>124</v>
      </c>
      <c r="D1226" s="412" t="s">
        <v>102</v>
      </c>
      <c r="E1226" s="412"/>
      <c r="F1226" s="412"/>
      <c r="G1226" s="380" t="s">
        <v>152</v>
      </c>
      <c r="H1226" s="380"/>
      <c r="I1226" s="381">
        <f>I1173+1</f>
        <v>45959</v>
      </c>
      <c r="J1226" s="381"/>
      <c r="K1226" s="381"/>
      <c r="L1226" s="381"/>
      <c r="M1226" s="381"/>
      <c r="N1226" s="171" t="s">
        <v>153</v>
      </c>
      <c r="O1226" s="169">
        <f>O1173+1</f>
        <v>24</v>
      </c>
    </row>
    <row r="1227" spans="1:15" x14ac:dyDescent="0.2">
      <c r="A1227" s="382" t="s">
        <v>154</v>
      </c>
      <c r="B1227" s="380" t="s">
        <v>5</v>
      </c>
      <c r="C1227" s="380"/>
      <c r="D1227" s="380"/>
      <c r="E1227" s="380"/>
      <c r="F1227" s="380"/>
      <c r="G1227" s="380"/>
      <c r="H1227" s="380"/>
      <c r="I1227" s="380"/>
      <c r="J1227" s="380"/>
      <c r="K1227" s="166" t="s">
        <v>155</v>
      </c>
      <c r="L1227" s="166" t="s">
        <v>156</v>
      </c>
      <c r="M1227" s="383" t="s">
        <v>157</v>
      </c>
      <c r="N1227" s="383"/>
      <c r="O1227" s="166" t="s">
        <v>158</v>
      </c>
    </row>
    <row r="1228" spans="1:15" x14ac:dyDescent="0.2">
      <c r="A1228" s="382"/>
      <c r="B1228" s="380"/>
      <c r="C1228" s="380"/>
      <c r="D1228" s="380"/>
      <c r="E1228" s="380"/>
      <c r="F1228" s="380"/>
      <c r="G1228" s="380"/>
      <c r="H1228" s="380"/>
      <c r="I1228" s="380"/>
      <c r="J1228" s="380"/>
      <c r="K1228" s="166" t="s">
        <v>159</v>
      </c>
      <c r="L1228" s="176" t="s">
        <v>107</v>
      </c>
      <c r="M1228" s="377"/>
      <c r="N1228" s="377"/>
      <c r="O1228" s="167"/>
    </row>
    <row r="1229" spans="1:15" ht="25.5" x14ac:dyDescent="0.2">
      <c r="A1229" s="173" t="s">
        <v>161</v>
      </c>
      <c r="B1229" s="174">
        <v>45932</v>
      </c>
      <c r="C1229" s="173" t="s">
        <v>162</v>
      </c>
      <c r="D1229" s="173">
        <v>180</v>
      </c>
      <c r="E1229" s="173" t="s">
        <v>163</v>
      </c>
      <c r="F1229" s="385" t="s">
        <v>164</v>
      </c>
      <c r="G1229" s="385"/>
      <c r="H1229" s="175">
        <f>H1176+1</f>
        <v>24</v>
      </c>
      <c r="I1229" s="173" t="s">
        <v>165</v>
      </c>
      <c r="J1229" s="175">
        <f>D1229-H1229</f>
        <v>156</v>
      </c>
      <c r="K1229" s="176" t="s">
        <v>166</v>
      </c>
      <c r="L1229" s="176" t="s">
        <v>107</v>
      </c>
      <c r="M1229" s="384"/>
      <c r="N1229" s="384"/>
      <c r="O1229" s="172"/>
    </row>
    <row r="1230" spans="1:15" x14ac:dyDescent="0.2">
      <c r="A1230" s="386" t="s">
        <v>167</v>
      </c>
      <c r="B1230" s="382" t="s">
        <v>168</v>
      </c>
      <c r="C1230" s="382"/>
      <c r="D1230" s="382"/>
      <c r="E1230" s="382"/>
      <c r="F1230" s="382"/>
      <c r="G1230" s="359"/>
      <c r="H1230" s="359"/>
      <c r="I1230" s="355"/>
      <c r="J1230" s="355"/>
      <c r="K1230" s="355"/>
      <c r="L1230" s="355"/>
      <c r="M1230" s="355"/>
      <c r="N1230" s="355"/>
      <c r="O1230" s="355"/>
    </row>
    <row r="1231" spans="1:15" x14ac:dyDescent="0.2">
      <c r="A1231" s="386"/>
      <c r="B1231" s="382" t="s">
        <v>169</v>
      </c>
      <c r="C1231" s="382"/>
      <c r="D1231" s="382"/>
      <c r="E1231" s="382"/>
      <c r="F1231" s="382"/>
      <c r="G1231" s="359"/>
      <c r="H1231" s="359"/>
      <c r="I1231" s="355"/>
      <c r="J1231" s="355"/>
      <c r="K1231" s="355"/>
      <c r="L1231" s="355"/>
      <c r="M1231" s="355"/>
      <c r="N1231" s="355"/>
      <c r="O1231" s="355"/>
    </row>
    <row r="1232" spans="1:15" x14ac:dyDescent="0.2">
      <c r="A1232" s="386"/>
      <c r="B1232" s="382" t="s">
        <v>170</v>
      </c>
      <c r="C1232" s="382"/>
      <c r="D1232" s="382"/>
      <c r="E1232" s="382"/>
      <c r="F1232" s="382"/>
      <c r="G1232" s="359"/>
      <c r="H1232" s="359"/>
      <c r="I1232" s="355"/>
      <c r="J1232" s="355"/>
      <c r="K1232" s="355"/>
      <c r="L1232" s="355"/>
      <c r="M1232" s="355"/>
      <c r="N1232" s="355"/>
      <c r="O1232" s="355"/>
    </row>
    <row r="1233" spans="1:15" x14ac:dyDescent="0.2">
      <c r="A1233" s="386"/>
      <c r="B1233" s="382" t="s">
        <v>171</v>
      </c>
      <c r="C1233" s="382"/>
      <c r="D1233" s="382"/>
      <c r="E1233" s="382"/>
      <c r="F1233" s="382"/>
      <c r="G1233" s="359"/>
      <c r="H1233" s="359"/>
      <c r="I1233" s="355"/>
      <c r="J1233" s="355"/>
      <c r="K1233" s="355"/>
      <c r="L1233" s="355"/>
      <c r="M1233" s="355"/>
      <c r="N1233" s="355"/>
      <c r="O1233" s="355"/>
    </row>
    <row r="1234" spans="1:15" x14ac:dyDescent="0.2">
      <c r="A1234" s="386"/>
      <c r="B1234" s="382" t="s">
        <v>172</v>
      </c>
      <c r="C1234" s="382"/>
      <c r="D1234" s="382"/>
      <c r="E1234" s="382"/>
      <c r="F1234" s="382"/>
      <c r="G1234" s="359"/>
      <c r="H1234" s="359"/>
      <c r="I1234" s="359"/>
      <c r="J1234" s="359"/>
      <c r="K1234" s="359"/>
      <c r="L1234" s="359"/>
      <c r="M1234" s="359"/>
      <c r="N1234" s="359"/>
      <c r="O1234" s="359"/>
    </row>
    <row r="1235" spans="1:15" x14ac:dyDescent="0.2">
      <c r="A1235" s="386"/>
      <c r="B1235" s="382" t="s">
        <v>173</v>
      </c>
      <c r="C1235" s="382"/>
      <c r="D1235" s="382"/>
      <c r="E1235" s="382"/>
      <c r="F1235" s="382"/>
      <c r="G1235" s="359"/>
      <c r="H1235" s="359"/>
      <c r="I1235" s="359"/>
      <c r="J1235" s="359"/>
      <c r="K1235" s="359"/>
      <c r="L1235" s="359"/>
      <c r="M1235" s="359"/>
      <c r="N1235" s="359"/>
      <c r="O1235" s="359"/>
    </row>
    <row r="1236" spans="1:15" x14ac:dyDescent="0.2">
      <c r="A1236" s="386"/>
      <c r="B1236" s="382" t="s">
        <v>174</v>
      </c>
      <c r="C1236" s="382"/>
      <c r="D1236" s="382"/>
      <c r="E1236" s="382"/>
      <c r="F1236" s="382"/>
      <c r="G1236" s="359"/>
      <c r="H1236" s="359"/>
      <c r="I1236" s="355"/>
      <c r="J1236" s="355"/>
      <c r="K1236" s="355"/>
      <c r="L1236" s="355"/>
      <c r="M1236" s="355"/>
      <c r="N1236" s="355"/>
      <c r="O1236" s="355"/>
    </row>
    <row r="1237" spans="1:15" x14ac:dyDescent="0.2">
      <c r="A1237" s="386" t="s">
        <v>175</v>
      </c>
      <c r="B1237" s="380" t="s">
        <v>176</v>
      </c>
      <c r="C1237" s="380"/>
      <c r="D1237" s="380"/>
      <c r="E1237" s="380"/>
      <c r="F1237" s="380"/>
      <c r="G1237" s="387" t="s">
        <v>177</v>
      </c>
      <c r="H1237" s="387"/>
      <c r="I1237" s="380" t="s">
        <v>176</v>
      </c>
      <c r="J1237" s="380"/>
      <c r="K1237" s="380"/>
      <c r="L1237" s="380"/>
      <c r="M1237" s="380"/>
      <c r="N1237" s="380"/>
      <c r="O1237" s="178" t="s">
        <v>177</v>
      </c>
    </row>
    <row r="1238" spans="1:15" x14ac:dyDescent="0.2">
      <c r="A1238" s="386"/>
      <c r="B1238" s="388" t="s">
        <v>178</v>
      </c>
      <c r="C1238" s="389"/>
      <c r="D1238" s="389"/>
      <c r="E1238" s="389"/>
      <c r="F1238" s="390"/>
      <c r="G1238" s="356"/>
      <c r="H1238" s="358"/>
      <c r="I1238" s="388" t="s">
        <v>179</v>
      </c>
      <c r="J1238" s="389"/>
      <c r="K1238" s="389"/>
      <c r="L1238" s="389"/>
      <c r="M1238" s="389"/>
      <c r="N1238" s="390"/>
      <c r="O1238" s="179"/>
    </row>
    <row r="1239" spans="1:15" x14ac:dyDescent="0.2">
      <c r="A1239" s="386"/>
      <c r="B1239" s="388" t="s">
        <v>180</v>
      </c>
      <c r="C1239" s="389"/>
      <c r="D1239" s="389"/>
      <c r="E1239" s="389"/>
      <c r="F1239" s="390"/>
      <c r="G1239" s="356"/>
      <c r="H1239" s="358"/>
      <c r="I1239" s="388" t="s">
        <v>181</v>
      </c>
      <c r="J1239" s="389"/>
      <c r="K1239" s="389"/>
      <c r="L1239" s="389"/>
      <c r="M1239" s="389"/>
      <c r="N1239" s="390"/>
      <c r="O1239" s="179"/>
    </row>
    <row r="1240" spans="1:15" x14ac:dyDescent="0.2">
      <c r="A1240" s="386"/>
      <c r="B1240" s="388" t="s">
        <v>182</v>
      </c>
      <c r="C1240" s="389"/>
      <c r="D1240" s="389"/>
      <c r="E1240" s="389"/>
      <c r="F1240" s="390"/>
      <c r="G1240" s="356"/>
      <c r="H1240" s="358"/>
      <c r="I1240" s="388" t="s">
        <v>183</v>
      </c>
      <c r="J1240" s="389"/>
      <c r="K1240" s="389"/>
      <c r="L1240" s="389"/>
      <c r="M1240" s="389"/>
      <c r="N1240" s="390"/>
      <c r="O1240" s="179"/>
    </row>
    <row r="1241" spans="1:15" x14ac:dyDescent="0.2">
      <c r="A1241" s="386"/>
      <c r="B1241" s="388" t="s">
        <v>184</v>
      </c>
      <c r="C1241" s="389"/>
      <c r="D1241" s="389"/>
      <c r="E1241" s="389"/>
      <c r="F1241" s="390"/>
      <c r="G1241" s="356"/>
      <c r="H1241" s="358"/>
      <c r="I1241" s="388" t="s">
        <v>185</v>
      </c>
      <c r="J1241" s="389"/>
      <c r="K1241" s="389"/>
      <c r="L1241" s="389"/>
      <c r="M1241" s="389"/>
      <c r="N1241" s="390"/>
      <c r="O1241" s="179"/>
    </row>
    <row r="1242" spans="1:15" x14ac:dyDescent="0.2">
      <c r="A1242" s="386"/>
      <c r="B1242" s="388" t="s">
        <v>186</v>
      </c>
      <c r="C1242" s="389"/>
      <c r="D1242" s="389"/>
      <c r="E1242" s="389"/>
      <c r="F1242" s="390"/>
      <c r="G1242" s="356"/>
      <c r="H1242" s="358"/>
      <c r="I1242" s="388" t="s">
        <v>187</v>
      </c>
      <c r="J1242" s="389"/>
      <c r="K1242" s="389"/>
      <c r="L1242" s="389"/>
      <c r="M1242" s="389"/>
      <c r="N1242" s="390"/>
      <c r="O1242" s="179">
        <v>1</v>
      </c>
    </row>
    <row r="1243" spans="1:15" x14ac:dyDescent="0.2">
      <c r="A1243" s="386"/>
      <c r="B1243" s="388" t="s">
        <v>188</v>
      </c>
      <c r="C1243" s="389"/>
      <c r="D1243" s="389"/>
      <c r="E1243" s="389"/>
      <c r="F1243" s="390"/>
      <c r="G1243" s="356"/>
      <c r="H1243" s="358"/>
      <c r="I1243" s="388" t="s">
        <v>189</v>
      </c>
      <c r="J1243" s="389"/>
      <c r="K1243" s="389"/>
      <c r="L1243" s="389"/>
      <c r="M1243" s="389"/>
      <c r="N1243" s="390"/>
      <c r="O1243" s="179"/>
    </row>
    <row r="1244" spans="1:15" x14ac:dyDescent="0.2">
      <c r="A1244" s="386"/>
      <c r="B1244" s="388" t="s">
        <v>190</v>
      </c>
      <c r="C1244" s="389"/>
      <c r="D1244" s="389"/>
      <c r="E1244" s="389"/>
      <c r="F1244" s="390"/>
      <c r="G1244" s="356"/>
      <c r="H1244" s="358"/>
      <c r="I1244" s="388" t="s">
        <v>191</v>
      </c>
      <c r="J1244" s="389"/>
      <c r="K1244" s="389"/>
      <c r="L1244" s="389"/>
      <c r="M1244" s="389"/>
      <c r="N1244" s="390"/>
      <c r="O1244" s="179"/>
    </row>
    <row r="1245" spans="1:15" x14ac:dyDescent="0.2">
      <c r="A1245" s="386"/>
      <c r="B1245" s="388" t="s">
        <v>192</v>
      </c>
      <c r="C1245" s="389"/>
      <c r="D1245" s="389"/>
      <c r="E1245" s="389"/>
      <c r="F1245" s="390"/>
      <c r="G1245" s="356"/>
      <c r="H1245" s="358"/>
      <c r="I1245" s="388" t="s">
        <v>193</v>
      </c>
      <c r="J1245" s="389"/>
      <c r="K1245" s="389"/>
      <c r="L1245" s="389"/>
      <c r="M1245" s="389"/>
      <c r="N1245" s="390"/>
      <c r="O1245" s="179"/>
    </row>
    <row r="1246" spans="1:15" x14ac:dyDescent="0.2">
      <c r="A1246" s="386"/>
      <c r="B1246" s="388" t="s">
        <v>194</v>
      </c>
      <c r="C1246" s="389"/>
      <c r="D1246" s="389"/>
      <c r="E1246" s="389"/>
      <c r="F1246" s="390"/>
      <c r="G1246" s="356"/>
      <c r="H1246" s="358"/>
      <c r="I1246" s="388" t="s">
        <v>195</v>
      </c>
      <c r="J1246" s="389"/>
      <c r="K1246" s="389"/>
      <c r="L1246" s="389"/>
      <c r="M1246" s="389"/>
      <c r="N1246" s="390"/>
      <c r="O1246" s="179"/>
    </row>
    <row r="1247" spans="1:15" x14ac:dyDescent="0.2">
      <c r="A1247" s="386"/>
      <c r="B1247" s="388" t="s">
        <v>196</v>
      </c>
      <c r="C1247" s="389"/>
      <c r="D1247" s="389"/>
      <c r="E1247" s="389"/>
      <c r="F1247" s="390"/>
      <c r="G1247" s="356"/>
      <c r="H1247" s="358"/>
      <c r="I1247" s="388" t="s">
        <v>197</v>
      </c>
      <c r="J1247" s="389"/>
      <c r="K1247" s="389"/>
      <c r="L1247" s="389"/>
      <c r="M1247" s="389"/>
      <c r="N1247" s="390"/>
      <c r="O1247" s="180">
        <v>1</v>
      </c>
    </row>
    <row r="1248" spans="1:15" x14ac:dyDescent="0.2">
      <c r="A1248" s="386"/>
      <c r="B1248" s="388" t="s">
        <v>198</v>
      </c>
      <c r="C1248" s="389"/>
      <c r="D1248" s="389"/>
      <c r="E1248" s="389"/>
      <c r="F1248" s="390"/>
      <c r="G1248" s="391">
        <v>2</v>
      </c>
      <c r="H1248" s="392"/>
      <c r="I1248" s="393" t="s">
        <v>199</v>
      </c>
      <c r="J1248" s="394"/>
      <c r="K1248" s="394"/>
      <c r="L1248" s="394"/>
      <c r="M1248" s="394"/>
      <c r="N1248" s="395"/>
      <c r="O1248" s="181">
        <f>SUM(G1238:H1248,O1238:O1247)</f>
        <v>4</v>
      </c>
    </row>
    <row r="1249" spans="1:15" x14ac:dyDescent="0.2">
      <c r="A1249" s="396" t="s">
        <v>200</v>
      </c>
      <c r="B1249" s="424" t="s">
        <v>218</v>
      </c>
      <c r="C1249" s="424"/>
      <c r="D1249" s="424"/>
      <c r="E1249" s="424"/>
      <c r="F1249" s="424"/>
      <c r="G1249" s="425"/>
      <c r="H1249" s="425"/>
      <c r="I1249" s="425"/>
      <c r="J1249" s="425"/>
      <c r="K1249" s="425"/>
      <c r="L1249" s="425"/>
      <c r="M1249" s="425"/>
      <c r="N1249" s="425"/>
      <c r="O1249" s="425"/>
    </row>
    <row r="1250" spans="1:15" x14ac:dyDescent="0.2">
      <c r="A1250" s="396"/>
      <c r="B1250" s="359"/>
      <c r="C1250" s="359"/>
      <c r="D1250" s="359"/>
      <c r="E1250" s="359"/>
      <c r="F1250" s="359"/>
      <c r="G1250" s="359"/>
      <c r="H1250" s="359"/>
      <c r="I1250" s="359"/>
      <c r="J1250" s="359"/>
      <c r="K1250" s="359"/>
      <c r="L1250" s="359"/>
      <c r="M1250" s="359"/>
      <c r="N1250" s="359"/>
      <c r="O1250" s="359"/>
    </row>
    <row r="1251" spans="1:15" x14ac:dyDescent="0.2">
      <c r="A1251" s="396"/>
      <c r="B1251" s="355"/>
      <c r="C1251" s="355"/>
      <c r="D1251" s="355"/>
      <c r="E1251" s="355"/>
      <c r="F1251" s="355"/>
      <c r="G1251" s="355"/>
      <c r="H1251" s="355"/>
      <c r="I1251" s="355"/>
      <c r="J1251" s="355"/>
      <c r="K1251" s="355"/>
      <c r="L1251" s="355"/>
      <c r="M1251" s="355"/>
      <c r="N1251" s="355"/>
      <c r="O1251" s="355"/>
    </row>
    <row r="1252" spans="1:15" x14ac:dyDescent="0.2">
      <c r="A1252" s="396"/>
      <c r="B1252" s="355"/>
      <c r="C1252" s="355"/>
      <c r="D1252" s="355"/>
      <c r="E1252" s="355"/>
      <c r="F1252" s="355"/>
      <c r="G1252" s="355"/>
      <c r="H1252" s="355"/>
      <c r="I1252" s="355"/>
      <c r="J1252" s="355"/>
      <c r="K1252" s="355"/>
      <c r="L1252" s="355"/>
      <c r="M1252" s="355"/>
      <c r="N1252" s="355"/>
      <c r="O1252" s="355"/>
    </row>
    <row r="1253" spans="1:15" x14ac:dyDescent="0.2">
      <c r="A1253" s="396"/>
      <c r="B1253" s="355"/>
      <c r="C1253" s="355"/>
      <c r="D1253" s="355"/>
      <c r="E1253" s="355"/>
      <c r="F1253" s="355"/>
      <c r="G1253" s="355"/>
      <c r="H1253" s="355"/>
      <c r="I1253" s="355"/>
      <c r="J1253" s="355"/>
      <c r="K1253" s="355"/>
      <c r="L1253" s="355"/>
      <c r="M1253" s="355"/>
      <c r="N1253" s="355"/>
      <c r="O1253" s="355"/>
    </row>
    <row r="1254" spans="1:15" x14ac:dyDescent="0.2">
      <c r="A1254" s="396"/>
      <c r="B1254" s="355"/>
      <c r="C1254" s="355"/>
      <c r="D1254" s="355"/>
      <c r="E1254" s="355"/>
      <c r="F1254" s="355"/>
      <c r="G1254" s="355"/>
      <c r="H1254" s="355"/>
      <c r="I1254" s="355"/>
      <c r="J1254" s="355"/>
      <c r="K1254" s="355"/>
      <c r="L1254" s="355"/>
      <c r="M1254" s="355"/>
      <c r="N1254" s="355"/>
      <c r="O1254" s="355"/>
    </row>
    <row r="1255" spans="1:15" x14ac:dyDescent="0.2">
      <c r="A1255" s="396"/>
      <c r="B1255" s="355"/>
      <c r="C1255" s="355"/>
      <c r="D1255" s="355"/>
      <c r="E1255" s="355"/>
      <c r="F1255" s="355"/>
      <c r="G1255" s="355"/>
      <c r="H1255" s="355"/>
      <c r="I1255" s="355"/>
      <c r="J1255" s="355"/>
      <c r="K1255" s="355"/>
      <c r="L1255" s="355"/>
      <c r="M1255" s="355"/>
      <c r="N1255" s="355"/>
      <c r="O1255" s="355"/>
    </row>
    <row r="1256" spans="1:15" x14ac:dyDescent="0.2">
      <c r="A1256" s="396"/>
      <c r="B1256" s="355"/>
      <c r="C1256" s="355"/>
      <c r="D1256" s="355"/>
      <c r="E1256" s="355"/>
      <c r="F1256" s="355"/>
      <c r="G1256" s="355"/>
      <c r="H1256" s="355"/>
      <c r="I1256" s="355"/>
      <c r="J1256" s="355"/>
      <c r="K1256" s="355"/>
      <c r="L1256" s="355"/>
      <c r="M1256" s="355"/>
      <c r="N1256" s="355"/>
      <c r="O1256" s="355"/>
    </row>
    <row r="1257" spans="1:15" x14ac:dyDescent="0.2">
      <c r="A1257" s="396"/>
      <c r="B1257" s="355"/>
      <c r="C1257" s="355"/>
      <c r="D1257" s="355"/>
      <c r="E1257" s="355"/>
      <c r="F1257" s="355"/>
      <c r="G1257" s="355"/>
      <c r="H1257" s="355"/>
      <c r="I1257" s="355"/>
      <c r="J1257" s="355"/>
      <c r="K1257" s="355"/>
      <c r="L1257" s="355"/>
      <c r="M1257" s="355"/>
      <c r="N1257" s="355"/>
      <c r="O1257" s="355"/>
    </row>
    <row r="1258" spans="1:15" x14ac:dyDescent="0.2">
      <c r="A1258" s="396"/>
      <c r="B1258" s="355"/>
      <c r="C1258" s="355"/>
      <c r="D1258" s="355"/>
      <c r="E1258" s="355"/>
      <c r="F1258" s="355"/>
      <c r="G1258" s="355"/>
      <c r="H1258" s="355"/>
      <c r="I1258" s="355"/>
      <c r="J1258" s="355"/>
      <c r="K1258" s="355"/>
      <c r="L1258" s="355"/>
      <c r="M1258" s="355"/>
      <c r="N1258" s="355"/>
      <c r="O1258" s="355"/>
    </row>
    <row r="1259" spans="1:15" x14ac:dyDescent="0.2">
      <c r="A1259" s="396"/>
      <c r="B1259" s="355"/>
      <c r="C1259" s="355"/>
      <c r="D1259" s="355"/>
      <c r="E1259" s="355"/>
      <c r="F1259" s="355"/>
      <c r="G1259" s="355"/>
      <c r="H1259" s="355"/>
      <c r="I1259" s="355"/>
      <c r="J1259" s="355"/>
      <c r="K1259" s="355"/>
      <c r="L1259" s="355"/>
      <c r="M1259" s="355"/>
      <c r="N1259" s="355"/>
      <c r="O1259" s="355"/>
    </row>
    <row r="1260" spans="1:15" x14ac:dyDescent="0.2">
      <c r="A1260" s="396"/>
      <c r="B1260" s="355"/>
      <c r="C1260" s="355"/>
      <c r="D1260" s="355"/>
      <c r="E1260" s="355"/>
      <c r="F1260" s="355"/>
      <c r="G1260" s="355"/>
      <c r="H1260" s="355"/>
      <c r="I1260" s="355"/>
      <c r="J1260" s="355"/>
      <c r="K1260" s="355"/>
      <c r="L1260" s="355"/>
      <c r="M1260" s="355"/>
      <c r="N1260" s="355"/>
      <c r="O1260" s="355"/>
    </row>
    <row r="1261" spans="1:15" x14ac:dyDescent="0.2">
      <c r="A1261" s="396"/>
      <c r="B1261" s="355"/>
      <c r="C1261" s="355"/>
      <c r="D1261" s="355"/>
      <c r="E1261" s="355"/>
      <c r="F1261" s="355"/>
      <c r="G1261" s="355"/>
      <c r="H1261" s="355"/>
      <c r="I1261" s="355"/>
      <c r="J1261" s="355"/>
      <c r="K1261" s="355"/>
      <c r="L1261" s="355"/>
      <c r="M1261" s="355"/>
      <c r="N1261" s="355"/>
      <c r="O1261" s="355"/>
    </row>
    <row r="1262" spans="1:15" ht="32.25" customHeight="1" x14ac:dyDescent="0.2">
      <c r="A1262" s="396"/>
      <c r="B1262" s="355"/>
      <c r="C1262" s="355"/>
      <c r="D1262" s="355"/>
      <c r="E1262" s="355"/>
      <c r="F1262" s="355"/>
      <c r="G1262" s="355"/>
      <c r="H1262" s="355"/>
      <c r="I1262" s="253" t="s">
        <v>0</v>
      </c>
      <c r="J1262" s="253"/>
      <c r="K1262" s="253"/>
      <c r="L1262" s="253"/>
      <c r="M1262" s="253"/>
      <c r="N1262" s="253"/>
      <c r="O1262" s="253"/>
    </row>
    <row r="1263" spans="1:15" ht="46.5" customHeight="1" x14ac:dyDescent="0.2">
      <c r="A1263" s="396"/>
      <c r="B1263" s="355"/>
      <c r="C1263" s="355"/>
      <c r="D1263" s="355"/>
      <c r="E1263" s="355"/>
      <c r="F1263" s="355"/>
      <c r="G1263" s="355"/>
      <c r="H1263" s="355"/>
      <c r="I1263" s="253"/>
      <c r="J1263" s="253"/>
      <c r="K1263" s="253"/>
      <c r="L1263" s="253"/>
      <c r="M1263" s="253"/>
      <c r="N1263" s="253"/>
      <c r="O1263" s="253"/>
    </row>
    <row r="1264" spans="1:15" x14ac:dyDescent="0.2">
      <c r="A1264" s="396" t="s">
        <v>204</v>
      </c>
      <c r="B1264" s="355"/>
      <c r="C1264" s="355"/>
      <c r="D1264" s="355"/>
      <c r="E1264" s="355"/>
      <c r="F1264" s="355"/>
      <c r="G1264" s="355"/>
      <c r="H1264" s="355"/>
      <c r="I1264" s="355"/>
      <c r="J1264" s="355"/>
      <c r="K1264" s="355"/>
      <c r="L1264" s="355"/>
      <c r="M1264" s="355"/>
      <c r="N1264" s="355"/>
      <c r="O1264" s="355"/>
    </row>
    <row r="1265" spans="1:15" x14ac:dyDescent="0.2">
      <c r="A1265" s="396"/>
      <c r="B1265" s="355"/>
      <c r="C1265" s="355"/>
      <c r="D1265" s="355"/>
      <c r="E1265" s="355"/>
      <c r="F1265" s="355"/>
      <c r="G1265" s="355"/>
      <c r="H1265" s="355"/>
      <c r="I1265" s="355"/>
      <c r="J1265" s="355"/>
      <c r="K1265" s="355"/>
      <c r="L1265" s="355"/>
      <c r="M1265" s="355"/>
      <c r="N1265" s="355"/>
      <c r="O1265" s="355"/>
    </row>
    <row r="1266" spans="1:15" x14ac:dyDescent="0.2">
      <c r="A1266" s="396"/>
      <c r="B1266" s="355"/>
      <c r="C1266" s="355"/>
      <c r="D1266" s="355"/>
      <c r="E1266" s="355"/>
      <c r="F1266" s="355"/>
      <c r="G1266" s="355"/>
      <c r="H1266" s="355"/>
      <c r="I1266" s="355"/>
      <c r="J1266" s="355"/>
      <c r="K1266" s="355"/>
      <c r="L1266" s="355"/>
      <c r="M1266" s="355"/>
      <c r="N1266" s="355"/>
      <c r="O1266" s="355"/>
    </row>
    <row r="1267" spans="1:15" x14ac:dyDescent="0.2">
      <c r="A1267" s="396"/>
      <c r="B1267" s="355"/>
      <c r="C1267" s="355"/>
      <c r="D1267" s="355"/>
      <c r="E1267" s="355"/>
      <c r="F1267" s="355"/>
      <c r="G1267" s="355"/>
      <c r="H1267" s="355"/>
      <c r="I1267" s="355"/>
      <c r="J1267" s="355"/>
      <c r="K1267" s="355"/>
      <c r="L1267" s="355"/>
      <c r="M1267" s="355"/>
      <c r="N1267" s="355"/>
      <c r="O1267" s="355"/>
    </row>
    <row r="1268" spans="1:15" x14ac:dyDescent="0.2">
      <c r="A1268" s="396"/>
      <c r="B1268" s="355"/>
      <c r="C1268" s="355"/>
      <c r="D1268" s="355"/>
      <c r="E1268" s="355"/>
      <c r="F1268" s="355"/>
      <c r="G1268" s="355"/>
      <c r="H1268" s="355"/>
      <c r="I1268" s="355"/>
      <c r="J1268" s="355"/>
      <c r="K1268" s="355"/>
      <c r="L1268" s="355"/>
      <c r="M1268" s="355"/>
      <c r="N1268" s="355"/>
      <c r="O1268" s="355"/>
    </row>
    <row r="1269" spans="1:15" x14ac:dyDescent="0.2">
      <c r="A1269" s="396"/>
      <c r="B1269" s="355"/>
      <c r="C1269" s="355"/>
      <c r="D1269" s="355"/>
      <c r="E1269" s="355"/>
      <c r="F1269" s="355"/>
      <c r="G1269" s="355"/>
      <c r="H1269" s="355"/>
      <c r="I1269" s="355"/>
      <c r="J1269" s="355"/>
      <c r="K1269" s="355"/>
      <c r="L1269" s="355"/>
      <c r="M1269" s="355"/>
      <c r="N1269" s="355"/>
      <c r="O1269" s="355"/>
    </row>
    <row r="1270" spans="1:15" x14ac:dyDescent="0.2">
      <c r="A1270" s="396"/>
      <c r="B1270" s="355"/>
      <c r="C1270" s="355"/>
      <c r="D1270" s="355"/>
      <c r="E1270" s="355"/>
      <c r="F1270" s="355"/>
      <c r="G1270" s="355"/>
      <c r="H1270" s="355"/>
      <c r="I1270" s="355"/>
      <c r="J1270" s="355"/>
      <c r="K1270" s="355"/>
      <c r="L1270" s="355"/>
      <c r="M1270" s="355"/>
      <c r="N1270" s="355"/>
      <c r="O1270" s="355"/>
    </row>
    <row r="1271" spans="1:15" x14ac:dyDescent="0.2">
      <c r="A1271" s="396"/>
      <c r="B1271" s="355"/>
      <c r="C1271" s="355"/>
      <c r="D1271" s="355"/>
      <c r="E1271" s="355"/>
      <c r="F1271" s="355"/>
      <c r="G1271" s="355"/>
      <c r="H1271" s="355"/>
      <c r="I1271" s="355"/>
      <c r="J1271" s="355"/>
      <c r="K1271" s="355"/>
      <c r="L1271" s="355"/>
      <c r="M1271" s="355"/>
      <c r="N1271" s="355"/>
      <c r="O1271" s="355"/>
    </row>
    <row r="1272" spans="1:15" x14ac:dyDescent="0.2">
      <c r="A1272" s="396"/>
      <c r="B1272" s="359"/>
      <c r="C1272" s="359"/>
      <c r="D1272" s="359"/>
      <c r="E1272" s="359"/>
      <c r="F1272" s="359"/>
      <c r="G1272" s="359"/>
      <c r="H1272" s="359"/>
      <c r="I1272" s="359"/>
      <c r="J1272" s="359"/>
      <c r="K1272" s="359"/>
      <c r="L1272" s="359"/>
      <c r="M1272" s="359"/>
      <c r="N1272" s="359"/>
      <c r="O1272" s="359"/>
    </row>
    <row r="1273" spans="1:15" x14ac:dyDescent="0.2">
      <c r="A1273" s="396"/>
      <c r="B1273" s="359"/>
      <c r="C1273" s="359"/>
      <c r="D1273" s="359"/>
      <c r="E1273" s="359"/>
      <c r="F1273" s="359"/>
      <c r="G1273" s="359"/>
      <c r="H1273" s="359"/>
      <c r="I1273" s="253" t="s">
        <v>205</v>
      </c>
      <c r="J1273" s="253"/>
      <c r="K1273" s="253"/>
      <c r="L1273" s="253"/>
      <c r="M1273" s="253"/>
      <c r="N1273" s="253"/>
      <c r="O1273" s="253"/>
    </row>
    <row r="1274" spans="1:15" ht="31.5" customHeight="1" x14ac:dyDescent="0.2">
      <c r="A1274" s="396"/>
      <c r="B1274" s="359"/>
      <c r="C1274" s="359"/>
      <c r="D1274" s="359"/>
      <c r="E1274" s="359"/>
      <c r="F1274" s="359"/>
      <c r="G1274" s="359"/>
      <c r="H1274" s="359"/>
      <c r="I1274" s="253"/>
      <c r="J1274" s="253"/>
      <c r="K1274" s="253"/>
      <c r="L1274" s="253"/>
      <c r="M1274" s="253"/>
      <c r="N1274" s="253"/>
      <c r="O1274" s="253"/>
    </row>
    <row r="1275" spans="1:15" ht="39" customHeight="1" x14ac:dyDescent="0.2">
      <c r="A1275" s="396"/>
      <c r="B1275" s="359"/>
      <c r="C1275" s="359"/>
      <c r="D1275" s="359"/>
      <c r="E1275" s="359"/>
      <c r="F1275" s="359"/>
      <c r="G1275" s="359"/>
      <c r="H1275" s="359"/>
      <c r="I1275" s="253"/>
      <c r="J1275" s="253"/>
      <c r="K1275" s="253"/>
      <c r="L1275" s="253"/>
      <c r="M1275" s="253"/>
      <c r="N1275" s="253"/>
      <c r="O1275" s="253"/>
    </row>
    <row r="1276" spans="1:15" x14ac:dyDescent="0.2">
      <c r="A1276" s="80" t="s">
        <v>150</v>
      </c>
      <c r="B1276" s="384" t="s">
        <v>1</v>
      </c>
      <c r="C1276" s="384"/>
      <c r="D1276" s="384"/>
      <c r="E1276" s="384"/>
      <c r="F1276" s="384"/>
      <c r="G1276" s="384"/>
      <c r="H1276" s="384"/>
      <c r="I1276" s="384"/>
      <c r="J1276" s="384"/>
      <c r="K1276" s="384"/>
      <c r="L1276" s="384"/>
      <c r="M1276" s="384"/>
      <c r="N1276" s="384"/>
      <c r="O1276" s="384"/>
    </row>
    <row r="1277" spans="1:15" x14ac:dyDescent="0.2">
      <c r="A1277" s="166" t="s">
        <v>2</v>
      </c>
      <c r="B1277" s="384" t="s">
        <v>3</v>
      </c>
      <c r="C1277" s="384"/>
      <c r="D1277" s="384"/>
      <c r="E1277" s="384"/>
      <c r="F1277" s="384"/>
      <c r="G1277" s="384"/>
      <c r="H1277" s="384"/>
      <c r="I1277" s="384"/>
      <c r="J1277" s="384"/>
      <c r="K1277" s="384"/>
      <c r="L1277" s="384"/>
      <c r="M1277" s="384"/>
      <c r="N1277" s="384"/>
      <c r="O1277" s="384"/>
    </row>
    <row r="1278" spans="1:15" x14ac:dyDescent="0.2">
      <c r="A1278" s="378" t="s">
        <v>151</v>
      </c>
      <c r="B1278" s="378"/>
      <c r="C1278" s="378"/>
      <c r="D1278" s="378"/>
      <c r="E1278" s="378"/>
      <c r="F1278" s="378"/>
      <c r="G1278" s="378"/>
      <c r="H1278" s="378"/>
      <c r="I1278" s="378"/>
      <c r="J1278" s="378"/>
      <c r="K1278" s="378"/>
      <c r="L1278" s="378"/>
      <c r="M1278" s="378"/>
      <c r="N1278" s="378"/>
      <c r="O1278" s="378"/>
    </row>
    <row r="1279" spans="1:15" x14ac:dyDescent="0.2">
      <c r="A1279" s="169" t="s">
        <v>6</v>
      </c>
      <c r="B1279" s="170" t="s">
        <v>98</v>
      </c>
      <c r="C1279" s="170" t="s">
        <v>124</v>
      </c>
      <c r="D1279" s="412" t="s">
        <v>102</v>
      </c>
      <c r="E1279" s="412"/>
      <c r="F1279" s="412"/>
      <c r="G1279" s="380" t="s">
        <v>152</v>
      </c>
      <c r="H1279" s="380"/>
      <c r="I1279" s="381">
        <f>I1226+1</f>
        <v>45960</v>
      </c>
      <c r="J1279" s="381"/>
      <c r="K1279" s="381"/>
      <c r="L1279" s="381"/>
      <c r="M1279" s="381"/>
      <c r="N1279" s="171" t="s">
        <v>153</v>
      </c>
      <c r="O1279" s="169">
        <f>O1226+1</f>
        <v>25</v>
      </c>
    </row>
    <row r="1280" spans="1:15" x14ac:dyDescent="0.2">
      <c r="A1280" s="382" t="s">
        <v>154</v>
      </c>
      <c r="B1280" s="380" t="s">
        <v>5</v>
      </c>
      <c r="C1280" s="380"/>
      <c r="D1280" s="380"/>
      <c r="E1280" s="380"/>
      <c r="F1280" s="380"/>
      <c r="G1280" s="380"/>
      <c r="H1280" s="380"/>
      <c r="I1280" s="380"/>
      <c r="J1280" s="380"/>
      <c r="K1280" s="166" t="s">
        <v>155</v>
      </c>
      <c r="L1280" s="166" t="s">
        <v>156</v>
      </c>
      <c r="M1280" s="383" t="s">
        <v>157</v>
      </c>
      <c r="N1280" s="383"/>
      <c r="O1280" s="166" t="s">
        <v>158</v>
      </c>
    </row>
    <row r="1281" spans="1:15" x14ac:dyDescent="0.2">
      <c r="A1281" s="382"/>
      <c r="B1281" s="380"/>
      <c r="C1281" s="380"/>
      <c r="D1281" s="380"/>
      <c r="E1281" s="380"/>
      <c r="F1281" s="380"/>
      <c r="G1281" s="380"/>
      <c r="H1281" s="380"/>
      <c r="I1281" s="380"/>
      <c r="J1281" s="380"/>
      <c r="K1281" s="166" t="s">
        <v>159</v>
      </c>
      <c r="L1281" s="176" t="s">
        <v>107</v>
      </c>
      <c r="M1281" s="377"/>
      <c r="N1281" s="377"/>
      <c r="O1281" s="167"/>
    </row>
    <row r="1282" spans="1:15" ht="25.5" x14ac:dyDescent="0.2">
      <c r="A1282" s="173" t="s">
        <v>161</v>
      </c>
      <c r="B1282" s="174">
        <v>45932</v>
      </c>
      <c r="C1282" s="173" t="s">
        <v>162</v>
      </c>
      <c r="D1282" s="173">
        <v>180</v>
      </c>
      <c r="E1282" s="173" t="s">
        <v>163</v>
      </c>
      <c r="F1282" s="385" t="s">
        <v>164</v>
      </c>
      <c r="G1282" s="385"/>
      <c r="H1282" s="175">
        <f>H1229+1</f>
        <v>25</v>
      </c>
      <c r="I1282" s="173" t="s">
        <v>165</v>
      </c>
      <c r="J1282" s="175">
        <f>D1282-H1282</f>
        <v>155</v>
      </c>
      <c r="K1282" s="176" t="s">
        <v>166</v>
      </c>
      <c r="L1282" s="176" t="s">
        <v>107</v>
      </c>
      <c r="M1282" s="384"/>
      <c r="N1282" s="384"/>
      <c r="O1282" s="172"/>
    </row>
    <row r="1283" spans="1:15" x14ac:dyDescent="0.2">
      <c r="A1283" s="386" t="s">
        <v>167</v>
      </c>
      <c r="B1283" s="382" t="s">
        <v>168</v>
      </c>
      <c r="C1283" s="382"/>
      <c r="D1283" s="382"/>
      <c r="E1283" s="382"/>
      <c r="F1283" s="382"/>
      <c r="G1283" s="359"/>
      <c r="H1283" s="359"/>
      <c r="I1283" s="355"/>
      <c r="J1283" s="355"/>
      <c r="K1283" s="355"/>
      <c r="L1283" s="355"/>
      <c r="M1283" s="355"/>
      <c r="N1283" s="355"/>
      <c r="O1283" s="355"/>
    </row>
    <row r="1284" spans="1:15" x14ac:dyDescent="0.2">
      <c r="A1284" s="386"/>
      <c r="B1284" s="382" t="s">
        <v>169</v>
      </c>
      <c r="C1284" s="382"/>
      <c r="D1284" s="382"/>
      <c r="E1284" s="382"/>
      <c r="F1284" s="382"/>
      <c r="G1284" s="359"/>
      <c r="H1284" s="359"/>
      <c r="I1284" s="355"/>
      <c r="J1284" s="355"/>
      <c r="K1284" s="355"/>
      <c r="L1284" s="355"/>
      <c r="M1284" s="355"/>
      <c r="N1284" s="355"/>
      <c r="O1284" s="355"/>
    </row>
    <row r="1285" spans="1:15" x14ac:dyDescent="0.2">
      <c r="A1285" s="386"/>
      <c r="B1285" s="382" t="s">
        <v>170</v>
      </c>
      <c r="C1285" s="382"/>
      <c r="D1285" s="382"/>
      <c r="E1285" s="382"/>
      <c r="F1285" s="382"/>
      <c r="G1285" s="359"/>
      <c r="H1285" s="359"/>
      <c r="I1285" s="355"/>
      <c r="J1285" s="355"/>
      <c r="K1285" s="355"/>
      <c r="L1285" s="355"/>
      <c r="M1285" s="355"/>
      <c r="N1285" s="355"/>
      <c r="O1285" s="355"/>
    </row>
    <row r="1286" spans="1:15" x14ac:dyDescent="0.2">
      <c r="A1286" s="386"/>
      <c r="B1286" s="382" t="s">
        <v>171</v>
      </c>
      <c r="C1286" s="382"/>
      <c r="D1286" s="382"/>
      <c r="E1286" s="382"/>
      <c r="F1286" s="382"/>
      <c r="G1286" s="359"/>
      <c r="H1286" s="359"/>
      <c r="I1286" s="355"/>
      <c r="J1286" s="355"/>
      <c r="K1286" s="355"/>
      <c r="L1286" s="355"/>
      <c r="M1286" s="355"/>
      <c r="N1286" s="355"/>
      <c r="O1286" s="355"/>
    </row>
    <row r="1287" spans="1:15" x14ac:dyDescent="0.2">
      <c r="A1287" s="386"/>
      <c r="B1287" s="382" t="s">
        <v>172</v>
      </c>
      <c r="C1287" s="382"/>
      <c r="D1287" s="382"/>
      <c r="E1287" s="382"/>
      <c r="F1287" s="382"/>
      <c r="G1287" s="359"/>
      <c r="H1287" s="359"/>
      <c r="I1287" s="359"/>
      <c r="J1287" s="359"/>
      <c r="K1287" s="359"/>
      <c r="L1287" s="359"/>
      <c r="M1287" s="359"/>
      <c r="N1287" s="359"/>
      <c r="O1287" s="359"/>
    </row>
    <row r="1288" spans="1:15" x14ac:dyDescent="0.2">
      <c r="A1288" s="386"/>
      <c r="B1288" s="382" t="s">
        <v>173</v>
      </c>
      <c r="C1288" s="382"/>
      <c r="D1288" s="382"/>
      <c r="E1288" s="382"/>
      <c r="F1288" s="382"/>
      <c r="G1288" s="359"/>
      <c r="H1288" s="359"/>
      <c r="I1288" s="359"/>
      <c r="J1288" s="359"/>
      <c r="K1288" s="359"/>
      <c r="L1288" s="359"/>
      <c r="M1288" s="359"/>
      <c r="N1288" s="359"/>
      <c r="O1288" s="359"/>
    </row>
    <row r="1289" spans="1:15" x14ac:dyDescent="0.2">
      <c r="A1289" s="386"/>
      <c r="B1289" s="382" t="s">
        <v>174</v>
      </c>
      <c r="C1289" s="382"/>
      <c r="D1289" s="382"/>
      <c r="E1289" s="382"/>
      <c r="F1289" s="382"/>
      <c r="G1289" s="359">
        <v>1</v>
      </c>
      <c r="H1289" s="359"/>
      <c r="I1289" s="355"/>
      <c r="J1289" s="355"/>
      <c r="K1289" s="355"/>
      <c r="L1289" s="355"/>
      <c r="M1289" s="355"/>
      <c r="N1289" s="355"/>
      <c r="O1289" s="355"/>
    </row>
    <row r="1290" spans="1:15" x14ac:dyDescent="0.2">
      <c r="A1290" s="386" t="s">
        <v>175</v>
      </c>
      <c r="B1290" s="380" t="s">
        <v>176</v>
      </c>
      <c r="C1290" s="380"/>
      <c r="D1290" s="380"/>
      <c r="E1290" s="380"/>
      <c r="F1290" s="380"/>
      <c r="G1290" s="387" t="s">
        <v>177</v>
      </c>
      <c r="H1290" s="387"/>
      <c r="I1290" s="380" t="s">
        <v>176</v>
      </c>
      <c r="J1290" s="380"/>
      <c r="K1290" s="380"/>
      <c r="L1290" s="380"/>
      <c r="M1290" s="380"/>
      <c r="N1290" s="380"/>
      <c r="O1290" s="178" t="s">
        <v>177</v>
      </c>
    </row>
    <row r="1291" spans="1:15" x14ac:dyDescent="0.2">
      <c r="A1291" s="386"/>
      <c r="B1291" s="388" t="s">
        <v>178</v>
      </c>
      <c r="C1291" s="389"/>
      <c r="D1291" s="389"/>
      <c r="E1291" s="389"/>
      <c r="F1291" s="390"/>
      <c r="G1291" s="356"/>
      <c r="H1291" s="358"/>
      <c r="I1291" s="388" t="s">
        <v>179</v>
      </c>
      <c r="J1291" s="389"/>
      <c r="K1291" s="389"/>
      <c r="L1291" s="389"/>
      <c r="M1291" s="389"/>
      <c r="N1291" s="390"/>
      <c r="O1291" s="179"/>
    </row>
    <row r="1292" spans="1:15" x14ac:dyDescent="0.2">
      <c r="A1292" s="386"/>
      <c r="B1292" s="388" t="s">
        <v>180</v>
      </c>
      <c r="C1292" s="389"/>
      <c r="D1292" s="389"/>
      <c r="E1292" s="389"/>
      <c r="F1292" s="390"/>
      <c r="G1292" s="356"/>
      <c r="H1292" s="358"/>
      <c r="I1292" s="388" t="s">
        <v>181</v>
      </c>
      <c r="J1292" s="389"/>
      <c r="K1292" s="389"/>
      <c r="L1292" s="389"/>
      <c r="M1292" s="389"/>
      <c r="N1292" s="390"/>
      <c r="O1292" s="179"/>
    </row>
    <row r="1293" spans="1:15" x14ac:dyDescent="0.2">
      <c r="A1293" s="386"/>
      <c r="B1293" s="388" t="s">
        <v>182</v>
      </c>
      <c r="C1293" s="389"/>
      <c r="D1293" s="389"/>
      <c r="E1293" s="389"/>
      <c r="F1293" s="390"/>
      <c r="G1293" s="356"/>
      <c r="H1293" s="358"/>
      <c r="I1293" s="388" t="s">
        <v>183</v>
      </c>
      <c r="J1293" s="389"/>
      <c r="K1293" s="389"/>
      <c r="L1293" s="389"/>
      <c r="M1293" s="389"/>
      <c r="N1293" s="390"/>
      <c r="O1293" s="179"/>
    </row>
    <row r="1294" spans="1:15" x14ac:dyDescent="0.2">
      <c r="A1294" s="386"/>
      <c r="B1294" s="388" t="s">
        <v>184</v>
      </c>
      <c r="C1294" s="389"/>
      <c r="D1294" s="389"/>
      <c r="E1294" s="389"/>
      <c r="F1294" s="390"/>
      <c r="G1294" s="356"/>
      <c r="H1294" s="358"/>
      <c r="I1294" s="388" t="s">
        <v>185</v>
      </c>
      <c r="J1294" s="389"/>
      <c r="K1294" s="389"/>
      <c r="L1294" s="389"/>
      <c r="M1294" s="389"/>
      <c r="N1294" s="390"/>
      <c r="O1294" s="179"/>
    </row>
    <row r="1295" spans="1:15" x14ac:dyDescent="0.2">
      <c r="A1295" s="386"/>
      <c r="B1295" s="388" t="s">
        <v>186</v>
      </c>
      <c r="C1295" s="389"/>
      <c r="D1295" s="389"/>
      <c r="E1295" s="389"/>
      <c r="F1295" s="390"/>
      <c r="G1295" s="356"/>
      <c r="H1295" s="358"/>
      <c r="I1295" s="388" t="s">
        <v>187</v>
      </c>
      <c r="J1295" s="389"/>
      <c r="K1295" s="389"/>
      <c r="L1295" s="389"/>
      <c r="M1295" s="389"/>
      <c r="N1295" s="390"/>
      <c r="O1295" s="179">
        <v>1</v>
      </c>
    </row>
    <row r="1296" spans="1:15" x14ac:dyDescent="0.2">
      <c r="A1296" s="386"/>
      <c r="B1296" s="388" t="s">
        <v>188</v>
      </c>
      <c r="C1296" s="389"/>
      <c r="D1296" s="389"/>
      <c r="E1296" s="389"/>
      <c r="F1296" s="390"/>
      <c r="G1296" s="356"/>
      <c r="H1296" s="358"/>
      <c r="I1296" s="388" t="s">
        <v>189</v>
      </c>
      <c r="J1296" s="389"/>
      <c r="K1296" s="389"/>
      <c r="L1296" s="389"/>
      <c r="M1296" s="389"/>
      <c r="N1296" s="390"/>
      <c r="O1296" s="179"/>
    </row>
    <row r="1297" spans="1:15" x14ac:dyDescent="0.2">
      <c r="A1297" s="386"/>
      <c r="B1297" s="388" t="s">
        <v>190</v>
      </c>
      <c r="C1297" s="389"/>
      <c r="D1297" s="389"/>
      <c r="E1297" s="389"/>
      <c r="F1297" s="390"/>
      <c r="G1297" s="356"/>
      <c r="H1297" s="358"/>
      <c r="I1297" s="388" t="s">
        <v>191</v>
      </c>
      <c r="J1297" s="389"/>
      <c r="K1297" s="389"/>
      <c r="L1297" s="389"/>
      <c r="M1297" s="389"/>
      <c r="N1297" s="390"/>
      <c r="O1297" s="179"/>
    </row>
    <row r="1298" spans="1:15" x14ac:dyDescent="0.2">
      <c r="A1298" s="386"/>
      <c r="B1298" s="388" t="s">
        <v>192</v>
      </c>
      <c r="C1298" s="389"/>
      <c r="D1298" s="389"/>
      <c r="E1298" s="389"/>
      <c r="F1298" s="390"/>
      <c r="G1298" s="356"/>
      <c r="H1298" s="358"/>
      <c r="I1298" s="388" t="s">
        <v>193</v>
      </c>
      <c r="J1298" s="389"/>
      <c r="K1298" s="389"/>
      <c r="L1298" s="389"/>
      <c r="M1298" s="389"/>
      <c r="N1298" s="390"/>
      <c r="O1298" s="179"/>
    </row>
    <row r="1299" spans="1:15" x14ac:dyDescent="0.2">
      <c r="A1299" s="386"/>
      <c r="B1299" s="388" t="s">
        <v>194</v>
      </c>
      <c r="C1299" s="389"/>
      <c r="D1299" s="389"/>
      <c r="E1299" s="389"/>
      <c r="F1299" s="390"/>
      <c r="G1299" s="356"/>
      <c r="H1299" s="358"/>
      <c r="I1299" s="388" t="s">
        <v>195</v>
      </c>
      <c r="J1299" s="389"/>
      <c r="K1299" s="389"/>
      <c r="L1299" s="389"/>
      <c r="M1299" s="389"/>
      <c r="N1299" s="390"/>
      <c r="O1299" s="179"/>
    </row>
    <row r="1300" spans="1:15" x14ac:dyDescent="0.2">
      <c r="A1300" s="386"/>
      <c r="B1300" s="388" t="s">
        <v>196</v>
      </c>
      <c r="C1300" s="389"/>
      <c r="D1300" s="389"/>
      <c r="E1300" s="389"/>
      <c r="F1300" s="390"/>
      <c r="G1300" s="356"/>
      <c r="H1300" s="358"/>
      <c r="I1300" s="388" t="s">
        <v>197</v>
      </c>
      <c r="J1300" s="389"/>
      <c r="K1300" s="389"/>
      <c r="L1300" s="389"/>
      <c r="M1300" s="389"/>
      <c r="N1300" s="390"/>
      <c r="O1300" s="180">
        <v>1</v>
      </c>
    </row>
    <row r="1301" spans="1:15" x14ac:dyDescent="0.2">
      <c r="A1301" s="386"/>
      <c r="B1301" s="388" t="s">
        <v>198</v>
      </c>
      <c r="C1301" s="389"/>
      <c r="D1301" s="389"/>
      <c r="E1301" s="389"/>
      <c r="F1301" s="390"/>
      <c r="G1301" s="391">
        <v>2</v>
      </c>
      <c r="H1301" s="392"/>
      <c r="I1301" s="393" t="s">
        <v>199</v>
      </c>
      <c r="J1301" s="394"/>
      <c r="K1301" s="394"/>
      <c r="L1301" s="394"/>
      <c r="M1301" s="394"/>
      <c r="N1301" s="395"/>
      <c r="O1301" s="181">
        <f>SUM(G1291:H1301,O1291:O1300)</f>
        <v>4</v>
      </c>
    </row>
    <row r="1302" spans="1:15" x14ac:dyDescent="0.2">
      <c r="A1302" s="396" t="s">
        <v>200</v>
      </c>
      <c r="B1302" s="397"/>
      <c r="C1302" s="397"/>
      <c r="D1302" s="397"/>
      <c r="E1302" s="397"/>
      <c r="F1302" s="397"/>
      <c r="G1302" s="417"/>
      <c r="H1302" s="417"/>
      <c r="I1302" s="417"/>
      <c r="J1302" s="417"/>
      <c r="K1302" s="417"/>
      <c r="L1302" s="417"/>
      <c r="M1302" s="417"/>
      <c r="N1302" s="417"/>
      <c r="O1302" s="417"/>
    </row>
    <row r="1303" spans="1:15" x14ac:dyDescent="0.2">
      <c r="A1303" s="396"/>
      <c r="B1303" s="359" t="s">
        <v>218</v>
      </c>
      <c r="C1303" s="359"/>
      <c r="D1303" s="359"/>
      <c r="E1303" s="359"/>
      <c r="F1303" s="359"/>
      <c r="G1303" s="359"/>
      <c r="H1303" s="359"/>
      <c r="I1303" s="359"/>
      <c r="J1303" s="359"/>
      <c r="K1303" s="359"/>
      <c r="L1303" s="359"/>
      <c r="M1303" s="359"/>
      <c r="N1303" s="359"/>
      <c r="O1303" s="359"/>
    </row>
    <row r="1304" spans="1:15" x14ac:dyDescent="0.2">
      <c r="A1304" s="396"/>
      <c r="B1304" s="355"/>
      <c r="C1304" s="355"/>
      <c r="D1304" s="355"/>
      <c r="E1304" s="355"/>
      <c r="F1304" s="355"/>
      <c r="G1304" s="355"/>
      <c r="H1304" s="355"/>
      <c r="I1304" s="355"/>
      <c r="J1304" s="355"/>
      <c r="K1304" s="355"/>
      <c r="L1304" s="355"/>
      <c r="M1304" s="355"/>
      <c r="N1304" s="355"/>
      <c r="O1304" s="355"/>
    </row>
    <row r="1305" spans="1:15" x14ac:dyDescent="0.2">
      <c r="A1305" s="396"/>
      <c r="B1305" s="355"/>
      <c r="C1305" s="355"/>
      <c r="D1305" s="355"/>
      <c r="E1305" s="355"/>
      <c r="F1305" s="355"/>
      <c r="G1305" s="355"/>
      <c r="H1305" s="355"/>
      <c r="I1305" s="355"/>
      <c r="J1305" s="355"/>
      <c r="K1305" s="355"/>
      <c r="L1305" s="355"/>
      <c r="M1305" s="355"/>
      <c r="N1305" s="355"/>
      <c r="O1305" s="355"/>
    </row>
    <row r="1306" spans="1:15" x14ac:dyDescent="0.2">
      <c r="A1306" s="396"/>
      <c r="B1306" s="355"/>
      <c r="C1306" s="355"/>
      <c r="D1306" s="355"/>
      <c r="E1306" s="355"/>
      <c r="F1306" s="355"/>
      <c r="G1306" s="355"/>
      <c r="H1306" s="355"/>
      <c r="I1306" s="355"/>
      <c r="J1306" s="355"/>
      <c r="K1306" s="355"/>
      <c r="L1306" s="355"/>
      <c r="M1306" s="355"/>
      <c r="N1306" s="355"/>
      <c r="O1306" s="355"/>
    </row>
    <row r="1307" spans="1:15" x14ac:dyDescent="0.2">
      <c r="A1307" s="396"/>
      <c r="B1307" s="355"/>
      <c r="C1307" s="355"/>
      <c r="D1307" s="355"/>
      <c r="E1307" s="355"/>
      <c r="F1307" s="355"/>
      <c r="G1307" s="355"/>
      <c r="H1307" s="355"/>
      <c r="I1307" s="355"/>
      <c r="J1307" s="355"/>
      <c r="K1307" s="355"/>
      <c r="L1307" s="355"/>
      <c r="M1307" s="355"/>
      <c r="N1307" s="355"/>
      <c r="O1307" s="355"/>
    </row>
    <row r="1308" spans="1:15" x14ac:dyDescent="0.2">
      <c r="A1308" s="396"/>
      <c r="B1308" s="355"/>
      <c r="C1308" s="355"/>
      <c r="D1308" s="355"/>
      <c r="E1308" s="355"/>
      <c r="F1308" s="355"/>
      <c r="G1308" s="355"/>
      <c r="H1308" s="355"/>
      <c r="I1308" s="355"/>
      <c r="J1308" s="355"/>
      <c r="K1308" s="355"/>
      <c r="L1308" s="355"/>
      <c r="M1308" s="355"/>
      <c r="N1308" s="355"/>
      <c r="O1308" s="355"/>
    </row>
    <row r="1309" spans="1:15" x14ac:dyDescent="0.2">
      <c r="A1309" s="396"/>
      <c r="B1309" s="355"/>
      <c r="C1309" s="355"/>
      <c r="D1309" s="355"/>
      <c r="E1309" s="355"/>
      <c r="F1309" s="355"/>
      <c r="G1309" s="355"/>
      <c r="H1309" s="355"/>
      <c r="I1309" s="355"/>
      <c r="J1309" s="355"/>
      <c r="K1309" s="355"/>
      <c r="L1309" s="355"/>
      <c r="M1309" s="355"/>
      <c r="N1309" s="355"/>
      <c r="O1309" s="355"/>
    </row>
    <row r="1310" spans="1:15" x14ac:dyDescent="0.2">
      <c r="A1310" s="396"/>
      <c r="B1310" s="355"/>
      <c r="C1310" s="355"/>
      <c r="D1310" s="355"/>
      <c r="E1310" s="355"/>
      <c r="F1310" s="355"/>
      <c r="G1310" s="355"/>
      <c r="H1310" s="355"/>
      <c r="I1310" s="355"/>
      <c r="J1310" s="355"/>
      <c r="K1310" s="355"/>
      <c r="L1310" s="355"/>
      <c r="M1310" s="355"/>
      <c r="N1310" s="355"/>
      <c r="O1310" s="355"/>
    </row>
    <row r="1311" spans="1:15" x14ac:dyDescent="0.2">
      <c r="A1311" s="396"/>
      <c r="B1311" s="355"/>
      <c r="C1311" s="355"/>
      <c r="D1311" s="355"/>
      <c r="E1311" s="355"/>
      <c r="F1311" s="355"/>
      <c r="G1311" s="355"/>
      <c r="H1311" s="355"/>
      <c r="I1311" s="355"/>
      <c r="J1311" s="355"/>
      <c r="K1311" s="355"/>
      <c r="L1311" s="355"/>
      <c r="M1311" s="355"/>
      <c r="N1311" s="355"/>
      <c r="O1311" s="355"/>
    </row>
    <row r="1312" spans="1:15" x14ac:dyDescent="0.2">
      <c r="A1312" s="396"/>
      <c r="B1312" s="355"/>
      <c r="C1312" s="355"/>
      <c r="D1312" s="355"/>
      <c r="E1312" s="355"/>
      <c r="F1312" s="355"/>
      <c r="G1312" s="355"/>
      <c r="H1312" s="355"/>
      <c r="I1312" s="355"/>
      <c r="J1312" s="355"/>
      <c r="K1312" s="355"/>
      <c r="L1312" s="355"/>
      <c r="M1312" s="355"/>
      <c r="N1312" s="355"/>
      <c r="O1312" s="355"/>
    </row>
    <row r="1313" spans="1:15" x14ac:dyDescent="0.2">
      <c r="A1313" s="396"/>
      <c r="B1313" s="355"/>
      <c r="C1313" s="355"/>
      <c r="D1313" s="355"/>
      <c r="E1313" s="355"/>
      <c r="F1313" s="355"/>
      <c r="G1313" s="355"/>
      <c r="H1313" s="355"/>
      <c r="I1313" s="355"/>
      <c r="J1313" s="355"/>
      <c r="K1313" s="355"/>
      <c r="L1313" s="355"/>
      <c r="M1313" s="355"/>
      <c r="N1313" s="355"/>
      <c r="O1313" s="355"/>
    </row>
    <row r="1314" spans="1:15" x14ac:dyDescent="0.2">
      <c r="A1314" s="396"/>
      <c r="B1314" s="355"/>
      <c r="C1314" s="355"/>
      <c r="D1314" s="355"/>
      <c r="E1314" s="355"/>
      <c r="F1314" s="355"/>
      <c r="G1314" s="355"/>
      <c r="H1314" s="355"/>
      <c r="I1314" s="355"/>
      <c r="J1314" s="355"/>
      <c r="K1314" s="355"/>
      <c r="L1314" s="355"/>
      <c r="M1314" s="355"/>
      <c r="N1314" s="355"/>
      <c r="O1314" s="355"/>
    </row>
    <row r="1315" spans="1:15" ht="43.5" customHeight="1" x14ac:dyDescent="0.2">
      <c r="A1315" s="396"/>
      <c r="B1315" s="355"/>
      <c r="C1315" s="355"/>
      <c r="D1315" s="355"/>
      <c r="E1315" s="355"/>
      <c r="F1315" s="355"/>
      <c r="G1315" s="355"/>
      <c r="H1315" s="355"/>
      <c r="I1315" s="253" t="s">
        <v>0</v>
      </c>
      <c r="J1315" s="253"/>
      <c r="K1315" s="253"/>
      <c r="L1315" s="253"/>
      <c r="M1315" s="253"/>
      <c r="N1315" s="253"/>
      <c r="O1315" s="253"/>
    </row>
    <row r="1316" spans="1:15" ht="41.25" customHeight="1" x14ac:dyDescent="0.2">
      <c r="A1316" s="396"/>
      <c r="B1316" s="355"/>
      <c r="C1316" s="355"/>
      <c r="D1316" s="355"/>
      <c r="E1316" s="355"/>
      <c r="F1316" s="355"/>
      <c r="G1316" s="355"/>
      <c r="H1316" s="355"/>
      <c r="I1316" s="253"/>
      <c r="J1316" s="253"/>
      <c r="K1316" s="253"/>
      <c r="L1316" s="253"/>
      <c r="M1316" s="253"/>
      <c r="N1316" s="253"/>
      <c r="O1316" s="253"/>
    </row>
    <row r="1317" spans="1:15" x14ac:dyDescent="0.2">
      <c r="A1317" s="396" t="s">
        <v>204</v>
      </c>
      <c r="B1317" s="355"/>
      <c r="C1317" s="355"/>
      <c r="D1317" s="355"/>
      <c r="E1317" s="355"/>
      <c r="F1317" s="355"/>
      <c r="G1317" s="355"/>
      <c r="H1317" s="355"/>
      <c r="I1317" s="355"/>
      <c r="J1317" s="355"/>
      <c r="K1317" s="355"/>
      <c r="L1317" s="355"/>
      <c r="M1317" s="355"/>
      <c r="N1317" s="355"/>
      <c r="O1317" s="355"/>
    </row>
    <row r="1318" spans="1:15" x14ac:dyDescent="0.2">
      <c r="A1318" s="396"/>
      <c r="B1318" s="355"/>
      <c r="C1318" s="355"/>
      <c r="D1318" s="355"/>
      <c r="E1318" s="355"/>
      <c r="F1318" s="355"/>
      <c r="G1318" s="355"/>
      <c r="H1318" s="355"/>
      <c r="I1318" s="355"/>
      <c r="J1318" s="355"/>
      <c r="K1318" s="355"/>
      <c r="L1318" s="355"/>
      <c r="M1318" s="355"/>
      <c r="N1318" s="355"/>
      <c r="O1318" s="355"/>
    </row>
    <row r="1319" spans="1:15" x14ac:dyDescent="0.2">
      <c r="A1319" s="396"/>
      <c r="B1319" s="355"/>
      <c r="C1319" s="355"/>
      <c r="D1319" s="355"/>
      <c r="E1319" s="355"/>
      <c r="F1319" s="355"/>
      <c r="G1319" s="355"/>
      <c r="H1319" s="355"/>
      <c r="I1319" s="355"/>
      <c r="J1319" s="355"/>
      <c r="K1319" s="355"/>
      <c r="L1319" s="355"/>
      <c r="M1319" s="355"/>
      <c r="N1319" s="355"/>
      <c r="O1319" s="355"/>
    </row>
    <row r="1320" spans="1:15" x14ac:dyDescent="0.2">
      <c r="A1320" s="396"/>
      <c r="B1320" s="355"/>
      <c r="C1320" s="355"/>
      <c r="D1320" s="355"/>
      <c r="E1320" s="355"/>
      <c r="F1320" s="355"/>
      <c r="G1320" s="355"/>
      <c r="H1320" s="355"/>
      <c r="I1320" s="355"/>
      <c r="J1320" s="355"/>
      <c r="K1320" s="355"/>
      <c r="L1320" s="355"/>
      <c r="M1320" s="355"/>
      <c r="N1320" s="355"/>
      <c r="O1320" s="355"/>
    </row>
    <row r="1321" spans="1:15" x14ac:dyDescent="0.2">
      <c r="A1321" s="396"/>
      <c r="B1321" s="355"/>
      <c r="C1321" s="355"/>
      <c r="D1321" s="355"/>
      <c r="E1321" s="355"/>
      <c r="F1321" s="355"/>
      <c r="G1321" s="355"/>
      <c r="H1321" s="355"/>
      <c r="I1321" s="355"/>
      <c r="J1321" s="355"/>
      <c r="K1321" s="355"/>
      <c r="L1321" s="355"/>
      <c r="M1321" s="355"/>
      <c r="N1321" s="355"/>
      <c r="O1321" s="355"/>
    </row>
    <row r="1322" spans="1:15" x14ac:dyDescent="0.2">
      <c r="A1322" s="396"/>
      <c r="B1322" s="355"/>
      <c r="C1322" s="355"/>
      <c r="D1322" s="355"/>
      <c r="E1322" s="355"/>
      <c r="F1322" s="355"/>
      <c r="G1322" s="355"/>
      <c r="H1322" s="355"/>
      <c r="I1322" s="355"/>
      <c r="J1322" s="355"/>
      <c r="K1322" s="355"/>
      <c r="L1322" s="355"/>
      <c r="M1322" s="355"/>
      <c r="N1322" s="355"/>
      <c r="O1322" s="355"/>
    </row>
    <row r="1323" spans="1:15" x14ac:dyDescent="0.2">
      <c r="A1323" s="396"/>
      <c r="B1323" s="355"/>
      <c r="C1323" s="355"/>
      <c r="D1323" s="355"/>
      <c r="E1323" s="355"/>
      <c r="F1323" s="355"/>
      <c r="G1323" s="355"/>
      <c r="H1323" s="355"/>
      <c r="I1323" s="355"/>
      <c r="J1323" s="355"/>
      <c r="K1323" s="355"/>
      <c r="L1323" s="355"/>
      <c r="M1323" s="355"/>
      <c r="N1323" s="355"/>
      <c r="O1323" s="355"/>
    </row>
    <row r="1324" spans="1:15" x14ac:dyDescent="0.2">
      <c r="A1324" s="396"/>
      <c r="B1324" s="355"/>
      <c r="C1324" s="355"/>
      <c r="D1324" s="355"/>
      <c r="E1324" s="355"/>
      <c r="F1324" s="355"/>
      <c r="G1324" s="355"/>
      <c r="H1324" s="355"/>
      <c r="I1324" s="355"/>
      <c r="J1324" s="355"/>
      <c r="K1324" s="355"/>
      <c r="L1324" s="355"/>
      <c r="M1324" s="355"/>
      <c r="N1324" s="355"/>
      <c r="O1324" s="355"/>
    </row>
    <row r="1325" spans="1:15" x14ac:dyDescent="0.2">
      <c r="A1325" s="396"/>
      <c r="B1325" s="359"/>
      <c r="C1325" s="359"/>
      <c r="D1325" s="359"/>
      <c r="E1325" s="359"/>
      <c r="F1325" s="359"/>
      <c r="G1325" s="359"/>
      <c r="H1325" s="359"/>
      <c r="I1325" s="359"/>
      <c r="J1325" s="359"/>
      <c r="K1325" s="359"/>
      <c r="L1325" s="359"/>
      <c r="M1325" s="359"/>
      <c r="N1325" s="359"/>
      <c r="O1325" s="359"/>
    </row>
    <row r="1326" spans="1:15" x14ac:dyDescent="0.2">
      <c r="A1326" s="396"/>
      <c r="B1326" s="359"/>
      <c r="C1326" s="359"/>
      <c r="D1326" s="359"/>
      <c r="E1326" s="359"/>
      <c r="F1326" s="359"/>
      <c r="G1326" s="359"/>
      <c r="H1326" s="359"/>
      <c r="I1326" s="253" t="s">
        <v>205</v>
      </c>
      <c r="J1326" s="253"/>
      <c r="K1326" s="253"/>
      <c r="L1326" s="253"/>
      <c r="M1326" s="253"/>
      <c r="N1326" s="253"/>
      <c r="O1326" s="253"/>
    </row>
    <row r="1327" spans="1:15" ht="31.5" customHeight="1" x14ac:dyDescent="0.2">
      <c r="A1327" s="396"/>
      <c r="B1327" s="359"/>
      <c r="C1327" s="359"/>
      <c r="D1327" s="359"/>
      <c r="E1327" s="359"/>
      <c r="F1327" s="359"/>
      <c r="G1327" s="359"/>
      <c r="H1327" s="359"/>
      <c r="I1327" s="253"/>
      <c r="J1327" s="253"/>
      <c r="K1327" s="253"/>
      <c r="L1327" s="253"/>
      <c r="M1327" s="253"/>
      <c r="N1327" s="253"/>
      <c r="O1327" s="253"/>
    </row>
    <row r="1328" spans="1:15" ht="39" customHeight="1" x14ac:dyDescent="0.2">
      <c r="A1328" s="396"/>
      <c r="B1328" s="359"/>
      <c r="C1328" s="359"/>
      <c r="D1328" s="359"/>
      <c r="E1328" s="359"/>
      <c r="F1328" s="359"/>
      <c r="G1328" s="359"/>
      <c r="H1328" s="359"/>
      <c r="I1328" s="253"/>
      <c r="J1328" s="253"/>
      <c r="K1328" s="253"/>
      <c r="L1328" s="253"/>
      <c r="M1328" s="253"/>
      <c r="N1328" s="253"/>
      <c r="O1328" s="253"/>
    </row>
    <row r="1329" spans="1:15" x14ac:dyDescent="0.2">
      <c r="A1329" s="80" t="s">
        <v>150</v>
      </c>
      <c r="B1329" s="384" t="s">
        <v>1</v>
      </c>
      <c r="C1329" s="384"/>
      <c r="D1329" s="384"/>
      <c r="E1329" s="384"/>
      <c r="F1329" s="384"/>
      <c r="G1329" s="384"/>
      <c r="H1329" s="384"/>
      <c r="I1329" s="384"/>
      <c r="J1329" s="384"/>
      <c r="K1329" s="384"/>
      <c r="L1329" s="384"/>
      <c r="M1329" s="384"/>
      <c r="N1329" s="384"/>
      <c r="O1329" s="384"/>
    </row>
    <row r="1330" spans="1:15" x14ac:dyDescent="0.2">
      <c r="A1330" s="166" t="s">
        <v>2</v>
      </c>
      <c r="B1330" s="384" t="s">
        <v>3</v>
      </c>
      <c r="C1330" s="384"/>
      <c r="D1330" s="384"/>
      <c r="E1330" s="384"/>
      <c r="F1330" s="384"/>
      <c r="G1330" s="384"/>
      <c r="H1330" s="384"/>
      <c r="I1330" s="384"/>
      <c r="J1330" s="384"/>
      <c r="K1330" s="384"/>
      <c r="L1330" s="384"/>
      <c r="M1330" s="384"/>
      <c r="N1330" s="384"/>
      <c r="O1330" s="384"/>
    </row>
    <row r="1331" spans="1:15" x14ac:dyDescent="0.2">
      <c r="A1331" s="378" t="s">
        <v>151</v>
      </c>
      <c r="B1331" s="378"/>
      <c r="C1331" s="378"/>
      <c r="D1331" s="378"/>
      <c r="E1331" s="378"/>
      <c r="F1331" s="378"/>
      <c r="G1331" s="378"/>
      <c r="H1331" s="378"/>
      <c r="I1331" s="378"/>
      <c r="J1331" s="378"/>
      <c r="K1331" s="378"/>
      <c r="L1331" s="378"/>
      <c r="M1331" s="378"/>
      <c r="N1331" s="378"/>
      <c r="O1331" s="378"/>
    </row>
    <row r="1332" spans="1:15" x14ac:dyDescent="0.2">
      <c r="A1332" s="169" t="s">
        <v>6</v>
      </c>
      <c r="B1332" s="170" t="s">
        <v>98</v>
      </c>
      <c r="C1332" s="170" t="s">
        <v>124</v>
      </c>
      <c r="D1332" s="412" t="s">
        <v>102</v>
      </c>
      <c r="E1332" s="412"/>
      <c r="F1332" s="412"/>
      <c r="G1332" s="380" t="s">
        <v>152</v>
      </c>
      <c r="H1332" s="380"/>
      <c r="I1332" s="381">
        <f>I1279+1</f>
        <v>45961</v>
      </c>
      <c r="J1332" s="381"/>
      <c r="K1332" s="381"/>
      <c r="L1332" s="381"/>
      <c r="M1332" s="381"/>
      <c r="N1332" s="171" t="s">
        <v>153</v>
      </c>
      <c r="O1332" s="169">
        <f>O1279+1</f>
        <v>26</v>
      </c>
    </row>
    <row r="1333" spans="1:15" x14ac:dyDescent="0.2">
      <c r="A1333" s="382" t="s">
        <v>154</v>
      </c>
      <c r="B1333" s="380" t="s">
        <v>5</v>
      </c>
      <c r="C1333" s="380"/>
      <c r="D1333" s="380"/>
      <c r="E1333" s="380"/>
      <c r="F1333" s="380"/>
      <c r="G1333" s="380"/>
      <c r="H1333" s="380"/>
      <c r="I1333" s="380"/>
      <c r="J1333" s="380"/>
      <c r="K1333" s="166" t="s">
        <v>155</v>
      </c>
      <c r="L1333" s="166" t="s">
        <v>156</v>
      </c>
      <c r="M1333" s="383" t="s">
        <v>157</v>
      </c>
      <c r="N1333" s="383"/>
      <c r="O1333" s="166" t="s">
        <v>158</v>
      </c>
    </row>
    <row r="1334" spans="1:15" x14ac:dyDescent="0.2">
      <c r="A1334" s="382"/>
      <c r="B1334" s="380"/>
      <c r="C1334" s="380"/>
      <c r="D1334" s="380"/>
      <c r="E1334" s="380"/>
      <c r="F1334" s="380"/>
      <c r="G1334" s="380"/>
      <c r="H1334" s="380"/>
      <c r="I1334" s="380"/>
      <c r="J1334" s="380"/>
      <c r="K1334" s="166" t="s">
        <v>159</v>
      </c>
      <c r="L1334" s="176" t="s">
        <v>107</v>
      </c>
      <c r="M1334" s="377"/>
      <c r="N1334" s="377"/>
      <c r="O1334" s="167"/>
    </row>
    <row r="1335" spans="1:15" ht="25.5" x14ac:dyDescent="0.2">
      <c r="A1335" s="173" t="s">
        <v>161</v>
      </c>
      <c r="B1335" s="174">
        <v>45932</v>
      </c>
      <c r="C1335" s="173" t="s">
        <v>162</v>
      </c>
      <c r="D1335" s="173">
        <v>180</v>
      </c>
      <c r="E1335" s="173" t="s">
        <v>163</v>
      </c>
      <c r="F1335" s="385" t="s">
        <v>164</v>
      </c>
      <c r="G1335" s="385"/>
      <c r="H1335" s="175">
        <f>H1282+1</f>
        <v>26</v>
      </c>
      <c r="I1335" s="173" t="s">
        <v>165</v>
      </c>
      <c r="J1335" s="175">
        <f>D1335-H1335</f>
        <v>154</v>
      </c>
      <c r="K1335" s="176" t="s">
        <v>166</v>
      </c>
      <c r="L1335" s="176" t="s">
        <v>107</v>
      </c>
      <c r="M1335" s="384"/>
      <c r="N1335" s="384"/>
      <c r="O1335" s="172"/>
    </row>
    <row r="1336" spans="1:15" x14ac:dyDescent="0.2">
      <c r="A1336" s="386" t="s">
        <v>167</v>
      </c>
      <c r="B1336" s="382" t="s">
        <v>168</v>
      </c>
      <c r="C1336" s="382"/>
      <c r="D1336" s="382"/>
      <c r="E1336" s="382"/>
      <c r="F1336" s="382"/>
      <c r="G1336" s="359"/>
      <c r="H1336" s="359"/>
      <c r="I1336" s="355"/>
      <c r="J1336" s="355"/>
      <c r="K1336" s="355"/>
      <c r="L1336" s="355"/>
      <c r="M1336" s="355"/>
      <c r="N1336" s="355"/>
      <c r="O1336" s="355"/>
    </row>
    <row r="1337" spans="1:15" x14ac:dyDescent="0.2">
      <c r="A1337" s="386"/>
      <c r="B1337" s="382" t="s">
        <v>169</v>
      </c>
      <c r="C1337" s="382"/>
      <c r="D1337" s="382"/>
      <c r="E1337" s="382"/>
      <c r="F1337" s="382"/>
      <c r="G1337" s="359"/>
      <c r="H1337" s="359"/>
      <c r="I1337" s="355"/>
      <c r="J1337" s="355"/>
      <c r="K1337" s="355"/>
      <c r="L1337" s="355"/>
      <c r="M1337" s="355"/>
      <c r="N1337" s="355"/>
      <c r="O1337" s="355"/>
    </row>
    <row r="1338" spans="1:15" x14ac:dyDescent="0.2">
      <c r="A1338" s="386"/>
      <c r="B1338" s="382" t="s">
        <v>170</v>
      </c>
      <c r="C1338" s="382"/>
      <c r="D1338" s="382"/>
      <c r="E1338" s="382"/>
      <c r="F1338" s="382"/>
      <c r="G1338" s="359"/>
      <c r="H1338" s="359"/>
      <c r="I1338" s="355"/>
      <c r="J1338" s="355"/>
      <c r="K1338" s="355"/>
      <c r="L1338" s="355"/>
      <c r="M1338" s="355"/>
      <c r="N1338" s="355"/>
      <c r="O1338" s="355"/>
    </row>
    <row r="1339" spans="1:15" x14ac:dyDescent="0.2">
      <c r="A1339" s="386"/>
      <c r="B1339" s="382" t="s">
        <v>171</v>
      </c>
      <c r="C1339" s="382"/>
      <c r="D1339" s="382"/>
      <c r="E1339" s="382"/>
      <c r="F1339" s="382"/>
      <c r="G1339" s="359"/>
      <c r="H1339" s="359"/>
      <c r="I1339" s="355"/>
      <c r="J1339" s="355"/>
      <c r="K1339" s="355"/>
      <c r="L1339" s="355"/>
      <c r="M1339" s="355"/>
      <c r="N1339" s="355"/>
      <c r="O1339" s="355"/>
    </row>
    <row r="1340" spans="1:15" x14ac:dyDescent="0.2">
      <c r="A1340" s="386"/>
      <c r="B1340" s="382" t="s">
        <v>172</v>
      </c>
      <c r="C1340" s="382"/>
      <c r="D1340" s="382"/>
      <c r="E1340" s="382"/>
      <c r="F1340" s="382"/>
      <c r="G1340" s="359"/>
      <c r="H1340" s="359"/>
      <c r="I1340" s="359"/>
      <c r="J1340" s="359"/>
      <c r="K1340" s="359"/>
      <c r="L1340" s="359"/>
      <c r="M1340" s="359"/>
      <c r="N1340" s="359"/>
      <c r="O1340" s="359"/>
    </row>
    <row r="1341" spans="1:15" x14ac:dyDescent="0.2">
      <c r="A1341" s="386"/>
      <c r="B1341" s="382" t="s">
        <v>173</v>
      </c>
      <c r="C1341" s="382"/>
      <c r="D1341" s="382"/>
      <c r="E1341" s="382"/>
      <c r="F1341" s="382"/>
      <c r="G1341" s="359"/>
      <c r="H1341" s="359"/>
      <c r="I1341" s="359"/>
      <c r="J1341" s="359"/>
      <c r="K1341" s="359"/>
      <c r="L1341" s="359"/>
      <c r="M1341" s="359"/>
      <c r="N1341" s="359"/>
      <c r="O1341" s="359"/>
    </row>
    <row r="1342" spans="1:15" x14ac:dyDescent="0.2">
      <c r="A1342" s="386"/>
      <c r="B1342" s="382" t="s">
        <v>174</v>
      </c>
      <c r="C1342" s="382"/>
      <c r="D1342" s="382"/>
      <c r="E1342" s="382"/>
      <c r="F1342" s="382"/>
      <c r="G1342" s="359"/>
      <c r="H1342" s="359"/>
      <c r="I1342" s="355"/>
      <c r="J1342" s="355"/>
      <c r="K1342" s="355"/>
      <c r="L1342" s="355"/>
      <c r="M1342" s="355"/>
      <c r="N1342" s="355"/>
      <c r="O1342" s="355"/>
    </row>
    <row r="1343" spans="1:15" x14ac:dyDescent="0.2">
      <c r="A1343" s="386" t="s">
        <v>175</v>
      </c>
      <c r="B1343" s="380" t="s">
        <v>176</v>
      </c>
      <c r="C1343" s="380"/>
      <c r="D1343" s="380"/>
      <c r="E1343" s="380"/>
      <c r="F1343" s="380"/>
      <c r="G1343" s="387" t="s">
        <v>177</v>
      </c>
      <c r="H1343" s="387"/>
      <c r="I1343" s="380" t="s">
        <v>176</v>
      </c>
      <c r="J1343" s="380"/>
      <c r="K1343" s="380"/>
      <c r="L1343" s="380"/>
      <c r="M1343" s="380"/>
      <c r="N1343" s="380"/>
      <c r="O1343" s="178" t="s">
        <v>177</v>
      </c>
    </row>
    <row r="1344" spans="1:15" x14ac:dyDescent="0.2">
      <c r="A1344" s="386"/>
      <c r="B1344" s="388" t="s">
        <v>178</v>
      </c>
      <c r="C1344" s="389"/>
      <c r="D1344" s="389"/>
      <c r="E1344" s="389"/>
      <c r="F1344" s="390"/>
      <c r="G1344" s="356"/>
      <c r="H1344" s="358"/>
      <c r="I1344" s="388" t="s">
        <v>179</v>
      </c>
      <c r="J1344" s="389"/>
      <c r="K1344" s="389"/>
      <c r="L1344" s="389"/>
      <c r="M1344" s="389"/>
      <c r="N1344" s="390"/>
      <c r="O1344" s="179"/>
    </row>
    <row r="1345" spans="1:15" x14ac:dyDescent="0.2">
      <c r="A1345" s="386"/>
      <c r="B1345" s="388" t="s">
        <v>180</v>
      </c>
      <c r="C1345" s="389"/>
      <c r="D1345" s="389"/>
      <c r="E1345" s="389"/>
      <c r="F1345" s="390"/>
      <c r="G1345" s="356"/>
      <c r="H1345" s="358"/>
      <c r="I1345" s="388" t="s">
        <v>181</v>
      </c>
      <c r="J1345" s="389"/>
      <c r="K1345" s="389"/>
      <c r="L1345" s="389"/>
      <c r="M1345" s="389"/>
      <c r="N1345" s="390"/>
      <c r="O1345" s="179"/>
    </row>
    <row r="1346" spans="1:15" x14ac:dyDescent="0.2">
      <c r="A1346" s="386"/>
      <c r="B1346" s="388" t="s">
        <v>182</v>
      </c>
      <c r="C1346" s="389"/>
      <c r="D1346" s="389"/>
      <c r="E1346" s="389"/>
      <c r="F1346" s="390"/>
      <c r="G1346" s="356"/>
      <c r="H1346" s="358"/>
      <c r="I1346" s="388" t="s">
        <v>183</v>
      </c>
      <c r="J1346" s="389"/>
      <c r="K1346" s="389"/>
      <c r="L1346" s="389"/>
      <c r="M1346" s="389"/>
      <c r="N1346" s="390"/>
      <c r="O1346" s="179"/>
    </row>
    <row r="1347" spans="1:15" x14ac:dyDescent="0.2">
      <c r="A1347" s="386"/>
      <c r="B1347" s="388" t="s">
        <v>184</v>
      </c>
      <c r="C1347" s="389"/>
      <c r="D1347" s="389"/>
      <c r="E1347" s="389"/>
      <c r="F1347" s="390"/>
      <c r="G1347" s="356"/>
      <c r="H1347" s="358"/>
      <c r="I1347" s="388" t="s">
        <v>185</v>
      </c>
      <c r="J1347" s="389"/>
      <c r="K1347" s="389"/>
      <c r="L1347" s="389"/>
      <c r="M1347" s="389"/>
      <c r="N1347" s="390"/>
      <c r="O1347" s="179"/>
    </row>
    <row r="1348" spans="1:15" x14ac:dyDescent="0.2">
      <c r="A1348" s="386"/>
      <c r="B1348" s="388" t="s">
        <v>186</v>
      </c>
      <c r="C1348" s="389"/>
      <c r="D1348" s="389"/>
      <c r="E1348" s="389"/>
      <c r="F1348" s="390"/>
      <c r="G1348" s="356"/>
      <c r="H1348" s="358"/>
      <c r="I1348" s="388" t="s">
        <v>187</v>
      </c>
      <c r="J1348" s="389"/>
      <c r="K1348" s="389"/>
      <c r="L1348" s="389"/>
      <c r="M1348" s="389"/>
      <c r="N1348" s="390"/>
      <c r="O1348" s="179">
        <v>1</v>
      </c>
    </row>
    <row r="1349" spans="1:15" x14ac:dyDescent="0.2">
      <c r="A1349" s="386"/>
      <c r="B1349" s="388" t="s">
        <v>188</v>
      </c>
      <c r="C1349" s="389"/>
      <c r="D1349" s="389"/>
      <c r="E1349" s="389"/>
      <c r="F1349" s="390"/>
      <c r="G1349" s="356"/>
      <c r="H1349" s="358"/>
      <c r="I1349" s="388" t="s">
        <v>189</v>
      </c>
      <c r="J1349" s="389"/>
      <c r="K1349" s="389"/>
      <c r="L1349" s="389"/>
      <c r="M1349" s="389"/>
      <c r="N1349" s="390"/>
      <c r="O1349" s="179"/>
    </row>
    <row r="1350" spans="1:15" x14ac:dyDescent="0.2">
      <c r="A1350" s="386"/>
      <c r="B1350" s="388" t="s">
        <v>190</v>
      </c>
      <c r="C1350" s="389"/>
      <c r="D1350" s="389"/>
      <c r="E1350" s="389"/>
      <c r="F1350" s="390"/>
      <c r="G1350" s="356"/>
      <c r="H1350" s="358"/>
      <c r="I1350" s="388" t="s">
        <v>191</v>
      </c>
      <c r="J1350" s="389"/>
      <c r="K1350" s="389"/>
      <c r="L1350" s="389"/>
      <c r="M1350" s="389"/>
      <c r="N1350" s="390"/>
      <c r="O1350" s="179"/>
    </row>
    <row r="1351" spans="1:15" x14ac:dyDescent="0.2">
      <c r="A1351" s="386"/>
      <c r="B1351" s="388" t="s">
        <v>192</v>
      </c>
      <c r="C1351" s="389"/>
      <c r="D1351" s="389"/>
      <c r="E1351" s="389"/>
      <c r="F1351" s="390"/>
      <c r="G1351" s="356"/>
      <c r="H1351" s="358"/>
      <c r="I1351" s="388" t="s">
        <v>193</v>
      </c>
      <c r="J1351" s="389"/>
      <c r="K1351" s="389"/>
      <c r="L1351" s="389"/>
      <c r="M1351" s="389"/>
      <c r="N1351" s="390"/>
      <c r="O1351" s="179"/>
    </row>
    <row r="1352" spans="1:15" x14ac:dyDescent="0.2">
      <c r="A1352" s="386"/>
      <c r="B1352" s="388" t="s">
        <v>194</v>
      </c>
      <c r="C1352" s="389"/>
      <c r="D1352" s="389"/>
      <c r="E1352" s="389"/>
      <c r="F1352" s="390"/>
      <c r="G1352" s="356"/>
      <c r="H1352" s="358"/>
      <c r="I1352" s="388" t="s">
        <v>195</v>
      </c>
      <c r="J1352" s="389"/>
      <c r="K1352" s="389"/>
      <c r="L1352" s="389"/>
      <c r="M1352" s="389"/>
      <c r="N1352" s="390"/>
      <c r="O1352" s="179"/>
    </row>
    <row r="1353" spans="1:15" x14ac:dyDescent="0.2">
      <c r="A1353" s="386"/>
      <c r="B1353" s="388" t="s">
        <v>196</v>
      </c>
      <c r="C1353" s="389"/>
      <c r="D1353" s="389"/>
      <c r="E1353" s="389"/>
      <c r="F1353" s="390"/>
      <c r="G1353" s="356"/>
      <c r="H1353" s="358"/>
      <c r="I1353" s="388" t="s">
        <v>197</v>
      </c>
      <c r="J1353" s="389"/>
      <c r="K1353" s="389"/>
      <c r="L1353" s="389"/>
      <c r="M1353" s="389"/>
      <c r="N1353" s="390"/>
      <c r="O1353" s="180">
        <v>1</v>
      </c>
    </row>
    <row r="1354" spans="1:15" x14ac:dyDescent="0.2">
      <c r="A1354" s="386"/>
      <c r="B1354" s="388" t="s">
        <v>198</v>
      </c>
      <c r="C1354" s="389"/>
      <c r="D1354" s="389"/>
      <c r="E1354" s="389"/>
      <c r="F1354" s="390"/>
      <c r="G1354" s="391">
        <v>2</v>
      </c>
      <c r="H1354" s="392"/>
      <c r="I1354" s="393" t="s">
        <v>199</v>
      </c>
      <c r="J1354" s="394"/>
      <c r="K1354" s="394"/>
      <c r="L1354" s="394"/>
      <c r="M1354" s="394"/>
      <c r="N1354" s="395"/>
      <c r="O1354" s="181">
        <f>SUM(G1344:H1354,O1344:O1353)</f>
        <v>4</v>
      </c>
    </row>
    <row r="1355" spans="1:15" x14ac:dyDescent="0.2">
      <c r="A1355" s="396" t="s">
        <v>200</v>
      </c>
      <c r="B1355" s="397"/>
      <c r="C1355" s="397"/>
      <c r="D1355" s="397"/>
      <c r="E1355" s="397"/>
      <c r="F1355" s="397"/>
      <c r="G1355" s="417"/>
      <c r="H1355" s="417"/>
      <c r="I1355" s="417"/>
      <c r="J1355" s="417"/>
      <c r="K1355" s="417"/>
      <c r="L1355" s="417"/>
      <c r="M1355" s="417"/>
      <c r="N1355" s="417"/>
      <c r="O1355" s="417"/>
    </row>
    <row r="1356" spans="1:15" x14ac:dyDescent="0.2">
      <c r="A1356" s="396"/>
      <c r="B1356" s="359" t="s">
        <v>212</v>
      </c>
      <c r="C1356" s="359"/>
      <c r="D1356" s="359"/>
      <c r="E1356" s="359"/>
      <c r="F1356" s="359"/>
      <c r="G1356" s="359"/>
      <c r="H1356" s="359"/>
      <c r="I1356" s="359"/>
      <c r="J1356" s="359"/>
      <c r="K1356" s="359"/>
      <c r="L1356" s="359"/>
      <c r="M1356" s="359"/>
      <c r="N1356" s="359"/>
      <c r="O1356" s="359"/>
    </row>
    <row r="1357" spans="1:15" x14ac:dyDescent="0.2">
      <c r="A1357" s="396"/>
      <c r="B1357" s="355"/>
      <c r="C1357" s="355"/>
      <c r="D1357" s="355"/>
      <c r="E1357" s="355"/>
      <c r="F1357" s="355"/>
      <c r="G1357" s="355"/>
      <c r="H1357" s="355"/>
      <c r="I1357" s="355"/>
      <c r="J1357" s="355"/>
      <c r="K1357" s="355"/>
      <c r="L1357" s="355"/>
      <c r="M1357" s="355"/>
      <c r="N1357" s="355"/>
      <c r="O1357" s="355"/>
    </row>
    <row r="1358" spans="1:15" x14ac:dyDescent="0.2">
      <c r="A1358" s="396"/>
      <c r="B1358" s="355"/>
      <c r="C1358" s="355"/>
      <c r="D1358" s="355"/>
      <c r="E1358" s="355"/>
      <c r="F1358" s="355"/>
      <c r="G1358" s="355"/>
      <c r="H1358" s="355"/>
      <c r="I1358" s="355"/>
      <c r="J1358" s="355"/>
      <c r="K1358" s="355"/>
      <c r="L1358" s="355"/>
      <c r="M1358" s="355"/>
      <c r="N1358" s="355"/>
      <c r="O1358" s="355"/>
    </row>
    <row r="1359" spans="1:15" x14ac:dyDescent="0.2">
      <c r="A1359" s="396"/>
      <c r="B1359" s="355"/>
      <c r="C1359" s="355"/>
      <c r="D1359" s="355"/>
      <c r="E1359" s="355"/>
      <c r="F1359" s="355"/>
      <c r="G1359" s="355"/>
      <c r="H1359" s="355"/>
      <c r="I1359" s="355"/>
      <c r="J1359" s="355"/>
      <c r="K1359" s="355"/>
      <c r="L1359" s="355"/>
      <c r="M1359" s="355"/>
      <c r="N1359" s="355"/>
      <c r="O1359" s="355"/>
    </row>
    <row r="1360" spans="1:15" x14ac:dyDescent="0.2">
      <c r="A1360" s="396"/>
      <c r="B1360" s="355"/>
      <c r="C1360" s="355"/>
      <c r="D1360" s="355"/>
      <c r="E1360" s="355"/>
      <c r="F1360" s="355"/>
      <c r="G1360" s="355"/>
      <c r="H1360" s="355"/>
      <c r="I1360" s="355"/>
      <c r="J1360" s="355"/>
      <c r="K1360" s="355"/>
      <c r="L1360" s="355"/>
      <c r="M1360" s="355"/>
      <c r="N1360" s="355"/>
      <c r="O1360" s="355"/>
    </row>
    <row r="1361" spans="1:15" x14ac:dyDescent="0.2">
      <c r="A1361" s="396"/>
      <c r="B1361" s="355"/>
      <c r="C1361" s="355"/>
      <c r="D1361" s="355"/>
      <c r="E1361" s="355"/>
      <c r="F1361" s="355"/>
      <c r="G1361" s="355"/>
      <c r="H1361" s="355"/>
      <c r="I1361" s="355"/>
      <c r="J1361" s="355"/>
      <c r="K1361" s="355"/>
      <c r="L1361" s="355"/>
      <c r="M1361" s="355"/>
      <c r="N1361" s="355"/>
      <c r="O1361" s="355"/>
    </row>
    <row r="1362" spans="1:15" x14ac:dyDescent="0.2">
      <c r="A1362" s="396"/>
      <c r="B1362" s="355"/>
      <c r="C1362" s="355"/>
      <c r="D1362" s="355"/>
      <c r="E1362" s="355"/>
      <c r="F1362" s="355"/>
      <c r="G1362" s="355"/>
      <c r="H1362" s="355"/>
      <c r="I1362" s="355"/>
      <c r="J1362" s="355"/>
      <c r="K1362" s="355"/>
      <c r="L1362" s="355"/>
      <c r="M1362" s="355"/>
      <c r="N1362" s="355"/>
      <c r="O1362" s="355"/>
    </row>
    <row r="1363" spans="1:15" x14ac:dyDescent="0.2">
      <c r="A1363" s="396"/>
      <c r="B1363" s="355"/>
      <c r="C1363" s="355"/>
      <c r="D1363" s="355"/>
      <c r="E1363" s="355"/>
      <c r="F1363" s="355"/>
      <c r="G1363" s="355"/>
      <c r="H1363" s="355"/>
      <c r="I1363" s="355"/>
      <c r="J1363" s="355"/>
      <c r="K1363" s="355"/>
      <c r="L1363" s="355"/>
      <c r="M1363" s="355"/>
      <c r="N1363" s="355"/>
      <c r="O1363" s="355"/>
    </row>
    <row r="1364" spans="1:15" x14ac:dyDescent="0.2">
      <c r="A1364" s="396"/>
      <c r="B1364" s="355"/>
      <c r="C1364" s="355"/>
      <c r="D1364" s="355"/>
      <c r="E1364" s="355"/>
      <c r="F1364" s="355"/>
      <c r="G1364" s="355"/>
      <c r="H1364" s="355"/>
      <c r="I1364" s="355"/>
      <c r="J1364" s="355"/>
      <c r="K1364" s="355"/>
      <c r="L1364" s="355"/>
      <c r="M1364" s="355"/>
      <c r="N1364" s="355"/>
      <c r="O1364" s="355"/>
    </row>
    <row r="1365" spans="1:15" x14ac:dyDescent="0.2">
      <c r="A1365" s="396"/>
      <c r="B1365" s="355"/>
      <c r="C1365" s="355"/>
      <c r="D1365" s="355"/>
      <c r="E1365" s="355"/>
      <c r="F1365" s="355"/>
      <c r="G1365" s="355"/>
      <c r="H1365" s="355"/>
      <c r="I1365" s="355"/>
      <c r="J1365" s="355"/>
      <c r="K1365" s="355"/>
      <c r="L1365" s="355"/>
      <c r="M1365" s="355"/>
      <c r="N1365" s="355"/>
      <c r="O1365" s="355"/>
    </row>
    <row r="1366" spans="1:15" x14ac:dyDescent="0.2">
      <c r="A1366" s="396"/>
      <c r="B1366" s="355"/>
      <c r="C1366" s="355"/>
      <c r="D1366" s="355"/>
      <c r="E1366" s="355"/>
      <c r="F1366" s="355"/>
      <c r="G1366" s="355"/>
      <c r="H1366" s="355"/>
      <c r="I1366" s="355"/>
      <c r="J1366" s="355"/>
      <c r="K1366" s="355"/>
      <c r="L1366" s="355"/>
      <c r="M1366" s="355"/>
      <c r="N1366" s="355"/>
      <c r="O1366" s="355"/>
    </row>
    <row r="1367" spans="1:15" x14ac:dyDescent="0.2">
      <c r="A1367" s="396"/>
      <c r="B1367" s="355"/>
      <c r="C1367" s="355"/>
      <c r="D1367" s="355"/>
      <c r="E1367" s="355"/>
      <c r="F1367" s="355"/>
      <c r="G1367" s="355"/>
      <c r="H1367" s="355"/>
      <c r="I1367" s="355"/>
      <c r="J1367" s="355"/>
      <c r="K1367" s="355"/>
      <c r="L1367" s="355"/>
      <c r="M1367" s="355"/>
      <c r="N1367" s="355"/>
      <c r="O1367" s="355"/>
    </row>
    <row r="1368" spans="1:15" ht="47.25" customHeight="1" x14ac:dyDescent="0.2">
      <c r="A1368" s="396"/>
      <c r="B1368" s="355"/>
      <c r="C1368" s="355"/>
      <c r="D1368" s="355"/>
      <c r="E1368" s="355"/>
      <c r="F1368" s="355"/>
      <c r="G1368" s="355"/>
      <c r="H1368" s="355"/>
      <c r="I1368" s="253" t="s">
        <v>0</v>
      </c>
      <c r="J1368" s="253"/>
      <c r="K1368" s="253"/>
      <c r="L1368" s="253"/>
      <c r="M1368" s="253"/>
      <c r="N1368" s="253"/>
      <c r="O1368" s="253"/>
    </row>
    <row r="1369" spans="1:15" ht="30" customHeight="1" x14ac:dyDescent="0.2">
      <c r="A1369" s="396"/>
      <c r="B1369" s="355"/>
      <c r="C1369" s="355"/>
      <c r="D1369" s="355"/>
      <c r="E1369" s="355"/>
      <c r="F1369" s="355"/>
      <c r="G1369" s="355"/>
      <c r="H1369" s="355"/>
      <c r="I1369" s="253"/>
      <c r="J1369" s="253"/>
      <c r="K1369" s="253"/>
      <c r="L1369" s="253"/>
      <c r="M1369" s="253"/>
      <c r="N1369" s="253"/>
      <c r="O1369" s="253"/>
    </row>
    <row r="1370" spans="1:15" x14ac:dyDescent="0.2">
      <c r="A1370" s="396" t="s">
        <v>204</v>
      </c>
      <c r="B1370" s="355"/>
      <c r="C1370" s="355"/>
      <c r="D1370" s="355"/>
      <c r="E1370" s="355"/>
      <c r="F1370" s="355"/>
      <c r="G1370" s="355"/>
      <c r="H1370" s="355"/>
      <c r="I1370" s="355"/>
      <c r="J1370" s="355"/>
      <c r="K1370" s="355"/>
      <c r="L1370" s="355"/>
      <c r="M1370" s="355"/>
      <c r="N1370" s="355"/>
      <c r="O1370" s="355"/>
    </row>
    <row r="1371" spans="1:15" x14ac:dyDescent="0.2">
      <c r="A1371" s="396"/>
      <c r="B1371" s="355"/>
      <c r="C1371" s="355"/>
      <c r="D1371" s="355"/>
      <c r="E1371" s="355"/>
      <c r="F1371" s="355"/>
      <c r="G1371" s="355"/>
      <c r="H1371" s="355"/>
      <c r="I1371" s="355"/>
      <c r="J1371" s="355"/>
      <c r="K1371" s="355"/>
      <c r="L1371" s="355"/>
      <c r="M1371" s="355"/>
      <c r="N1371" s="355"/>
      <c r="O1371" s="355"/>
    </row>
    <row r="1372" spans="1:15" x14ac:dyDescent="0.2">
      <c r="A1372" s="396"/>
      <c r="B1372" s="355"/>
      <c r="C1372" s="355"/>
      <c r="D1372" s="355"/>
      <c r="E1372" s="355"/>
      <c r="F1372" s="355"/>
      <c r="G1372" s="355"/>
      <c r="H1372" s="355"/>
      <c r="I1372" s="355"/>
      <c r="J1372" s="355"/>
      <c r="K1372" s="355"/>
      <c r="L1372" s="355"/>
      <c r="M1372" s="355"/>
      <c r="N1372" s="355"/>
      <c r="O1372" s="355"/>
    </row>
    <row r="1373" spans="1:15" x14ac:dyDescent="0.2">
      <c r="A1373" s="396"/>
      <c r="B1373" s="355"/>
      <c r="C1373" s="355"/>
      <c r="D1373" s="355"/>
      <c r="E1373" s="355"/>
      <c r="F1373" s="355"/>
      <c r="G1373" s="355"/>
      <c r="H1373" s="355"/>
      <c r="I1373" s="355"/>
      <c r="J1373" s="355"/>
      <c r="K1373" s="355"/>
      <c r="L1373" s="355"/>
      <c r="M1373" s="355"/>
      <c r="N1373" s="355"/>
      <c r="O1373" s="355"/>
    </row>
    <row r="1374" spans="1:15" x14ac:dyDescent="0.2">
      <c r="A1374" s="396"/>
      <c r="B1374" s="355"/>
      <c r="C1374" s="355"/>
      <c r="D1374" s="355"/>
      <c r="E1374" s="355"/>
      <c r="F1374" s="355"/>
      <c r="G1374" s="355"/>
      <c r="H1374" s="355"/>
      <c r="I1374" s="355"/>
      <c r="J1374" s="355"/>
      <c r="K1374" s="355"/>
      <c r="L1374" s="355"/>
      <c r="M1374" s="355"/>
      <c r="N1374" s="355"/>
      <c r="O1374" s="355"/>
    </row>
    <row r="1375" spans="1:15" x14ac:dyDescent="0.2">
      <c r="A1375" s="396"/>
      <c r="B1375" s="355"/>
      <c r="C1375" s="355"/>
      <c r="D1375" s="355"/>
      <c r="E1375" s="355"/>
      <c r="F1375" s="355"/>
      <c r="G1375" s="355"/>
      <c r="H1375" s="355"/>
      <c r="I1375" s="355"/>
      <c r="J1375" s="355"/>
      <c r="K1375" s="355"/>
      <c r="L1375" s="355"/>
      <c r="M1375" s="355"/>
      <c r="N1375" s="355"/>
      <c r="O1375" s="355"/>
    </row>
    <row r="1376" spans="1:15" x14ac:dyDescent="0.2">
      <c r="A1376" s="396"/>
      <c r="B1376" s="355"/>
      <c r="C1376" s="355"/>
      <c r="D1376" s="355"/>
      <c r="E1376" s="355"/>
      <c r="F1376" s="355"/>
      <c r="G1376" s="355"/>
      <c r="H1376" s="355"/>
      <c r="I1376" s="355"/>
      <c r="J1376" s="355"/>
      <c r="K1376" s="355"/>
      <c r="L1376" s="355"/>
      <c r="M1376" s="355"/>
      <c r="N1376" s="355"/>
      <c r="O1376" s="355"/>
    </row>
    <row r="1377" spans="1:15" x14ac:dyDescent="0.2">
      <c r="A1377" s="396"/>
      <c r="B1377" s="355"/>
      <c r="C1377" s="355"/>
      <c r="D1377" s="355"/>
      <c r="E1377" s="355"/>
      <c r="F1377" s="355"/>
      <c r="G1377" s="355"/>
      <c r="H1377" s="355"/>
      <c r="I1377" s="355"/>
      <c r="J1377" s="355"/>
      <c r="K1377" s="355"/>
      <c r="L1377" s="355"/>
      <c r="M1377" s="355"/>
      <c r="N1377" s="355"/>
      <c r="O1377" s="355"/>
    </row>
    <row r="1378" spans="1:15" x14ac:dyDescent="0.2">
      <c r="A1378" s="396"/>
      <c r="B1378" s="359"/>
      <c r="C1378" s="359"/>
      <c r="D1378" s="359"/>
      <c r="E1378" s="359"/>
      <c r="F1378" s="359"/>
      <c r="G1378" s="359"/>
      <c r="H1378" s="359"/>
      <c r="I1378" s="359"/>
      <c r="J1378" s="359"/>
      <c r="K1378" s="359"/>
      <c r="L1378" s="359"/>
      <c r="M1378" s="359"/>
      <c r="N1378" s="359"/>
      <c r="O1378" s="359"/>
    </row>
    <row r="1379" spans="1:15" x14ac:dyDescent="0.2">
      <c r="A1379" s="396"/>
      <c r="B1379" s="359"/>
      <c r="C1379" s="359"/>
      <c r="D1379" s="359"/>
      <c r="E1379" s="359"/>
      <c r="F1379" s="359"/>
      <c r="G1379" s="359"/>
      <c r="H1379" s="359"/>
      <c r="I1379" s="253" t="s">
        <v>205</v>
      </c>
      <c r="J1379" s="253"/>
      <c r="K1379" s="253"/>
      <c r="L1379" s="253"/>
      <c r="M1379" s="253"/>
      <c r="N1379" s="253"/>
      <c r="O1379" s="253"/>
    </row>
    <row r="1380" spans="1:15" ht="43.5" customHeight="1" x14ac:dyDescent="0.2">
      <c r="A1380" s="396"/>
      <c r="B1380" s="359"/>
      <c r="C1380" s="359"/>
      <c r="D1380" s="359"/>
      <c r="E1380" s="359"/>
      <c r="F1380" s="359"/>
      <c r="G1380" s="359"/>
      <c r="H1380" s="359"/>
      <c r="I1380" s="253"/>
      <c r="J1380" s="253"/>
      <c r="K1380" s="253"/>
      <c r="L1380" s="253"/>
      <c r="M1380" s="253"/>
      <c r="N1380" s="253"/>
      <c r="O1380" s="253"/>
    </row>
    <row r="1381" spans="1:15" ht="24" customHeight="1" x14ac:dyDescent="0.2">
      <c r="A1381" s="396"/>
      <c r="B1381" s="359"/>
      <c r="C1381" s="359"/>
      <c r="D1381" s="359"/>
      <c r="E1381" s="359"/>
      <c r="F1381" s="359"/>
      <c r="G1381" s="359"/>
      <c r="H1381" s="359"/>
      <c r="I1381" s="253"/>
      <c r="J1381" s="253"/>
      <c r="K1381" s="253"/>
      <c r="L1381" s="253"/>
      <c r="M1381" s="253"/>
      <c r="N1381" s="253"/>
      <c r="O1381" s="253"/>
    </row>
    <row r="1382" spans="1:15" x14ac:dyDescent="0.2">
      <c r="A1382" s="80" t="s">
        <v>150</v>
      </c>
      <c r="B1382" s="384" t="s">
        <v>1</v>
      </c>
      <c r="C1382" s="384"/>
      <c r="D1382" s="384"/>
      <c r="E1382" s="384"/>
      <c r="F1382" s="384"/>
      <c r="G1382" s="384"/>
      <c r="H1382" s="384"/>
      <c r="I1382" s="384"/>
      <c r="J1382" s="384"/>
      <c r="K1382" s="384"/>
      <c r="L1382" s="384"/>
      <c r="M1382" s="384"/>
      <c r="N1382" s="384"/>
      <c r="O1382" s="384"/>
    </row>
    <row r="1383" spans="1:15" x14ac:dyDescent="0.2">
      <c r="A1383" s="166" t="s">
        <v>2</v>
      </c>
      <c r="B1383" s="384" t="s">
        <v>3</v>
      </c>
      <c r="C1383" s="384"/>
      <c r="D1383" s="384"/>
      <c r="E1383" s="384"/>
      <c r="F1383" s="384"/>
      <c r="G1383" s="384"/>
      <c r="H1383" s="384"/>
      <c r="I1383" s="384"/>
      <c r="J1383" s="384"/>
      <c r="K1383" s="384"/>
      <c r="L1383" s="384"/>
      <c r="M1383" s="384"/>
      <c r="N1383" s="384"/>
      <c r="O1383" s="384"/>
    </row>
    <row r="1384" spans="1:15" x14ac:dyDescent="0.2">
      <c r="A1384" s="378" t="s">
        <v>151</v>
      </c>
      <c r="B1384" s="378"/>
      <c r="C1384" s="378"/>
      <c r="D1384" s="378"/>
      <c r="E1384" s="378"/>
      <c r="F1384" s="378"/>
      <c r="G1384" s="378"/>
      <c r="H1384" s="378"/>
      <c r="I1384" s="378"/>
      <c r="J1384" s="378"/>
      <c r="K1384" s="378"/>
      <c r="L1384" s="378"/>
      <c r="M1384" s="378"/>
      <c r="N1384" s="378"/>
      <c r="O1384" s="378"/>
    </row>
    <row r="1385" spans="1:15" x14ac:dyDescent="0.2">
      <c r="A1385" s="169" t="s">
        <v>6</v>
      </c>
      <c r="B1385" s="170" t="s">
        <v>98</v>
      </c>
      <c r="C1385" s="170" t="s">
        <v>124</v>
      </c>
      <c r="D1385" s="412" t="s">
        <v>102</v>
      </c>
      <c r="E1385" s="412"/>
      <c r="F1385" s="412"/>
      <c r="G1385" s="380" t="s">
        <v>152</v>
      </c>
      <c r="H1385" s="380"/>
      <c r="I1385" s="381">
        <f>I1332+1</f>
        <v>45962</v>
      </c>
      <c r="J1385" s="381"/>
      <c r="K1385" s="381"/>
      <c r="L1385" s="381"/>
      <c r="M1385" s="381"/>
      <c r="N1385" s="171" t="s">
        <v>153</v>
      </c>
      <c r="O1385" s="169">
        <f>O1332+1</f>
        <v>27</v>
      </c>
    </row>
    <row r="1386" spans="1:15" x14ac:dyDescent="0.2">
      <c r="A1386" s="382" t="s">
        <v>154</v>
      </c>
      <c r="B1386" s="380" t="s">
        <v>5</v>
      </c>
      <c r="C1386" s="380"/>
      <c r="D1386" s="380"/>
      <c r="E1386" s="380"/>
      <c r="F1386" s="380"/>
      <c r="G1386" s="380"/>
      <c r="H1386" s="380"/>
      <c r="I1386" s="380"/>
      <c r="J1386" s="380"/>
      <c r="K1386" s="166" t="s">
        <v>155</v>
      </c>
      <c r="L1386" s="166" t="s">
        <v>156</v>
      </c>
      <c r="M1386" s="383" t="s">
        <v>157</v>
      </c>
      <c r="N1386" s="383"/>
      <c r="O1386" s="166" t="s">
        <v>158</v>
      </c>
    </row>
    <row r="1387" spans="1:15" x14ac:dyDescent="0.2">
      <c r="A1387" s="382"/>
      <c r="B1387" s="380"/>
      <c r="C1387" s="380"/>
      <c r="D1387" s="380"/>
      <c r="E1387" s="380"/>
      <c r="F1387" s="380"/>
      <c r="G1387" s="380"/>
      <c r="H1387" s="380"/>
      <c r="I1387" s="380"/>
      <c r="J1387" s="380"/>
      <c r="K1387" s="166" t="s">
        <v>159</v>
      </c>
      <c r="L1387" s="176"/>
      <c r="M1387" s="377"/>
      <c r="N1387" s="377"/>
      <c r="O1387" s="167"/>
    </row>
    <row r="1388" spans="1:15" ht="25.5" x14ac:dyDescent="0.2">
      <c r="A1388" s="173" t="s">
        <v>161</v>
      </c>
      <c r="B1388" s="174">
        <v>45932</v>
      </c>
      <c r="C1388" s="173" t="s">
        <v>162</v>
      </c>
      <c r="D1388" s="173">
        <v>180</v>
      </c>
      <c r="E1388" s="173" t="s">
        <v>163</v>
      </c>
      <c r="F1388" s="385" t="s">
        <v>164</v>
      </c>
      <c r="G1388" s="385"/>
      <c r="H1388" s="175">
        <f>H1335+1</f>
        <v>27</v>
      </c>
      <c r="I1388" s="173" t="s">
        <v>165</v>
      </c>
      <c r="J1388" s="175">
        <f>D1388-H1388</f>
        <v>153</v>
      </c>
      <c r="K1388" s="176" t="s">
        <v>166</v>
      </c>
      <c r="L1388" s="176"/>
      <c r="M1388" s="384"/>
      <c r="N1388" s="384"/>
      <c r="O1388" s="172"/>
    </row>
    <row r="1389" spans="1:15" x14ac:dyDescent="0.2">
      <c r="A1389" s="386" t="s">
        <v>167</v>
      </c>
      <c r="B1389" s="382" t="s">
        <v>168</v>
      </c>
      <c r="C1389" s="382"/>
      <c r="D1389" s="382"/>
      <c r="E1389" s="382"/>
      <c r="F1389" s="382"/>
      <c r="G1389" s="359"/>
      <c r="H1389" s="359"/>
      <c r="I1389" s="355"/>
      <c r="J1389" s="355"/>
      <c r="K1389" s="355"/>
      <c r="L1389" s="355"/>
      <c r="M1389" s="355"/>
      <c r="N1389" s="355"/>
      <c r="O1389" s="355"/>
    </row>
    <row r="1390" spans="1:15" x14ac:dyDescent="0.2">
      <c r="A1390" s="386"/>
      <c r="B1390" s="382" t="s">
        <v>169</v>
      </c>
      <c r="C1390" s="382"/>
      <c r="D1390" s="382"/>
      <c r="E1390" s="382"/>
      <c r="F1390" s="382"/>
      <c r="G1390" s="359"/>
      <c r="H1390" s="359"/>
      <c r="I1390" s="355"/>
      <c r="J1390" s="355"/>
      <c r="K1390" s="355"/>
      <c r="L1390" s="355"/>
      <c r="M1390" s="355"/>
      <c r="N1390" s="355"/>
      <c r="O1390" s="355"/>
    </row>
    <row r="1391" spans="1:15" x14ac:dyDescent="0.2">
      <c r="A1391" s="386"/>
      <c r="B1391" s="382" t="s">
        <v>170</v>
      </c>
      <c r="C1391" s="382"/>
      <c r="D1391" s="382"/>
      <c r="E1391" s="382"/>
      <c r="F1391" s="382"/>
      <c r="G1391" s="359"/>
      <c r="H1391" s="359"/>
      <c r="I1391" s="355"/>
      <c r="J1391" s="355"/>
      <c r="K1391" s="355"/>
      <c r="L1391" s="355"/>
      <c r="M1391" s="355"/>
      <c r="N1391" s="355"/>
      <c r="O1391" s="355"/>
    </row>
    <row r="1392" spans="1:15" x14ac:dyDescent="0.2">
      <c r="A1392" s="386"/>
      <c r="B1392" s="382" t="s">
        <v>171</v>
      </c>
      <c r="C1392" s="382"/>
      <c r="D1392" s="382"/>
      <c r="E1392" s="382"/>
      <c r="F1392" s="382"/>
      <c r="G1392" s="359"/>
      <c r="H1392" s="359"/>
      <c r="I1392" s="355"/>
      <c r="J1392" s="355"/>
      <c r="K1392" s="355"/>
      <c r="L1392" s="355"/>
      <c r="M1392" s="355"/>
      <c r="N1392" s="355"/>
      <c r="O1392" s="355"/>
    </row>
    <row r="1393" spans="1:15" x14ac:dyDescent="0.2">
      <c r="A1393" s="386"/>
      <c r="B1393" s="382" t="s">
        <v>172</v>
      </c>
      <c r="C1393" s="382"/>
      <c r="D1393" s="382"/>
      <c r="E1393" s="382"/>
      <c r="F1393" s="382"/>
      <c r="G1393" s="359"/>
      <c r="H1393" s="359"/>
      <c r="I1393" s="359"/>
      <c r="J1393" s="359"/>
      <c r="K1393" s="359"/>
      <c r="L1393" s="359"/>
      <c r="M1393" s="359"/>
      <c r="N1393" s="359"/>
      <c r="O1393" s="359"/>
    </row>
    <row r="1394" spans="1:15" x14ac:dyDescent="0.2">
      <c r="A1394" s="386"/>
      <c r="B1394" s="382" t="s">
        <v>173</v>
      </c>
      <c r="C1394" s="382"/>
      <c r="D1394" s="382"/>
      <c r="E1394" s="382"/>
      <c r="F1394" s="382"/>
      <c r="G1394" s="359"/>
      <c r="H1394" s="359"/>
      <c r="I1394" s="359"/>
      <c r="J1394" s="359"/>
      <c r="K1394" s="359"/>
      <c r="L1394" s="359"/>
      <c r="M1394" s="359"/>
      <c r="N1394" s="359"/>
      <c r="O1394" s="359"/>
    </row>
    <row r="1395" spans="1:15" x14ac:dyDescent="0.2">
      <c r="A1395" s="386"/>
      <c r="B1395" s="382" t="s">
        <v>174</v>
      </c>
      <c r="C1395" s="382"/>
      <c r="D1395" s="382"/>
      <c r="E1395" s="382"/>
      <c r="F1395" s="382"/>
      <c r="G1395" s="359"/>
      <c r="H1395" s="359"/>
      <c r="I1395" s="355"/>
      <c r="J1395" s="355"/>
      <c r="K1395" s="355"/>
      <c r="L1395" s="355"/>
      <c r="M1395" s="355"/>
      <c r="N1395" s="355"/>
      <c r="O1395" s="355"/>
    </row>
    <row r="1396" spans="1:15" x14ac:dyDescent="0.2">
      <c r="A1396" s="386" t="s">
        <v>175</v>
      </c>
      <c r="B1396" s="380" t="s">
        <v>176</v>
      </c>
      <c r="C1396" s="380"/>
      <c r="D1396" s="380"/>
      <c r="E1396" s="380"/>
      <c r="F1396" s="380"/>
      <c r="G1396" s="387" t="s">
        <v>177</v>
      </c>
      <c r="H1396" s="387"/>
      <c r="I1396" s="380" t="s">
        <v>176</v>
      </c>
      <c r="J1396" s="380"/>
      <c r="K1396" s="380"/>
      <c r="L1396" s="380"/>
      <c r="M1396" s="380"/>
      <c r="N1396" s="380"/>
      <c r="O1396" s="178" t="s">
        <v>177</v>
      </c>
    </row>
    <row r="1397" spans="1:15" x14ac:dyDescent="0.2">
      <c r="A1397" s="386"/>
      <c r="B1397" s="388" t="s">
        <v>178</v>
      </c>
      <c r="C1397" s="389"/>
      <c r="D1397" s="389"/>
      <c r="E1397" s="389"/>
      <c r="F1397" s="390"/>
      <c r="G1397" s="356"/>
      <c r="H1397" s="358"/>
      <c r="I1397" s="388" t="s">
        <v>179</v>
      </c>
      <c r="J1397" s="389"/>
      <c r="K1397" s="389"/>
      <c r="L1397" s="389"/>
      <c r="M1397" s="389"/>
      <c r="N1397" s="390"/>
      <c r="O1397" s="179"/>
    </row>
    <row r="1398" spans="1:15" ht="12.75" customHeight="1" x14ac:dyDescent="0.2">
      <c r="A1398" s="386"/>
      <c r="B1398" s="388" t="s">
        <v>180</v>
      </c>
      <c r="C1398" s="389"/>
      <c r="D1398" s="389"/>
      <c r="E1398" s="389"/>
      <c r="F1398" s="390"/>
      <c r="G1398" s="356"/>
      <c r="H1398" s="358"/>
      <c r="I1398" s="388" t="s">
        <v>181</v>
      </c>
      <c r="J1398" s="389"/>
      <c r="K1398" s="389"/>
      <c r="L1398" s="389"/>
      <c r="M1398" s="389"/>
      <c r="N1398" s="390"/>
      <c r="O1398" s="179"/>
    </row>
    <row r="1399" spans="1:15" ht="12.75" customHeight="1" x14ac:dyDescent="0.2">
      <c r="A1399" s="386"/>
      <c r="B1399" s="388" t="s">
        <v>182</v>
      </c>
      <c r="C1399" s="389"/>
      <c r="D1399" s="389"/>
      <c r="E1399" s="389"/>
      <c r="F1399" s="390"/>
      <c r="G1399" s="356"/>
      <c r="H1399" s="358"/>
      <c r="I1399" s="388" t="s">
        <v>183</v>
      </c>
      <c r="J1399" s="389"/>
      <c r="K1399" s="389"/>
      <c r="L1399" s="389"/>
      <c r="M1399" s="389"/>
      <c r="N1399" s="390"/>
      <c r="O1399" s="179"/>
    </row>
    <row r="1400" spans="1:15" ht="12.75" customHeight="1" x14ac:dyDescent="0.2">
      <c r="A1400" s="386"/>
      <c r="B1400" s="388" t="s">
        <v>184</v>
      </c>
      <c r="C1400" s="389"/>
      <c r="D1400" s="389"/>
      <c r="E1400" s="389"/>
      <c r="F1400" s="390"/>
      <c r="G1400" s="356"/>
      <c r="H1400" s="358"/>
      <c r="I1400" s="388" t="s">
        <v>185</v>
      </c>
      <c r="J1400" s="389"/>
      <c r="K1400" s="389"/>
      <c r="L1400" s="389"/>
      <c r="M1400" s="389"/>
      <c r="N1400" s="390"/>
      <c r="O1400" s="179"/>
    </row>
    <row r="1401" spans="1:15" ht="12.75" customHeight="1" x14ac:dyDescent="0.2">
      <c r="A1401" s="386"/>
      <c r="B1401" s="388" t="s">
        <v>186</v>
      </c>
      <c r="C1401" s="389"/>
      <c r="D1401" s="389"/>
      <c r="E1401" s="389"/>
      <c r="F1401" s="390"/>
      <c r="G1401" s="356"/>
      <c r="H1401" s="358"/>
      <c r="I1401" s="388" t="s">
        <v>187</v>
      </c>
      <c r="J1401" s="389"/>
      <c r="K1401" s="389"/>
      <c r="L1401" s="389"/>
      <c r="M1401" s="389"/>
      <c r="N1401" s="390"/>
      <c r="O1401" s="179">
        <v>1</v>
      </c>
    </row>
    <row r="1402" spans="1:15" x14ac:dyDescent="0.2">
      <c r="A1402" s="386"/>
      <c r="B1402" s="388" t="s">
        <v>188</v>
      </c>
      <c r="C1402" s="389"/>
      <c r="D1402" s="389"/>
      <c r="E1402" s="389"/>
      <c r="F1402" s="390"/>
      <c r="G1402" s="356"/>
      <c r="H1402" s="358"/>
      <c r="I1402" s="388" t="s">
        <v>189</v>
      </c>
      <c r="J1402" s="389"/>
      <c r="K1402" s="389"/>
      <c r="L1402" s="389"/>
      <c r="M1402" s="389"/>
      <c r="N1402" s="390"/>
      <c r="O1402" s="179"/>
    </row>
    <row r="1403" spans="1:15" ht="12.75" customHeight="1" x14ac:dyDescent="0.2">
      <c r="A1403" s="386"/>
      <c r="B1403" s="388" t="s">
        <v>190</v>
      </c>
      <c r="C1403" s="389"/>
      <c r="D1403" s="389"/>
      <c r="E1403" s="389"/>
      <c r="F1403" s="390"/>
      <c r="G1403" s="356"/>
      <c r="H1403" s="358"/>
      <c r="I1403" s="388" t="s">
        <v>191</v>
      </c>
      <c r="J1403" s="389"/>
      <c r="K1403" s="389"/>
      <c r="L1403" s="389"/>
      <c r="M1403" s="389"/>
      <c r="N1403" s="390"/>
      <c r="O1403" s="179"/>
    </row>
    <row r="1404" spans="1:15" x14ac:dyDescent="0.2">
      <c r="A1404" s="386"/>
      <c r="B1404" s="388" t="s">
        <v>192</v>
      </c>
      <c r="C1404" s="389"/>
      <c r="D1404" s="389"/>
      <c r="E1404" s="389"/>
      <c r="F1404" s="390"/>
      <c r="G1404" s="356"/>
      <c r="H1404" s="358"/>
      <c r="I1404" s="388" t="s">
        <v>193</v>
      </c>
      <c r="J1404" s="389"/>
      <c r="K1404" s="389"/>
      <c r="L1404" s="389"/>
      <c r="M1404" s="389"/>
      <c r="N1404" s="390"/>
      <c r="O1404" s="179"/>
    </row>
    <row r="1405" spans="1:15" ht="12.75" customHeight="1" x14ac:dyDescent="0.2">
      <c r="A1405" s="386"/>
      <c r="B1405" s="388" t="s">
        <v>194</v>
      </c>
      <c r="C1405" s="389"/>
      <c r="D1405" s="389"/>
      <c r="E1405" s="389"/>
      <c r="F1405" s="390"/>
      <c r="G1405" s="356"/>
      <c r="H1405" s="358"/>
      <c r="I1405" s="388" t="s">
        <v>195</v>
      </c>
      <c r="J1405" s="389"/>
      <c r="K1405" s="389"/>
      <c r="L1405" s="389"/>
      <c r="M1405" s="389"/>
      <c r="N1405" s="390"/>
      <c r="O1405" s="179"/>
    </row>
    <row r="1406" spans="1:15" ht="12.75" customHeight="1" x14ac:dyDescent="0.2">
      <c r="A1406" s="386"/>
      <c r="B1406" s="388" t="s">
        <v>196</v>
      </c>
      <c r="C1406" s="389"/>
      <c r="D1406" s="389"/>
      <c r="E1406" s="389"/>
      <c r="F1406" s="390"/>
      <c r="G1406" s="356"/>
      <c r="H1406" s="358"/>
      <c r="I1406" s="388" t="s">
        <v>197</v>
      </c>
      <c r="J1406" s="389"/>
      <c r="K1406" s="389"/>
      <c r="L1406" s="389"/>
      <c r="M1406" s="389"/>
      <c r="N1406" s="390"/>
      <c r="O1406" s="180">
        <v>1</v>
      </c>
    </row>
    <row r="1407" spans="1:15" ht="13.5" customHeight="1" x14ac:dyDescent="0.2">
      <c r="A1407" s="386"/>
      <c r="B1407" s="388" t="s">
        <v>198</v>
      </c>
      <c r="C1407" s="389"/>
      <c r="D1407" s="389"/>
      <c r="E1407" s="389"/>
      <c r="F1407" s="390"/>
      <c r="G1407" s="391">
        <v>2</v>
      </c>
      <c r="H1407" s="392"/>
      <c r="I1407" s="393" t="s">
        <v>199</v>
      </c>
      <c r="J1407" s="394"/>
      <c r="K1407" s="394"/>
      <c r="L1407" s="394"/>
      <c r="M1407" s="394"/>
      <c r="N1407" s="395"/>
      <c r="O1407" s="181">
        <f>SUM(G1397:H1407,O1397:O1406)</f>
        <v>4</v>
      </c>
    </row>
    <row r="1408" spans="1:15" x14ac:dyDescent="0.2">
      <c r="A1408" s="396" t="s">
        <v>200</v>
      </c>
      <c r="B1408" s="397"/>
      <c r="C1408" s="397"/>
      <c r="D1408" s="397"/>
      <c r="E1408" s="397"/>
      <c r="F1408" s="397"/>
      <c r="G1408" s="417"/>
      <c r="H1408" s="417"/>
      <c r="I1408" s="417"/>
      <c r="J1408" s="417"/>
      <c r="K1408" s="417"/>
      <c r="L1408" s="417"/>
      <c r="M1408" s="417"/>
      <c r="N1408" s="417"/>
      <c r="O1408" s="417"/>
    </row>
    <row r="1409" spans="1:15" x14ac:dyDescent="0.2">
      <c r="A1409" s="396"/>
      <c r="B1409" s="418" t="s">
        <v>208</v>
      </c>
      <c r="C1409" s="419"/>
      <c r="D1409" s="419"/>
      <c r="E1409" s="419"/>
      <c r="F1409" s="419"/>
      <c r="G1409" s="419"/>
      <c r="H1409" s="419"/>
      <c r="I1409" s="419"/>
      <c r="J1409" s="419"/>
      <c r="K1409" s="419"/>
      <c r="L1409" s="419"/>
      <c r="M1409" s="419"/>
      <c r="N1409" s="419"/>
      <c r="O1409" s="420"/>
    </row>
    <row r="1410" spans="1:15" x14ac:dyDescent="0.2">
      <c r="A1410" s="396"/>
      <c r="B1410" s="421"/>
      <c r="C1410" s="422"/>
      <c r="D1410" s="422"/>
      <c r="E1410" s="422"/>
      <c r="F1410" s="422"/>
      <c r="G1410" s="422"/>
      <c r="H1410" s="422"/>
      <c r="I1410" s="422"/>
      <c r="J1410" s="422"/>
      <c r="K1410" s="422"/>
      <c r="L1410" s="422"/>
      <c r="M1410" s="422"/>
      <c r="N1410" s="422"/>
      <c r="O1410" s="423"/>
    </row>
    <row r="1411" spans="1:15" x14ac:dyDescent="0.2">
      <c r="A1411" s="396"/>
      <c r="B1411" s="355"/>
      <c r="C1411" s="355"/>
      <c r="D1411" s="355"/>
      <c r="E1411" s="355"/>
      <c r="F1411" s="355"/>
      <c r="G1411" s="355"/>
      <c r="H1411" s="355"/>
      <c r="I1411" s="355"/>
      <c r="J1411" s="355"/>
      <c r="K1411" s="355"/>
      <c r="L1411" s="355"/>
      <c r="M1411" s="355"/>
      <c r="N1411" s="355"/>
      <c r="O1411" s="355"/>
    </row>
    <row r="1412" spans="1:15" x14ac:dyDescent="0.2">
      <c r="A1412" s="396"/>
      <c r="B1412" s="355"/>
      <c r="C1412" s="355"/>
      <c r="D1412" s="355"/>
      <c r="E1412" s="355"/>
      <c r="F1412" s="355"/>
      <c r="G1412" s="355"/>
      <c r="H1412" s="355"/>
      <c r="I1412" s="355"/>
      <c r="J1412" s="355"/>
      <c r="K1412" s="355"/>
      <c r="L1412" s="355"/>
      <c r="M1412" s="355"/>
      <c r="N1412" s="355"/>
      <c r="O1412" s="355"/>
    </row>
    <row r="1413" spans="1:15" x14ac:dyDescent="0.2">
      <c r="A1413" s="396"/>
      <c r="B1413" s="355"/>
      <c r="C1413" s="355"/>
      <c r="D1413" s="355"/>
      <c r="E1413" s="355"/>
      <c r="F1413" s="355"/>
      <c r="G1413" s="355"/>
      <c r="H1413" s="355"/>
      <c r="I1413" s="355"/>
      <c r="J1413" s="355"/>
      <c r="K1413" s="355"/>
      <c r="L1413" s="355"/>
      <c r="M1413" s="355"/>
      <c r="N1413" s="355"/>
      <c r="O1413" s="355"/>
    </row>
    <row r="1414" spans="1:15" x14ac:dyDescent="0.2">
      <c r="A1414" s="396"/>
      <c r="B1414" s="355"/>
      <c r="C1414" s="355"/>
      <c r="D1414" s="355"/>
      <c r="E1414" s="355"/>
      <c r="F1414" s="355"/>
      <c r="G1414" s="355"/>
      <c r="H1414" s="355"/>
      <c r="I1414" s="355"/>
      <c r="J1414" s="355"/>
      <c r="K1414" s="355"/>
      <c r="L1414" s="355"/>
      <c r="M1414" s="355"/>
      <c r="N1414" s="355"/>
      <c r="O1414" s="355"/>
    </row>
    <row r="1415" spans="1:15" x14ac:dyDescent="0.2">
      <c r="A1415" s="396"/>
      <c r="B1415" s="355"/>
      <c r="C1415" s="355"/>
      <c r="D1415" s="355"/>
      <c r="E1415" s="355"/>
      <c r="F1415" s="355"/>
      <c r="G1415" s="355"/>
      <c r="H1415" s="355"/>
      <c r="I1415" s="355"/>
      <c r="J1415" s="355"/>
      <c r="K1415" s="355"/>
      <c r="L1415" s="355"/>
      <c r="M1415" s="355"/>
      <c r="N1415" s="355"/>
      <c r="O1415" s="355"/>
    </row>
    <row r="1416" spans="1:15" x14ac:dyDescent="0.2">
      <c r="A1416" s="396"/>
      <c r="B1416" s="355"/>
      <c r="C1416" s="355"/>
      <c r="D1416" s="355"/>
      <c r="E1416" s="355"/>
      <c r="F1416" s="355"/>
      <c r="G1416" s="355"/>
      <c r="H1416" s="355"/>
      <c r="I1416" s="355"/>
      <c r="J1416" s="355"/>
      <c r="K1416" s="355"/>
      <c r="L1416" s="355"/>
      <c r="M1416" s="355"/>
      <c r="N1416" s="355"/>
      <c r="O1416" s="355"/>
    </row>
    <row r="1417" spans="1:15" x14ac:dyDescent="0.2">
      <c r="A1417" s="396"/>
      <c r="B1417" s="355"/>
      <c r="C1417" s="355"/>
      <c r="D1417" s="355"/>
      <c r="E1417" s="355"/>
      <c r="F1417" s="355"/>
      <c r="G1417" s="355"/>
      <c r="H1417" s="355"/>
      <c r="I1417" s="355"/>
      <c r="J1417" s="355"/>
      <c r="K1417" s="355"/>
      <c r="L1417" s="355"/>
      <c r="M1417" s="355"/>
      <c r="N1417" s="355"/>
      <c r="O1417" s="355"/>
    </row>
    <row r="1418" spans="1:15" x14ac:dyDescent="0.2">
      <c r="A1418" s="396"/>
      <c r="B1418" s="355"/>
      <c r="C1418" s="355"/>
      <c r="D1418" s="355"/>
      <c r="E1418" s="355"/>
      <c r="F1418" s="355"/>
      <c r="G1418" s="355"/>
      <c r="H1418" s="355"/>
      <c r="I1418" s="355"/>
      <c r="J1418" s="355"/>
      <c r="K1418" s="355"/>
      <c r="L1418" s="355"/>
      <c r="M1418" s="355"/>
      <c r="N1418" s="355"/>
      <c r="O1418" s="355"/>
    </row>
    <row r="1419" spans="1:15" x14ac:dyDescent="0.2">
      <c r="A1419" s="396"/>
      <c r="B1419" s="355"/>
      <c r="C1419" s="355"/>
      <c r="D1419" s="355"/>
      <c r="E1419" s="355"/>
      <c r="F1419" s="355"/>
      <c r="G1419" s="355"/>
      <c r="H1419" s="355"/>
      <c r="I1419" s="355"/>
      <c r="J1419" s="355"/>
      <c r="K1419" s="355"/>
      <c r="L1419" s="355"/>
      <c r="M1419" s="355"/>
      <c r="N1419" s="355"/>
      <c r="O1419" s="355"/>
    </row>
    <row r="1420" spans="1:15" x14ac:dyDescent="0.2">
      <c r="A1420" s="396"/>
      <c r="B1420" s="355"/>
      <c r="C1420" s="355"/>
      <c r="D1420" s="355"/>
      <c r="E1420" s="355"/>
      <c r="F1420" s="355"/>
      <c r="G1420" s="355"/>
      <c r="H1420" s="355"/>
      <c r="I1420" s="355"/>
      <c r="J1420" s="355"/>
      <c r="K1420" s="355"/>
      <c r="L1420" s="355"/>
      <c r="M1420" s="355"/>
      <c r="N1420" s="355"/>
      <c r="O1420" s="355"/>
    </row>
    <row r="1421" spans="1:15" ht="50.25" customHeight="1" x14ac:dyDescent="0.2">
      <c r="A1421" s="396"/>
      <c r="B1421" s="355"/>
      <c r="C1421" s="355"/>
      <c r="D1421" s="355"/>
      <c r="E1421" s="355"/>
      <c r="F1421" s="355"/>
      <c r="G1421" s="355"/>
      <c r="H1421" s="355"/>
      <c r="I1421" s="253" t="s">
        <v>0</v>
      </c>
      <c r="J1421" s="253"/>
      <c r="K1421" s="253"/>
      <c r="L1421" s="253"/>
      <c r="M1421" s="253"/>
      <c r="N1421" s="253"/>
      <c r="O1421" s="253"/>
    </row>
    <row r="1422" spans="1:15" ht="27.75" customHeight="1" x14ac:dyDescent="0.2">
      <c r="A1422" s="396"/>
      <c r="B1422" s="355"/>
      <c r="C1422" s="355"/>
      <c r="D1422" s="355"/>
      <c r="E1422" s="355"/>
      <c r="F1422" s="355"/>
      <c r="G1422" s="355"/>
      <c r="H1422" s="355"/>
      <c r="I1422" s="253"/>
      <c r="J1422" s="253"/>
      <c r="K1422" s="253"/>
      <c r="L1422" s="253"/>
      <c r="M1422" s="253"/>
      <c r="N1422" s="253"/>
      <c r="O1422" s="253"/>
    </row>
    <row r="1423" spans="1:15" x14ac:dyDescent="0.2">
      <c r="A1423" s="396" t="s">
        <v>204</v>
      </c>
      <c r="B1423" s="355"/>
      <c r="C1423" s="355"/>
      <c r="D1423" s="355"/>
      <c r="E1423" s="355"/>
      <c r="F1423" s="355"/>
      <c r="G1423" s="355"/>
      <c r="H1423" s="355"/>
      <c r="I1423" s="355"/>
      <c r="J1423" s="355"/>
      <c r="K1423" s="355"/>
      <c r="L1423" s="355"/>
      <c r="M1423" s="355"/>
      <c r="N1423" s="355"/>
      <c r="O1423" s="355"/>
    </row>
    <row r="1424" spans="1:15" x14ac:dyDescent="0.2">
      <c r="A1424" s="396"/>
      <c r="B1424" s="355"/>
      <c r="C1424" s="355"/>
      <c r="D1424" s="355"/>
      <c r="E1424" s="355"/>
      <c r="F1424" s="355"/>
      <c r="G1424" s="355"/>
      <c r="H1424" s="355"/>
      <c r="I1424" s="355"/>
      <c r="J1424" s="355"/>
      <c r="K1424" s="355"/>
      <c r="L1424" s="355"/>
      <c r="M1424" s="355"/>
      <c r="N1424" s="355"/>
      <c r="O1424" s="355"/>
    </row>
    <row r="1425" spans="1:15" x14ac:dyDescent="0.2">
      <c r="A1425" s="396"/>
      <c r="B1425" s="355"/>
      <c r="C1425" s="355"/>
      <c r="D1425" s="355"/>
      <c r="E1425" s="355"/>
      <c r="F1425" s="355"/>
      <c r="G1425" s="355"/>
      <c r="H1425" s="355"/>
      <c r="I1425" s="355"/>
      <c r="J1425" s="355"/>
      <c r="K1425" s="355"/>
      <c r="L1425" s="355"/>
      <c r="M1425" s="355"/>
      <c r="N1425" s="355"/>
      <c r="O1425" s="355"/>
    </row>
    <row r="1426" spans="1:15" x14ac:dyDescent="0.2">
      <c r="A1426" s="396"/>
      <c r="B1426" s="355"/>
      <c r="C1426" s="355"/>
      <c r="D1426" s="355"/>
      <c r="E1426" s="355"/>
      <c r="F1426" s="355"/>
      <c r="G1426" s="355"/>
      <c r="H1426" s="355"/>
      <c r="I1426" s="355"/>
      <c r="J1426" s="355"/>
      <c r="K1426" s="355"/>
      <c r="L1426" s="355"/>
      <c r="M1426" s="355"/>
      <c r="N1426" s="355"/>
      <c r="O1426" s="355"/>
    </row>
    <row r="1427" spans="1:15" x14ac:dyDescent="0.2">
      <c r="A1427" s="396"/>
      <c r="B1427" s="355"/>
      <c r="C1427" s="355"/>
      <c r="D1427" s="355"/>
      <c r="E1427" s="355"/>
      <c r="F1427" s="355"/>
      <c r="G1427" s="355"/>
      <c r="H1427" s="355"/>
      <c r="I1427" s="355"/>
      <c r="J1427" s="355"/>
      <c r="K1427" s="355"/>
      <c r="L1427" s="355"/>
      <c r="M1427" s="355"/>
      <c r="N1427" s="355"/>
      <c r="O1427" s="355"/>
    </row>
    <row r="1428" spans="1:15" x14ac:dyDescent="0.2">
      <c r="A1428" s="396"/>
      <c r="B1428" s="355"/>
      <c r="C1428" s="355"/>
      <c r="D1428" s="355"/>
      <c r="E1428" s="355"/>
      <c r="F1428" s="355"/>
      <c r="G1428" s="355"/>
      <c r="H1428" s="355"/>
      <c r="I1428" s="355"/>
      <c r="J1428" s="355"/>
      <c r="K1428" s="355"/>
      <c r="L1428" s="355"/>
      <c r="M1428" s="355"/>
      <c r="N1428" s="355"/>
      <c r="O1428" s="355"/>
    </row>
    <row r="1429" spans="1:15" x14ac:dyDescent="0.2">
      <c r="A1429" s="396"/>
      <c r="B1429" s="355"/>
      <c r="C1429" s="355"/>
      <c r="D1429" s="355"/>
      <c r="E1429" s="355"/>
      <c r="F1429" s="355"/>
      <c r="G1429" s="355"/>
      <c r="H1429" s="355"/>
      <c r="I1429" s="355"/>
      <c r="J1429" s="355"/>
      <c r="K1429" s="355"/>
      <c r="L1429" s="355"/>
      <c r="M1429" s="355"/>
      <c r="N1429" s="355"/>
      <c r="O1429" s="355"/>
    </row>
    <row r="1430" spans="1:15" x14ac:dyDescent="0.2">
      <c r="A1430" s="396"/>
      <c r="B1430" s="355"/>
      <c r="C1430" s="355"/>
      <c r="D1430" s="355"/>
      <c r="E1430" s="355"/>
      <c r="F1430" s="355"/>
      <c r="G1430" s="355"/>
      <c r="H1430" s="355"/>
      <c r="I1430" s="355"/>
      <c r="J1430" s="355"/>
      <c r="K1430" s="355"/>
      <c r="L1430" s="355"/>
      <c r="M1430" s="355"/>
      <c r="N1430" s="355"/>
      <c r="O1430" s="355"/>
    </row>
    <row r="1431" spans="1:15" x14ac:dyDescent="0.2">
      <c r="A1431" s="396"/>
      <c r="B1431" s="359"/>
      <c r="C1431" s="359"/>
      <c r="D1431" s="359"/>
      <c r="E1431" s="359"/>
      <c r="F1431" s="359"/>
      <c r="G1431" s="359"/>
      <c r="H1431" s="359"/>
      <c r="I1431" s="359"/>
      <c r="J1431" s="359"/>
      <c r="K1431" s="359"/>
      <c r="L1431" s="359"/>
      <c r="M1431" s="359"/>
      <c r="N1431" s="359"/>
      <c r="O1431" s="359"/>
    </row>
    <row r="1432" spans="1:15" x14ac:dyDescent="0.2">
      <c r="A1432" s="396"/>
      <c r="B1432" s="359"/>
      <c r="C1432" s="359"/>
      <c r="D1432" s="359"/>
      <c r="E1432" s="359"/>
      <c r="F1432" s="359"/>
      <c r="G1432" s="359"/>
      <c r="H1432" s="359"/>
      <c r="I1432" s="253" t="s">
        <v>205</v>
      </c>
      <c r="J1432" s="253"/>
      <c r="K1432" s="253"/>
      <c r="L1432" s="253"/>
      <c r="M1432" s="253"/>
      <c r="N1432" s="253"/>
      <c r="O1432" s="253"/>
    </row>
    <row r="1433" spans="1:15" ht="30" customHeight="1" x14ac:dyDescent="0.2">
      <c r="A1433" s="396"/>
      <c r="B1433" s="359"/>
      <c r="C1433" s="359"/>
      <c r="D1433" s="359"/>
      <c r="E1433" s="359"/>
      <c r="F1433" s="359"/>
      <c r="G1433" s="359"/>
      <c r="H1433" s="359"/>
      <c r="I1433" s="253"/>
      <c r="J1433" s="253"/>
      <c r="K1433" s="253"/>
      <c r="L1433" s="253"/>
      <c r="M1433" s="253"/>
      <c r="N1433" s="253"/>
      <c r="O1433" s="253"/>
    </row>
    <row r="1434" spans="1:15" ht="36.75" customHeight="1" x14ac:dyDescent="0.2">
      <c r="A1434" s="396"/>
      <c r="B1434" s="359"/>
      <c r="C1434" s="359"/>
      <c r="D1434" s="359"/>
      <c r="E1434" s="359"/>
      <c r="F1434" s="359"/>
      <c r="G1434" s="359"/>
      <c r="H1434" s="359"/>
      <c r="I1434" s="253"/>
      <c r="J1434" s="253"/>
      <c r="K1434" s="253"/>
      <c r="L1434" s="253"/>
      <c r="M1434" s="253"/>
      <c r="N1434" s="253"/>
      <c r="O1434" s="253"/>
    </row>
    <row r="1435" spans="1:15" x14ac:dyDescent="0.2">
      <c r="A1435" s="80" t="s">
        <v>150</v>
      </c>
      <c r="B1435" s="384" t="s">
        <v>1</v>
      </c>
      <c r="C1435" s="384"/>
      <c r="D1435" s="384"/>
      <c r="E1435" s="384"/>
      <c r="F1435" s="384"/>
      <c r="G1435" s="384"/>
      <c r="H1435" s="384"/>
      <c r="I1435" s="384"/>
      <c r="J1435" s="384"/>
      <c r="K1435" s="384"/>
      <c r="L1435" s="384"/>
      <c r="M1435" s="384"/>
      <c r="N1435" s="384"/>
      <c r="O1435" s="384"/>
    </row>
    <row r="1436" spans="1:15" x14ac:dyDescent="0.2">
      <c r="A1436" s="166" t="s">
        <v>2</v>
      </c>
      <c r="B1436" s="384" t="s">
        <v>3</v>
      </c>
      <c r="C1436" s="384"/>
      <c r="D1436" s="384"/>
      <c r="E1436" s="384"/>
      <c r="F1436" s="384"/>
      <c r="G1436" s="384"/>
      <c r="H1436" s="384"/>
      <c r="I1436" s="384"/>
      <c r="J1436" s="384"/>
      <c r="K1436" s="384"/>
      <c r="L1436" s="384"/>
      <c r="M1436" s="384"/>
      <c r="N1436" s="384"/>
      <c r="O1436" s="384"/>
    </row>
    <row r="1437" spans="1:15" x14ac:dyDescent="0.2">
      <c r="A1437" s="378" t="s">
        <v>151</v>
      </c>
      <c r="B1437" s="378"/>
      <c r="C1437" s="378"/>
      <c r="D1437" s="378"/>
      <c r="E1437" s="378"/>
      <c r="F1437" s="378"/>
      <c r="G1437" s="378"/>
      <c r="H1437" s="378"/>
      <c r="I1437" s="378"/>
      <c r="J1437" s="378"/>
      <c r="K1437" s="378"/>
      <c r="L1437" s="378"/>
      <c r="M1437" s="378"/>
      <c r="N1437" s="378"/>
      <c r="O1437" s="378"/>
    </row>
    <row r="1438" spans="1:15" x14ac:dyDescent="0.2">
      <c r="A1438" s="169" t="s">
        <v>6</v>
      </c>
      <c r="B1438" s="170" t="s">
        <v>98</v>
      </c>
      <c r="C1438" s="170" t="s">
        <v>124</v>
      </c>
      <c r="D1438" s="412" t="s">
        <v>102</v>
      </c>
      <c r="E1438" s="412"/>
      <c r="F1438" s="412"/>
      <c r="G1438" s="380" t="s">
        <v>152</v>
      </c>
      <c r="H1438" s="380"/>
      <c r="I1438" s="381">
        <f>I1385+1</f>
        <v>45963</v>
      </c>
      <c r="J1438" s="381"/>
      <c r="K1438" s="381"/>
      <c r="L1438" s="381"/>
      <c r="M1438" s="381"/>
      <c r="N1438" s="171" t="s">
        <v>153</v>
      </c>
      <c r="O1438" s="169">
        <f>O1385+1</f>
        <v>28</v>
      </c>
    </row>
    <row r="1439" spans="1:15" x14ac:dyDescent="0.2">
      <c r="A1439" s="382" t="s">
        <v>154</v>
      </c>
      <c r="B1439" s="380" t="s">
        <v>5</v>
      </c>
      <c r="C1439" s="380"/>
      <c r="D1439" s="380"/>
      <c r="E1439" s="380"/>
      <c r="F1439" s="380"/>
      <c r="G1439" s="380"/>
      <c r="H1439" s="380"/>
      <c r="I1439" s="380"/>
      <c r="J1439" s="380"/>
      <c r="K1439" s="166" t="s">
        <v>155</v>
      </c>
      <c r="L1439" s="166" t="s">
        <v>156</v>
      </c>
      <c r="M1439" s="383" t="s">
        <v>157</v>
      </c>
      <c r="N1439" s="383"/>
      <c r="O1439" s="166" t="s">
        <v>158</v>
      </c>
    </row>
    <row r="1440" spans="1:15" x14ac:dyDescent="0.2">
      <c r="A1440" s="382"/>
      <c r="B1440" s="380"/>
      <c r="C1440" s="380"/>
      <c r="D1440" s="380"/>
      <c r="E1440" s="380"/>
      <c r="F1440" s="380"/>
      <c r="G1440" s="380"/>
      <c r="H1440" s="380"/>
      <c r="I1440" s="380"/>
      <c r="J1440" s="380"/>
      <c r="K1440" s="166" t="s">
        <v>159</v>
      </c>
      <c r="L1440" s="166"/>
      <c r="M1440" s="377"/>
      <c r="N1440" s="377"/>
      <c r="O1440" s="167"/>
    </row>
    <row r="1441" spans="1:15" ht="25.5" x14ac:dyDescent="0.2">
      <c r="A1441" s="173" t="s">
        <v>161</v>
      </c>
      <c r="B1441" s="174">
        <v>45932</v>
      </c>
      <c r="C1441" s="173" t="s">
        <v>162</v>
      </c>
      <c r="D1441" s="173">
        <v>180</v>
      </c>
      <c r="E1441" s="173" t="s">
        <v>163</v>
      </c>
      <c r="F1441" s="385" t="s">
        <v>164</v>
      </c>
      <c r="G1441" s="385"/>
      <c r="H1441" s="175">
        <f>H1388+1</f>
        <v>28</v>
      </c>
      <c r="I1441" s="173" t="s">
        <v>165</v>
      </c>
      <c r="J1441" s="175">
        <f>D1441-H1441</f>
        <v>152</v>
      </c>
      <c r="K1441" s="176" t="s">
        <v>166</v>
      </c>
      <c r="L1441" s="176"/>
      <c r="M1441" s="384"/>
      <c r="N1441" s="384"/>
      <c r="O1441" s="172"/>
    </row>
    <row r="1442" spans="1:15" x14ac:dyDescent="0.2">
      <c r="A1442" s="386" t="s">
        <v>167</v>
      </c>
      <c r="B1442" s="382" t="s">
        <v>168</v>
      </c>
      <c r="C1442" s="382"/>
      <c r="D1442" s="382"/>
      <c r="E1442" s="382"/>
      <c r="F1442" s="382"/>
      <c r="G1442" s="359"/>
      <c r="H1442" s="359"/>
      <c r="I1442" s="355"/>
      <c r="J1442" s="355"/>
      <c r="K1442" s="355"/>
      <c r="L1442" s="355"/>
      <c r="M1442" s="355"/>
      <c r="N1442" s="355"/>
      <c r="O1442" s="355"/>
    </row>
    <row r="1443" spans="1:15" x14ac:dyDescent="0.2">
      <c r="A1443" s="386"/>
      <c r="B1443" s="382" t="s">
        <v>169</v>
      </c>
      <c r="C1443" s="382"/>
      <c r="D1443" s="382"/>
      <c r="E1443" s="382"/>
      <c r="F1443" s="382"/>
      <c r="G1443" s="359"/>
      <c r="H1443" s="359"/>
      <c r="I1443" s="355"/>
      <c r="J1443" s="355"/>
      <c r="K1443" s="355"/>
      <c r="L1443" s="355"/>
      <c r="M1443" s="355"/>
      <c r="N1443" s="355"/>
      <c r="O1443" s="355"/>
    </row>
    <row r="1444" spans="1:15" x14ac:dyDescent="0.2">
      <c r="A1444" s="386"/>
      <c r="B1444" s="382" t="s">
        <v>170</v>
      </c>
      <c r="C1444" s="382"/>
      <c r="D1444" s="382"/>
      <c r="E1444" s="382"/>
      <c r="F1444" s="382"/>
      <c r="G1444" s="359"/>
      <c r="H1444" s="359"/>
      <c r="I1444" s="355"/>
      <c r="J1444" s="355"/>
      <c r="K1444" s="355"/>
      <c r="L1444" s="355"/>
      <c r="M1444" s="355"/>
      <c r="N1444" s="355"/>
      <c r="O1444" s="355"/>
    </row>
    <row r="1445" spans="1:15" x14ac:dyDescent="0.2">
      <c r="A1445" s="386"/>
      <c r="B1445" s="382" t="s">
        <v>171</v>
      </c>
      <c r="C1445" s="382"/>
      <c r="D1445" s="382"/>
      <c r="E1445" s="382"/>
      <c r="F1445" s="382"/>
      <c r="G1445" s="359"/>
      <c r="H1445" s="359"/>
      <c r="I1445" s="355"/>
      <c r="J1445" s="355"/>
      <c r="K1445" s="355"/>
      <c r="L1445" s="355"/>
      <c r="M1445" s="355"/>
      <c r="N1445" s="355"/>
      <c r="O1445" s="355"/>
    </row>
    <row r="1446" spans="1:15" x14ac:dyDescent="0.2">
      <c r="A1446" s="386"/>
      <c r="B1446" s="382" t="s">
        <v>172</v>
      </c>
      <c r="C1446" s="382"/>
      <c r="D1446" s="382"/>
      <c r="E1446" s="382"/>
      <c r="F1446" s="382"/>
      <c r="G1446" s="359"/>
      <c r="H1446" s="359"/>
      <c r="I1446" s="359"/>
      <c r="J1446" s="359"/>
      <c r="K1446" s="359"/>
      <c r="L1446" s="359"/>
      <c r="M1446" s="359"/>
      <c r="N1446" s="359"/>
      <c r="O1446" s="359"/>
    </row>
    <row r="1447" spans="1:15" x14ac:dyDescent="0.2">
      <c r="A1447" s="386"/>
      <c r="B1447" s="382" t="s">
        <v>173</v>
      </c>
      <c r="C1447" s="382"/>
      <c r="D1447" s="382"/>
      <c r="E1447" s="382"/>
      <c r="F1447" s="382"/>
      <c r="G1447" s="359"/>
      <c r="H1447" s="359"/>
      <c r="I1447" s="359"/>
      <c r="J1447" s="359"/>
      <c r="K1447" s="359"/>
      <c r="L1447" s="359"/>
      <c r="M1447" s="359"/>
      <c r="N1447" s="359"/>
      <c r="O1447" s="359"/>
    </row>
    <row r="1448" spans="1:15" x14ac:dyDescent="0.2">
      <c r="A1448" s="386"/>
      <c r="B1448" s="382" t="s">
        <v>174</v>
      </c>
      <c r="C1448" s="382"/>
      <c r="D1448" s="382"/>
      <c r="E1448" s="382"/>
      <c r="F1448" s="382"/>
      <c r="G1448" s="359"/>
      <c r="H1448" s="359"/>
      <c r="I1448" s="355"/>
      <c r="J1448" s="355"/>
      <c r="K1448" s="355"/>
      <c r="L1448" s="355"/>
      <c r="M1448" s="355"/>
      <c r="N1448" s="355"/>
      <c r="O1448" s="355"/>
    </row>
    <row r="1449" spans="1:15" x14ac:dyDescent="0.2">
      <c r="A1449" s="386" t="s">
        <v>175</v>
      </c>
      <c r="B1449" s="380" t="s">
        <v>176</v>
      </c>
      <c r="C1449" s="380"/>
      <c r="D1449" s="380"/>
      <c r="E1449" s="380"/>
      <c r="F1449" s="380"/>
      <c r="G1449" s="387" t="s">
        <v>177</v>
      </c>
      <c r="H1449" s="387"/>
      <c r="I1449" s="380" t="s">
        <v>176</v>
      </c>
      <c r="J1449" s="380"/>
      <c r="K1449" s="380"/>
      <c r="L1449" s="380"/>
      <c r="M1449" s="380"/>
      <c r="N1449" s="380"/>
      <c r="O1449" s="178" t="s">
        <v>177</v>
      </c>
    </row>
    <row r="1450" spans="1:15" x14ac:dyDescent="0.2">
      <c r="A1450" s="386"/>
      <c r="B1450" s="388" t="s">
        <v>178</v>
      </c>
      <c r="C1450" s="389"/>
      <c r="D1450" s="389"/>
      <c r="E1450" s="389"/>
      <c r="F1450" s="390"/>
      <c r="G1450" s="356"/>
      <c r="H1450" s="358"/>
      <c r="I1450" s="388" t="s">
        <v>179</v>
      </c>
      <c r="J1450" s="389"/>
      <c r="K1450" s="389"/>
      <c r="L1450" s="389"/>
      <c r="M1450" s="389"/>
      <c r="N1450" s="390"/>
      <c r="O1450" s="179"/>
    </row>
    <row r="1451" spans="1:15" x14ac:dyDescent="0.2">
      <c r="A1451" s="386"/>
      <c r="B1451" s="388" t="s">
        <v>180</v>
      </c>
      <c r="C1451" s="389"/>
      <c r="D1451" s="389"/>
      <c r="E1451" s="389"/>
      <c r="F1451" s="390"/>
      <c r="G1451" s="356"/>
      <c r="H1451" s="358"/>
      <c r="I1451" s="388" t="s">
        <v>181</v>
      </c>
      <c r="J1451" s="389"/>
      <c r="K1451" s="389"/>
      <c r="L1451" s="389"/>
      <c r="M1451" s="389"/>
      <c r="N1451" s="390"/>
      <c r="O1451" s="179"/>
    </row>
    <row r="1452" spans="1:15" x14ac:dyDescent="0.2">
      <c r="A1452" s="386"/>
      <c r="B1452" s="388" t="s">
        <v>182</v>
      </c>
      <c r="C1452" s="389"/>
      <c r="D1452" s="389"/>
      <c r="E1452" s="389"/>
      <c r="F1452" s="390"/>
      <c r="G1452" s="356"/>
      <c r="H1452" s="358"/>
      <c r="I1452" s="388" t="s">
        <v>183</v>
      </c>
      <c r="J1452" s="389"/>
      <c r="K1452" s="389"/>
      <c r="L1452" s="389"/>
      <c r="M1452" s="389"/>
      <c r="N1452" s="390"/>
      <c r="O1452" s="179"/>
    </row>
    <row r="1453" spans="1:15" x14ac:dyDescent="0.2">
      <c r="A1453" s="386"/>
      <c r="B1453" s="388" t="s">
        <v>184</v>
      </c>
      <c r="C1453" s="389"/>
      <c r="D1453" s="389"/>
      <c r="E1453" s="389"/>
      <c r="F1453" s="390"/>
      <c r="G1453" s="356"/>
      <c r="H1453" s="358"/>
      <c r="I1453" s="388" t="s">
        <v>185</v>
      </c>
      <c r="J1453" s="389"/>
      <c r="K1453" s="389"/>
      <c r="L1453" s="389"/>
      <c r="M1453" s="389"/>
      <c r="N1453" s="390"/>
      <c r="O1453" s="179"/>
    </row>
    <row r="1454" spans="1:15" x14ac:dyDescent="0.2">
      <c r="A1454" s="386"/>
      <c r="B1454" s="388" t="s">
        <v>186</v>
      </c>
      <c r="C1454" s="389"/>
      <c r="D1454" s="389"/>
      <c r="E1454" s="389"/>
      <c r="F1454" s="390"/>
      <c r="G1454" s="356"/>
      <c r="H1454" s="358"/>
      <c r="I1454" s="388" t="s">
        <v>187</v>
      </c>
      <c r="J1454" s="389"/>
      <c r="K1454" s="389"/>
      <c r="L1454" s="389"/>
      <c r="M1454" s="389"/>
      <c r="N1454" s="390"/>
      <c r="O1454" s="179">
        <v>1</v>
      </c>
    </row>
    <row r="1455" spans="1:15" x14ac:dyDescent="0.2">
      <c r="A1455" s="386"/>
      <c r="B1455" s="388" t="s">
        <v>188</v>
      </c>
      <c r="C1455" s="389"/>
      <c r="D1455" s="389"/>
      <c r="E1455" s="389"/>
      <c r="F1455" s="390"/>
      <c r="G1455" s="356"/>
      <c r="H1455" s="358"/>
      <c r="I1455" s="388" t="s">
        <v>189</v>
      </c>
      <c r="J1455" s="389"/>
      <c r="K1455" s="389"/>
      <c r="L1455" s="389"/>
      <c r="M1455" s="389"/>
      <c r="N1455" s="390"/>
      <c r="O1455" s="179"/>
    </row>
    <row r="1456" spans="1:15" x14ac:dyDescent="0.2">
      <c r="A1456" s="386"/>
      <c r="B1456" s="388" t="s">
        <v>190</v>
      </c>
      <c r="C1456" s="389"/>
      <c r="D1456" s="389"/>
      <c r="E1456" s="389"/>
      <c r="F1456" s="390"/>
      <c r="G1456" s="356"/>
      <c r="H1456" s="358"/>
      <c r="I1456" s="388" t="s">
        <v>191</v>
      </c>
      <c r="J1456" s="389"/>
      <c r="K1456" s="389"/>
      <c r="L1456" s="389"/>
      <c r="M1456" s="389"/>
      <c r="N1456" s="390"/>
      <c r="O1456" s="179"/>
    </row>
    <row r="1457" spans="1:15" x14ac:dyDescent="0.2">
      <c r="A1457" s="386"/>
      <c r="B1457" s="388" t="s">
        <v>192</v>
      </c>
      <c r="C1457" s="389"/>
      <c r="D1457" s="389"/>
      <c r="E1457" s="389"/>
      <c r="F1457" s="390"/>
      <c r="G1457" s="356"/>
      <c r="H1457" s="358"/>
      <c r="I1457" s="388" t="s">
        <v>193</v>
      </c>
      <c r="J1457" s="389"/>
      <c r="K1457" s="389"/>
      <c r="L1457" s="389"/>
      <c r="M1457" s="389"/>
      <c r="N1457" s="390"/>
      <c r="O1457" s="179"/>
    </row>
    <row r="1458" spans="1:15" x14ac:dyDescent="0.2">
      <c r="A1458" s="386"/>
      <c r="B1458" s="388" t="s">
        <v>194</v>
      </c>
      <c r="C1458" s="389"/>
      <c r="D1458" s="389"/>
      <c r="E1458" s="389"/>
      <c r="F1458" s="390"/>
      <c r="G1458" s="356"/>
      <c r="H1458" s="358"/>
      <c r="I1458" s="388" t="s">
        <v>195</v>
      </c>
      <c r="J1458" s="389"/>
      <c r="K1458" s="389"/>
      <c r="L1458" s="389"/>
      <c r="M1458" s="389"/>
      <c r="N1458" s="390"/>
      <c r="O1458" s="179"/>
    </row>
    <row r="1459" spans="1:15" x14ac:dyDescent="0.2">
      <c r="A1459" s="386"/>
      <c r="B1459" s="388" t="s">
        <v>196</v>
      </c>
      <c r="C1459" s="389"/>
      <c r="D1459" s="389"/>
      <c r="E1459" s="389"/>
      <c r="F1459" s="390"/>
      <c r="G1459" s="356"/>
      <c r="H1459" s="358"/>
      <c r="I1459" s="388" t="s">
        <v>197</v>
      </c>
      <c r="J1459" s="389"/>
      <c r="K1459" s="389"/>
      <c r="L1459" s="389"/>
      <c r="M1459" s="389"/>
      <c r="N1459" s="390"/>
      <c r="O1459" s="180">
        <v>1</v>
      </c>
    </row>
    <row r="1460" spans="1:15" x14ac:dyDescent="0.2">
      <c r="A1460" s="386"/>
      <c r="B1460" s="388" t="s">
        <v>198</v>
      </c>
      <c r="C1460" s="389"/>
      <c r="D1460" s="389"/>
      <c r="E1460" s="389"/>
      <c r="F1460" s="390"/>
      <c r="G1460" s="391">
        <v>2</v>
      </c>
      <c r="H1460" s="392"/>
      <c r="I1460" s="393" t="s">
        <v>199</v>
      </c>
      <c r="J1460" s="394"/>
      <c r="K1460" s="394"/>
      <c r="L1460" s="394"/>
      <c r="M1460" s="394"/>
      <c r="N1460" s="395"/>
      <c r="O1460" s="181">
        <f>SUM(G1450:H1460,O1450:O1459)</f>
        <v>4</v>
      </c>
    </row>
    <row r="1461" spans="1:15" x14ac:dyDescent="0.2">
      <c r="A1461" s="396" t="s">
        <v>200</v>
      </c>
      <c r="B1461" s="397"/>
      <c r="C1461" s="397"/>
      <c r="D1461" s="397"/>
      <c r="E1461" s="397"/>
      <c r="F1461" s="397"/>
      <c r="G1461" s="417"/>
      <c r="H1461" s="417"/>
      <c r="I1461" s="417"/>
      <c r="J1461" s="417"/>
      <c r="K1461" s="417"/>
      <c r="L1461" s="417"/>
      <c r="M1461" s="417"/>
      <c r="N1461" s="417"/>
      <c r="O1461" s="417"/>
    </row>
    <row r="1462" spans="1:15" x14ac:dyDescent="0.2">
      <c r="A1462" s="396"/>
      <c r="B1462" s="418" t="s">
        <v>219</v>
      </c>
      <c r="C1462" s="419"/>
      <c r="D1462" s="419"/>
      <c r="E1462" s="419"/>
      <c r="F1462" s="419"/>
      <c r="G1462" s="419"/>
      <c r="H1462" s="419"/>
      <c r="I1462" s="419"/>
      <c r="J1462" s="419"/>
      <c r="K1462" s="419"/>
      <c r="L1462" s="419"/>
      <c r="M1462" s="419"/>
      <c r="N1462" s="419"/>
      <c r="O1462" s="420"/>
    </row>
    <row r="1463" spans="1:15" x14ac:dyDescent="0.2">
      <c r="A1463" s="396"/>
      <c r="B1463" s="421"/>
      <c r="C1463" s="422"/>
      <c r="D1463" s="422"/>
      <c r="E1463" s="422"/>
      <c r="F1463" s="422"/>
      <c r="G1463" s="422"/>
      <c r="H1463" s="422"/>
      <c r="I1463" s="422"/>
      <c r="J1463" s="422"/>
      <c r="K1463" s="422"/>
      <c r="L1463" s="422"/>
      <c r="M1463" s="422"/>
      <c r="N1463" s="422"/>
      <c r="O1463" s="423"/>
    </row>
    <row r="1464" spans="1:15" x14ac:dyDescent="0.2">
      <c r="A1464" s="396"/>
      <c r="B1464" s="355"/>
      <c r="C1464" s="355"/>
      <c r="D1464" s="355"/>
      <c r="E1464" s="355"/>
      <c r="F1464" s="355"/>
      <c r="G1464" s="355"/>
      <c r="H1464" s="355"/>
      <c r="I1464" s="355"/>
      <c r="J1464" s="355"/>
      <c r="K1464" s="355"/>
      <c r="L1464" s="355"/>
      <c r="M1464" s="355"/>
      <c r="N1464" s="355"/>
      <c r="O1464" s="355"/>
    </row>
    <row r="1465" spans="1:15" x14ac:dyDescent="0.2">
      <c r="A1465" s="396"/>
      <c r="B1465" s="355"/>
      <c r="C1465" s="355"/>
      <c r="D1465" s="355"/>
      <c r="E1465" s="355"/>
      <c r="F1465" s="355"/>
      <c r="G1465" s="355"/>
      <c r="H1465" s="355"/>
      <c r="I1465" s="355"/>
      <c r="J1465" s="355"/>
      <c r="K1465" s="355"/>
      <c r="L1465" s="355"/>
      <c r="M1465" s="355"/>
      <c r="N1465" s="355"/>
      <c r="O1465" s="355"/>
    </row>
    <row r="1466" spans="1:15" x14ac:dyDescent="0.2">
      <c r="A1466" s="396"/>
      <c r="B1466" s="355"/>
      <c r="C1466" s="355"/>
      <c r="D1466" s="355"/>
      <c r="E1466" s="355"/>
      <c r="F1466" s="355"/>
      <c r="G1466" s="355"/>
      <c r="H1466" s="355"/>
      <c r="I1466" s="355"/>
      <c r="J1466" s="355"/>
      <c r="K1466" s="355"/>
      <c r="L1466" s="355"/>
      <c r="M1466" s="355"/>
      <c r="N1466" s="355"/>
      <c r="O1466" s="355"/>
    </row>
    <row r="1467" spans="1:15" x14ac:dyDescent="0.2">
      <c r="A1467" s="396"/>
      <c r="B1467" s="355"/>
      <c r="C1467" s="355"/>
      <c r="D1467" s="355"/>
      <c r="E1467" s="355"/>
      <c r="F1467" s="355"/>
      <c r="G1467" s="355"/>
      <c r="H1467" s="355"/>
      <c r="I1467" s="355"/>
      <c r="J1467" s="355"/>
      <c r="K1467" s="355"/>
      <c r="L1467" s="355"/>
      <c r="M1467" s="355"/>
      <c r="N1467" s="355"/>
      <c r="O1467" s="355"/>
    </row>
    <row r="1468" spans="1:15" x14ac:dyDescent="0.2">
      <c r="A1468" s="396"/>
      <c r="B1468" s="355"/>
      <c r="C1468" s="355"/>
      <c r="D1468" s="355"/>
      <c r="E1468" s="355"/>
      <c r="F1468" s="355"/>
      <c r="G1468" s="355"/>
      <c r="H1468" s="355"/>
      <c r="I1468" s="355"/>
      <c r="J1468" s="355"/>
      <c r="K1468" s="355"/>
      <c r="L1468" s="355"/>
      <c r="M1468" s="355"/>
      <c r="N1468" s="355"/>
      <c r="O1468" s="355"/>
    </row>
    <row r="1469" spans="1:15" x14ac:dyDescent="0.2">
      <c r="A1469" s="396"/>
      <c r="B1469" s="355"/>
      <c r="C1469" s="355"/>
      <c r="D1469" s="355"/>
      <c r="E1469" s="355"/>
      <c r="F1469" s="355"/>
      <c r="G1469" s="355"/>
      <c r="H1469" s="355"/>
      <c r="I1469" s="355"/>
      <c r="J1469" s="355"/>
      <c r="K1469" s="355"/>
      <c r="L1469" s="355"/>
      <c r="M1469" s="355"/>
      <c r="N1469" s="355"/>
      <c r="O1469" s="355"/>
    </row>
    <row r="1470" spans="1:15" x14ac:dyDescent="0.2">
      <c r="A1470" s="396"/>
      <c r="B1470" s="355"/>
      <c r="C1470" s="355"/>
      <c r="D1470" s="355"/>
      <c r="E1470" s="355"/>
      <c r="F1470" s="355"/>
      <c r="G1470" s="355"/>
      <c r="H1470" s="355"/>
      <c r="I1470" s="355"/>
      <c r="J1470" s="355"/>
      <c r="K1470" s="355"/>
      <c r="L1470" s="355"/>
      <c r="M1470" s="355"/>
      <c r="N1470" s="355"/>
      <c r="O1470" s="355"/>
    </row>
    <row r="1471" spans="1:15" x14ac:dyDescent="0.2">
      <c r="A1471" s="396"/>
      <c r="B1471" s="355"/>
      <c r="C1471" s="355"/>
      <c r="D1471" s="355"/>
      <c r="E1471" s="355"/>
      <c r="F1471" s="355"/>
      <c r="G1471" s="355"/>
      <c r="H1471" s="355"/>
      <c r="I1471" s="355"/>
      <c r="J1471" s="355"/>
      <c r="K1471" s="355"/>
      <c r="L1471" s="355"/>
      <c r="M1471" s="355"/>
      <c r="N1471" s="355"/>
      <c r="O1471" s="355"/>
    </row>
    <row r="1472" spans="1:15" x14ac:dyDescent="0.2">
      <c r="A1472" s="396"/>
      <c r="B1472" s="355"/>
      <c r="C1472" s="355"/>
      <c r="D1472" s="355"/>
      <c r="E1472" s="355"/>
      <c r="F1472" s="355"/>
      <c r="G1472" s="355"/>
      <c r="H1472" s="355"/>
      <c r="I1472" s="355"/>
      <c r="J1472" s="355"/>
      <c r="K1472" s="355"/>
      <c r="L1472" s="355"/>
      <c r="M1472" s="355"/>
      <c r="N1472" s="355"/>
      <c r="O1472" s="355"/>
    </row>
    <row r="1473" spans="1:15" x14ac:dyDescent="0.2">
      <c r="A1473" s="396"/>
      <c r="B1473" s="355"/>
      <c r="C1473" s="355"/>
      <c r="D1473" s="355"/>
      <c r="E1473" s="355"/>
      <c r="F1473" s="355"/>
      <c r="G1473" s="355"/>
      <c r="H1473" s="355"/>
      <c r="I1473" s="355"/>
      <c r="J1473" s="355"/>
      <c r="K1473" s="355"/>
      <c r="L1473" s="355"/>
      <c r="M1473" s="355"/>
      <c r="N1473" s="355"/>
      <c r="O1473" s="355"/>
    </row>
    <row r="1474" spans="1:15" ht="44.25" customHeight="1" x14ac:dyDescent="0.2">
      <c r="A1474" s="396"/>
      <c r="B1474" s="355"/>
      <c r="C1474" s="355"/>
      <c r="D1474" s="355"/>
      <c r="E1474" s="355"/>
      <c r="F1474" s="355"/>
      <c r="G1474" s="355"/>
      <c r="H1474" s="355"/>
      <c r="I1474" s="253" t="s">
        <v>0</v>
      </c>
      <c r="J1474" s="253"/>
      <c r="K1474" s="253"/>
      <c r="L1474" s="253"/>
      <c r="M1474" s="253"/>
      <c r="N1474" s="253"/>
      <c r="O1474" s="253"/>
    </row>
    <row r="1475" spans="1:15" ht="31.5" customHeight="1" x14ac:dyDescent="0.2">
      <c r="A1475" s="396"/>
      <c r="B1475" s="355"/>
      <c r="C1475" s="355"/>
      <c r="D1475" s="355"/>
      <c r="E1475" s="355"/>
      <c r="F1475" s="355"/>
      <c r="G1475" s="355"/>
      <c r="H1475" s="355"/>
      <c r="I1475" s="253"/>
      <c r="J1475" s="253"/>
      <c r="K1475" s="253"/>
      <c r="L1475" s="253"/>
      <c r="M1475" s="253"/>
      <c r="N1475" s="253"/>
      <c r="O1475" s="253"/>
    </row>
    <row r="1476" spans="1:15" x14ac:dyDescent="0.2">
      <c r="A1476" s="396" t="s">
        <v>204</v>
      </c>
      <c r="B1476" s="355"/>
      <c r="C1476" s="355"/>
      <c r="D1476" s="355"/>
      <c r="E1476" s="355"/>
      <c r="F1476" s="355"/>
      <c r="G1476" s="355"/>
      <c r="H1476" s="355"/>
      <c r="I1476" s="355"/>
      <c r="J1476" s="355"/>
      <c r="K1476" s="355"/>
      <c r="L1476" s="355"/>
      <c r="M1476" s="355"/>
      <c r="N1476" s="355"/>
      <c r="O1476" s="355"/>
    </row>
    <row r="1477" spans="1:15" x14ac:dyDescent="0.2">
      <c r="A1477" s="396"/>
      <c r="B1477" s="355"/>
      <c r="C1477" s="355"/>
      <c r="D1477" s="355"/>
      <c r="E1477" s="355"/>
      <c r="F1477" s="355"/>
      <c r="G1477" s="355"/>
      <c r="H1477" s="355"/>
      <c r="I1477" s="355"/>
      <c r="J1477" s="355"/>
      <c r="K1477" s="355"/>
      <c r="L1477" s="355"/>
      <c r="M1477" s="355"/>
      <c r="N1477" s="355"/>
      <c r="O1477" s="355"/>
    </row>
    <row r="1478" spans="1:15" x14ac:dyDescent="0.2">
      <c r="A1478" s="396"/>
      <c r="B1478" s="355"/>
      <c r="C1478" s="355"/>
      <c r="D1478" s="355"/>
      <c r="E1478" s="355"/>
      <c r="F1478" s="355"/>
      <c r="G1478" s="355"/>
      <c r="H1478" s="355"/>
      <c r="I1478" s="355"/>
      <c r="J1478" s="355"/>
      <c r="K1478" s="355"/>
      <c r="L1478" s="355"/>
      <c r="M1478" s="355"/>
      <c r="N1478" s="355"/>
      <c r="O1478" s="355"/>
    </row>
    <row r="1479" spans="1:15" x14ac:dyDescent="0.2">
      <c r="A1479" s="396"/>
      <c r="B1479" s="355"/>
      <c r="C1479" s="355"/>
      <c r="D1479" s="355"/>
      <c r="E1479" s="355"/>
      <c r="F1479" s="355"/>
      <c r="G1479" s="355"/>
      <c r="H1479" s="355"/>
      <c r="I1479" s="355"/>
      <c r="J1479" s="355"/>
      <c r="K1479" s="355"/>
      <c r="L1479" s="355"/>
      <c r="M1479" s="355"/>
      <c r="N1479" s="355"/>
      <c r="O1479" s="355"/>
    </row>
    <row r="1480" spans="1:15" x14ac:dyDescent="0.2">
      <c r="A1480" s="396"/>
      <c r="B1480" s="355"/>
      <c r="C1480" s="355"/>
      <c r="D1480" s="355"/>
      <c r="E1480" s="355"/>
      <c r="F1480" s="355"/>
      <c r="G1480" s="355"/>
      <c r="H1480" s="355"/>
      <c r="I1480" s="355"/>
      <c r="J1480" s="355"/>
      <c r="K1480" s="355"/>
      <c r="L1480" s="355"/>
      <c r="M1480" s="355"/>
      <c r="N1480" s="355"/>
      <c r="O1480" s="355"/>
    </row>
    <row r="1481" spans="1:15" x14ac:dyDescent="0.2">
      <c r="A1481" s="396"/>
      <c r="B1481" s="355"/>
      <c r="C1481" s="355"/>
      <c r="D1481" s="355"/>
      <c r="E1481" s="355"/>
      <c r="F1481" s="355"/>
      <c r="G1481" s="355"/>
      <c r="H1481" s="355"/>
      <c r="I1481" s="355"/>
      <c r="J1481" s="355"/>
      <c r="K1481" s="355"/>
      <c r="L1481" s="355"/>
      <c r="M1481" s="355"/>
      <c r="N1481" s="355"/>
      <c r="O1481" s="355"/>
    </row>
    <row r="1482" spans="1:15" x14ac:dyDescent="0.2">
      <c r="A1482" s="396"/>
      <c r="B1482" s="355"/>
      <c r="C1482" s="355"/>
      <c r="D1482" s="355"/>
      <c r="E1482" s="355"/>
      <c r="F1482" s="355"/>
      <c r="G1482" s="355"/>
      <c r="H1482" s="355"/>
      <c r="I1482" s="355"/>
      <c r="J1482" s="355"/>
      <c r="K1482" s="355"/>
      <c r="L1482" s="355"/>
      <c r="M1482" s="355"/>
      <c r="N1482" s="355"/>
      <c r="O1482" s="355"/>
    </row>
    <row r="1483" spans="1:15" x14ac:dyDescent="0.2">
      <c r="A1483" s="396"/>
      <c r="B1483" s="355"/>
      <c r="C1483" s="355"/>
      <c r="D1483" s="355"/>
      <c r="E1483" s="355"/>
      <c r="F1483" s="355"/>
      <c r="G1483" s="355"/>
      <c r="H1483" s="355"/>
      <c r="I1483" s="355"/>
      <c r="J1483" s="355"/>
      <c r="K1483" s="355"/>
      <c r="L1483" s="355"/>
      <c r="M1483" s="355"/>
      <c r="N1483" s="355"/>
      <c r="O1483" s="355"/>
    </row>
    <row r="1484" spans="1:15" x14ac:dyDescent="0.2">
      <c r="A1484" s="396"/>
      <c r="B1484" s="359"/>
      <c r="C1484" s="359"/>
      <c r="D1484" s="359"/>
      <c r="E1484" s="359"/>
      <c r="F1484" s="359"/>
      <c r="G1484" s="359"/>
      <c r="H1484" s="359"/>
      <c r="I1484" s="359"/>
      <c r="J1484" s="359"/>
      <c r="K1484" s="359"/>
      <c r="L1484" s="359"/>
      <c r="M1484" s="359"/>
      <c r="N1484" s="359"/>
      <c r="O1484" s="359"/>
    </row>
    <row r="1485" spans="1:15" x14ac:dyDescent="0.2">
      <c r="A1485" s="396"/>
      <c r="B1485" s="359"/>
      <c r="C1485" s="359"/>
      <c r="D1485" s="359"/>
      <c r="E1485" s="359"/>
      <c r="F1485" s="359"/>
      <c r="G1485" s="359"/>
      <c r="H1485" s="359"/>
      <c r="I1485" s="253" t="s">
        <v>205</v>
      </c>
      <c r="J1485" s="253"/>
      <c r="K1485" s="253"/>
      <c r="L1485" s="253"/>
      <c r="M1485" s="253"/>
      <c r="N1485" s="253"/>
      <c r="O1485" s="253"/>
    </row>
    <row r="1486" spans="1:15" ht="37.5" customHeight="1" x14ac:dyDescent="0.2">
      <c r="A1486" s="396"/>
      <c r="B1486" s="359"/>
      <c r="C1486" s="359"/>
      <c r="D1486" s="359"/>
      <c r="E1486" s="359"/>
      <c r="F1486" s="359"/>
      <c r="G1486" s="359"/>
      <c r="H1486" s="359"/>
      <c r="I1486" s="253"/>
      <c r="J1486" s="253"/>
      <c r="K1486" s="253"/>
      <c r="L1486" s="253"/>
      <c r="M1486" s="253"/>
      <c r="N1486" s="253"/>
      <c r="O1486" s="253"/>
    </row>
    <row r="1487" spans="1:15" ht="27.75" customHeight="1" x14ac:dyDescent="0.2">
      <c r="A1487" s="426"/>
      <c r="B1487" s="428"/>
      <c r="C1487" s="428"/>
      <c r="D1487" s="428"/>
      <c r="E1487" s="428"/>
      <c r="F1487" s="428"/>
      <c r="G1487" s="428"/>
      <c r="H1487" s="428"/>
      <c r="I1487" s="427"/>
      <c r="J1487" s="427"/>
      <c r="K1487" s="427"/>
      <c r="L1487" s="427"/>
      <c r="M1487" s="427"/>
      <c r="N1487" s="427"/>
      <c r="O1487" s="427"/>
    </row>
    <row r="1488" spans="1:15" x14ac:dyDescent="0.2">
      <c r="A1488" s="184" t="s">
        <v>150</v>
      </c>
      <c r="B1488" s="429" t="s">
        <v>1</v>
      </c>
      <c r="C1488" s="429"/>
      <c r="D1488" s="429"/>
      <c r="E1488" s="429"/>
      <c r="F1488" s="429"/>
      <c r="G1488" s="429"/>
      <c r="H1488" s="429"/>
      <c r="I1488" s="429"/>
      <c r="J1488" s="429"/>
      <c r="K1488" s="429"/>
      <c r="L1488" s="429"/>
      <c r="M1488" s="429"/>
      <c r="N1488" s="429"/>
      <c r="O1488" s="254"/>
    </row>
    <row r="1489" spans="1:15" x14ac:dyDescent="0.2">
      <c r="A1489" s="79" t="s">
        <v>2</v>
      </c>
      <c r="B1489" s="384" t="s">
        <v>3</v>
      </c>
      <c r="C1489" s="384"/>
      <c r="D1489" s="384"/>
      <c r="E1489" s="384"/>
      <c r="F1489" s="384"/>
      <c r="G1489" s="384"/>
      <c r="H1489" s="384"/>
      <c r="I1489" s="384"/>
      <c r="J1489" s="384"/>
      <c r="K1489" s="384"/>
      <c r="L1489" s="384"/>
      <c r="M1489" s="384"/>
      <c r="N1489" s="384"/>
      <c r="O1489" s="255"/>
    </row>
    <row r="1490" spans="1:15" x14ac:dyDescent="0.2">
      <c r="A1490" s="430" t="s">
        <v>151</v>
      </c>
      <c r="B1490" s="378"/>
      <c r="C1490" s="378"/>
      <c r="D1490" s="378"/>
      <c r="E1490" s="378"/>
      <c r="F1490" s="378"/>
      <c r="G1490" s="378"/>
      <c r="H1490" s="378"/>
      <c r="I1490" s="378"/>
      <c r="J1490" s="378"/>
      <c r="K1490" s="378"/>
      <c r="L1490" s="378"/>
      <c r="M1490" s="378"/>
      <c r="N1490" s="378"/>
      <c r="O1490" s="431"/>
    </row>
    <row r="1491" spans="1:15" x14ac:dyDescent="0.2">
      <c r="A1491" s="185" t="s">
        <v>6</v>
      </c>
      <c r="B1491" s="170" t="s">
        <v>98</v>
      </c>
      <c r="C1491" s="170" t="s">
        <v>124</v>
      </c>
      <c r="D1491" s="412" t="s">
        <v>102</v>
      </c>
      <c r="E1491" s="412"/>
      <c r="F1491" s="412"/>
      <c r="G1491" s="380" t="s">
        <v>152</v>
      </c>
      <c r="H1491" s="380"/>
      <c r="I1491" s="381">
        <f>I1438+1</f>
        <v>45964</v>
      </c>
      <c r="J1491" s="381"/>
      <c r="K1491" s="381"/>
      <c r="L1491" s="381"/>
      <c r="M1491" s="381"/>
      <c r="N1491" s="171" t="s">
        <v>153</v>
      </c>
      <c r="O1491" s="186">
        <f>O1438+1</f>
        <v>29</v>
      </c>
    </row>
    <row r="1492" spans="1:15" x14ac:dyDescent="0.2">
      <c r="A1492" s="432" t="s">
        <v>154</v>
      </c>
      <c r="B1492" s="380" t="s">
        <v>5</v>
      </c>
      <c r="C1492" s="380"/>
      <c r="D1492" s="380"/>
      <c r="E1492" s="380"/>
      <c r="F1492" s="380"/>
      <c r="G1492" s="380"/>
      <c r="H1492" s="380"/>
      <c r="I1492" s="380"/>
      <c r="J1492" s="380"/>
      <c r="K1492" s="166" t="s">
        <v>155</v>
      </c>
      <c r="L1492" s="166" t="s">
        <v>156</v>
      </c>
      <c r="M1492" s="383" t="s">
        <v>157</v>
      </c>
      <c r="N1492" s="383"/>
      <c r="O1492" s="187" t="s">
        <v>158</v>
      </c>
    </row>
    <row r="1493" spans="1:15" x14ac:dyDescent="0.2">
      <c r="A1493" s="432"/>
      <c r="B1493" s="380"/>
      <c r="C1493" s="380"/>
      <c r="D1493" s="380"/>
      <c r="E1493" s="380"/>
      <c r="F1493" s="380"/>
      <c r="G1493" s="380"/>
      <c r="H1493" s="380"/>
      <c r="I1493" s="380"/>
      <c r="J1493" s="380"/>
      <c r="K1493" s="166" t="s">
        <v>159</v>
      </c>
      <c r="L1493" s="176" t="s">
        <v>107</v>
      </c>
      <c r="M1493" s="377"/>
      <c r="N1493" s="377"/>
      <c r="O1493" s="188"/>
    </row>
    <row r="1494" spans="1:15" ht="25.5" x14ac:dyDescent="0.2">
      <c r="A1494" s="189" t="s">
        <v>161</v>
      </c>
      <c r="B1494" s="174">
        <v>45932</v>
      </c>
      <c r="C1494" s="173" t="s">
        <v>162</v>
      </c>
      <c r="D1494" s="173">
        <v>180</v>
      </c>
      <c r="E1494" s="173" t="s">
        <v>163</v>
      </c>
      <c r="F1494" s="385" t="s">
        <v>164</v>
      </c>
      <c r="G1494" s="385"/>
      <c r="H1494" s="175">
        <f>H1441+1</f>
        <v>29</v>
      </c>
      <c r="I1494" s="173" t="s">
        <v>165</v>
      </c>
      <c r="J1494" s="175">
        <f>D1494-H1494</f>
        <v>151</v>
      </c>
      <c r="K1494" s="176" t="s">
        <v>166</v>
      </c>
      <c r="L1494" s="176" t="s">
        <v>107</v>
      </c>
      <c r="M1494" s="384"/>
      <c r="N1494" s="384"/>
      <c r="O1494" s="4"/>
    </row>
    <row r="1495" spans="1:15" x14ac:dyDescent="0.2">
      <c r="A1495" s="433" t="s">
        <v>167</v>
      </c>
      <c r="B1495" s="382" t="s">
        <v>168</v>
      </c>
      <c r="C1495" s="382"/>
      <c r="D1495" s="382"/>
      <c r="E1495" s="382"/>
      <c r="F1495" s="382"/>
      <c r="G1495" s="359"/>
      <c r="H1495" s="359"/>
      <c r="I1495" s="355"/>
      <c r="J1495" s="355"/>
      <c r="K1495" s="355"/>
      <c r="L1495" s="355"/>
      <c r="M1495" s="355"/>
      <c r="N1495" s="355"/>
      <c r="O1495" s="434"/>
    </row>
    <row r="1496" spans="1:15" x14ac:dyDescent="0.2">
      <c r="A1496" s="433"/>
      <c r="B1496" s="382" t="s">
        <v>169</v>
      </c>
      <c r="C1496" s="382"/>
      <c r="D1496" s="382"/>
      <c r="E1496" s="382"/>
      <c r="F1496" s="382"/>
      <c r="G1496" s="359"/>
      <c r="H1496" s="359"/>
      <c r="I1496" s="355"/>
      <c r="J1496" s="355"/>
      <c r="K1496" s="355"/>
      <c r="L1496" s="355"/>
      <c r="M1496" s="355"/>
      <c r="N1496" s="355"/>
      <c r="O1496" s="434"/>
    </row>
    <row r="1497" spans="1:15" x14ac:dyDescent="0.2">
      <c r="A1497" s="433"/>
      <c r="B1497" s="382" t="s">
        <v>170</v>
      </c>
      <c r="C1497" s="382"/>
      <c r="D1497" s="382"/>
      <c r="E1497" s="382"/>
      <c r="F1497" s="382"/>
      <c r="G1497" s="359"/>
      <c r="H1497" s="359"/>
      <c r="I1497" s="355"/>
      <c r="J1497" s="355"/>
      <c r="K1497" s="355"/>
      <c r="L1497" s="355"/>
      <c r="M1497" s="355"/>
      <c r="N1497" s="355"/>
      <c r="O1497" s="434"/>
    </row>
    <row r="1498" spans="1:15" x14ac:dyDescent="0.2">
      <c r="A1498" s="433"/>
      <c r="B1498" s="382" t="s">
        <v>171</v>
      </c>
      <c r="C1498" s="382"/>
      <c r="D1498" s="382"/>
      <c r="E1498" s="382"/>
      <c r="F1498" s="382"/>
      <c r="G1498" s="359"/>
      <c r="H1498" s="359"/>
      <c r="I1498" s="355"/>
      <c r="J1498" s="355"/>
      <c r="K1498" s="355"/>
      <c r="L1498" s="355"/>
      <c r="M1498" s="355"/>
      <c r="N1498" s="355"/>
      <c r="O1498" s="434"/>
    </row>
    <row r="1499" spans="1:15" x14ac:dyDescent="0.2">
      <c r="A1499" s="433"/>
      <c r="B1499" s="382" t="s">
        <v>172</v>
      </c>
      <c r="C1499" s="382"/>
      <c r="D1499" s="382"/>
      <c r="E1499" s="382"/>
      <c r="F1499" s="382"/>
      <c r="G1499" s="359"/>
      <c r="H1499" s="359"/>
      <c r="I1499" s="359"/>
      <c r="J1499" s="359"/>
      <c r="K1499" s="359"/>
      <c r="L1499" s="359"/>
      <c r="M1499" s="359"/>
      <c r="N1499" s="359"/>
      <c r="O1499" s="435"/>
    </row>
    <row r="1500" spans="1:15" x14ac:dyDescent="0.2">
      <c r="A1500" s="433"/>
      <c r="B1500" s="382" t="s">
        <v>173</v>
      </c>
      <c r="C1500" s="382"/>
      <c r="D1500" s="382"/>
      <c r="E1500" s="382"/>
      <c r="F1500" s="382"/>
      <c r="G1500" s="359"/>
      <c r="H1500" s="359"/>
      <c r="I1500" s="359"/>
      <c r="J1500" s="359"/>
      <c r="K1500" s="359"/>
      <c r="L1500" s="359"/>
      <c r="M1500" s="359"/>
      <c r="N1500" s="359"/>
      <c r="O1500" s="435"/>
    </row>
    <row r="1501" spans="1:15" x14ac:dyDescent="0.2">
      <c r="A1501" s="433"/>
      <c r="B1501" s="382" t="s">
        <v>174</v>
      </c>
      <c r="C1501" s="382"/>
      <c r="D1501" s="382"/>
      <c r="E1501" s="382"/>
      <c r="F1501" s="382"/>
      <c r="G1501" s="359">
        <v>1</v>
      </c>
      <c r="H1501" s="359"/>
      <c r="I1501" s="355"/>
      <c r="J1501" s="355"/>
      <c r="K1501" s="355"/>
      <c r="L1501" s="355"/>
      <c r="M1501" s="355"/>
      <c r="N1501" s="355"/>
      <c r="O1501" s="434"/>
    </row>
    <row r="1502" spans="1:15" x14ac:dyDescent="0.2">
      <c r="A1502" s="433" t="s">
        <v>175</v>
      </c>
      <c r="B1502" s="380" t="s">
        <v>176</v>
      </c>
      <c r="C1502" s="380"/>
      <c r="D1502" s="380"/>
      <c r="E1502" s="380"/>
      <c r="F1502" s="380"/>
      <c r="G1502" s="387" t="s">
        <v>177</v>
      </c>
      <c r="H1502" s="387"/>
      <c r="I1502" s="380" t="s">
        <v>176</v>
      </c>
      <c r="J1502" s="380"/>
      <c r="K1502" s="380"/>
      <c r="L1502" s="380"/>
      <c r="M1502" s="380"/>
      <c r="N1502" s="380"/>
      <c r="O1502" s="190" t="s">
        <v>177</v>
      </c>
    </row>
    <row r="1503" spans="1:15" x14ac:dyDescent="0.2">
      <c r="A1503" s="433"/>
      <c r="B1503" s="388" t="s">
        <v>178</v>
      </c>
      <c r="C1503" s="389"/>
      <c r="D1503" s="389"/>
      <c r="E1503" s="389"/>
      <c r="F1503" s="390"/>
      <c r="G1503" s="356"/>
      <c r="H1503" s="358"/>
      <c r="I1503" s="388" t="s">
        <v>179</v>
      </c>
      <c r="J1503" s="389"/>
      <c r="K1503" s="389"/>
      <c r="L1503" s="389"/>
      <c r="M1503" s="389"/>
      <c r="N1503" s="390"/>
      <c r="O1503" s="179"/>
    </row>
    <row r="1504" spans="1:15" ht="12.75" customHeight="1" x14ac:dyDescent="0.2">
      <c r="A1504" s="433"/>
      <c r="B1504" s="388" t="s">
        <v>180</v>
      </c>
      <c r="C1504" s="389"/>
      <c r="D1504" s="389"/>
      <c r="E1504" s="389"/>
      <c r="F1504" s="390"/>
      <c r="G1504" s="356"/>
      <c r="H1504" s="358"/>
      <c r="I1504" s="388" t="s">
        <v>181</v>
      </c>
      <c r="J1504" s="389"/>
      <c r="K1504" s="389"/>
      <c r="L1504" s="389"/>
      <c r="M1504" s="389"/>
      <c r="N1504" s="390"/>
      <c r="O1504" s="179"/>
    </row>
    <row r="1505" spans="1:15" ht="12.75" customHeight="1" x14ac:dyDescent="0.2">
      <c r="A1505" s="433"/>
      <c r="B1505" s="388" t="s">
        <v>182</v>
      </c>
      <c r="C1505" s="389"/>
      <c r="D1505" s="389"/>
      <c r="E1505" s="389"/>
      <c r="F1505" s="390"/>
      <c r="G1505" s="356"/>
      <c r="H1505" s="358"/>
      <c r="I1505" s="388" t="s">
        <v>183</v>
      </c>
      <c r="J1505" s="389"/>
      <c r="K1505" s="389"/>
      <c r="L1505" s="389"/>
      <c r="M1505" s="389"/>
      <c r="N1505" s="390"/>
      <c r="O1505" s="179"/>
    </row>
    <row r="1506" spans="1:15" ht="12.75" customHeight="1" x14ac:dyDescent="0.2">
      <c r="A1506" s="433"/>
      <c r="B1506" s="388" t="s">
        <v>184</v>
      </c>
      <c r="C1506" s="389"/>
      <c r="D1506" s="389"/>
      <c r="E1506" s="389"/>
      <c r="F1506" s="390"/>
      <c r="G1506" s="356"/>
      <c r="H1506" s="358"/>
      <c r="I1506" s="388" t="s">
        <v>185</v>
      </c>
      <c r="J1506" s="389"/>
      <c r="K1506" s="389"/>
      <c r="L1506" s="389"/>
      <c r="M1506" s="389"/>
      <c r="N1506" s="390"/>
      <c r="O1506" s="179"/>
    </row>
    <row r="1507" spans="1:15" ht="12.75" customHeight="1" x14ac:dyDescent="0.2">
      <c r="A1507" s="433"/>
      <c r="B1507" s="388" t="s">
        <v>186</v>
      </c>
      <c r="C1507" s="389"/>
      <c r="D1507" s="389"/>
      <c r="E1507" s="389"/>
      <c r="F1507" s="390"/>
      <c r="G1507" s="356"/>
      <c r="H1507" s="358"/>
      <c r="I1507" s="388" t="s">
        <v>187</v>
      </c>
      <c r="J1507" s="389"/>
      <c r="K1507" s="389"/>
      <c r="L1507" s="389"/>
      <c r="M1507" s="389"/>
      <c r="N1507" s="390"/>
      <c r="O1507" s="179">
        <v>1</v>
      </c>
    </row>
    <row r="1508" spans="1:15" x14ac:dyDescent="0.2">
      <c r="A1508" s="433"/>
      <c r="B1508" s="388" t="s">
        <v>188</v>
      </c>
      <c r="C1508" s="389"/>
      <c r="D1508" s="389"/>
      <c r="E1508" s="389"/>
      <c r="F1508" s="390"/>
      <c r="G1508" s="356"/>
      <c r="H1508" s="358"/>
      <c r="I1508" s="388" t="s">
        <v>189</v>
      </c>
      <c r="J1508" s="389"/>
      <c r="K1508" s="389"/>
      <c r="L1508" s="389"/>
      <c r="M1508" s="389"/>
      <c r="N1508" s="390"/>
      <c r="O1508" s="179"/>
    </row>
    <row r="1509" spans="1:15" ht="12.75" customHeight="1" x14ac:dyDescent="0.2">
      <c r="A1509" s="433"/>
      <c r="B1509" s="388" t="s">
        <v>190</v>
      </c>
      <c r="C1509" s="389"/>
      <c r="D1509" s="389"/>
      <c r="E1509" s="389"/>
      <c r="F1509" s="390"/>
      <c r="G1509" s="356"/>
      <c r="H1509" s="358"/>
      <c r="I1509" s="388" t="s">
        <v>191</v>
      </c>
      <c r="J1509" s="389"/>
      <c r="K1509" s="389"/>
      <c r="L1509" s="389"/>
      <c r="M1509" s="389"/>
      <c r="N1509" s="390"/>
      <c r="O1509" s="179"/>
    </row>
    <row r="1510" spans="1:15" x14ac:dyDescent="0.2">
      <c r="A1510" s="433"/>
      <c r="B1510" s="388" t="s">
        <v>192</v>
      </c>
      <c r="C1510" s="389"/>
      <c r="D1510" s="389"/>
      <c r="E1510" s="389"/>
      <c r="F1510" s="390"/>
      <c r="G1510" s="356"/>
      <c r="H1510" s="358"/>
      <c r="I1510" s="388" t="s">
        <v>193</v>
      </c>
      <c r="J1510" s="389"/>
      <c r="K1510" s="389"/>
      <c r="L1510" s="389"/>
      <c r="M1510" s="389"/>
      <c r="N1510" s="390"/>
      <c r="O1510" s="179"/>
    </row>
    <row r="1511" spans="1:15" ht="12.75" customHeight="1" x14ac:dyDescent="0.2">
      <c r="A1511" s="433"/>
      <c r="B1511" s="388" t="s">
        <v>194</v>
      </c>
      <c r="C1511" s="389"/>
      <c r="D1511" s="389"/>
      <c r="E1511" s="389"/>
      <c r="F1511" s="390"/>
      <c r="G1511" s="356"/>
      <c r="H1511" s="358"/>
      <c r="I1511" s="388" t="s">
        <v>195</v>
      </c>
      <c r="J1511" s="389"/>
      <c r="K1511" s="389"/>
      <c r="L1511" s="389"/>
      <c r="M1511" s="389"/>
      <c r="N1511" s="390"/>
      <c r="O1511" s="179"/>
    </row>
    <row r="1512" spans="1:15" ht="12.75" customHeight="1" x14ac:dyDescent="0.2">
      <c r="A1512" s="433"/>
      <c r="B1512" s="388" t="s">
        <v>196</v>
      </c>
      <c r="C1512" s="389"/>
      <c r="D1512" s="389"/>
      <c r="E1512" s="389"/>
      <c r="F1512" s="390"/>
      <c r="G1512" s="356"/>
      <c r="H1512" s="358"/>
      <c r="I1512" s="388" t="s">
        <v>197</v>
      </c>
      <c r="J1512" s="389"/>
      <c r="K1512" s="389"/>
      <c r="L1512" s="389"/>
      <c r="M1512" s="389"/>
      <c r="N1512" s="390"/>
      <c r="O1512" s="180">
        <v>1</v>
      </c>
    </row>
    <row r="1513" spans="1:15" ht="13.5" customHeight="1" x14ac:dyDescent="0.2">
      <c r="A1513" s="433"/>
      <c r="B1513" s="388" t="s">
        <v>198</v>
      </c>
      <c r="C1513" s="389"/>
      <c r="D1513" s="389"/>
      <c r="E1513" s="389"/>
      <c r="F1513" s="390"/>
      <c r="G1513" s="391">
        <v>2</v>
      </c>
      <c r="H1513" s="392"/>
      <c r="I1513" s="393" t="s">
        <v>199</v>
      </c>
      <c r="J1513" s="394"/>
      <c r="K1513" s="394"/>
      <c r="L1513" s="394"/>
      <c r="M1513" s="394"/>
      <c r="N1513" s="395"/>
      <c r="O1513" s="181">
        <f>SUM(G1503:H1513,O1503:O1512)</f>
        <v>4</v>
      </c>
    </row>
    <row r="1514" spans="1:15" x14ac:dyDescent="0.2">
      <c r="A1514" s="436" t="s">
        <v>200</v>
      </c>
      <c r="B1514" s="397"/>
      <c r="C1514" s="397"/>
      <c r="D1514" s="397"/>
      <c r="E1514" s="397"/>
      <c r="F1514" s="397"/>
      <c r="G1514" s="417"/>
      <c r="H1514" s="417"/>
      <c r="I1514" s="417"/>
      <c r="J1514" s="417"/>
      <c r="K1514" s="417"/>
      <c r="L1514" s="417"/>
      <c r="M1514" s="417"/>
      <c r="N1514" s="417"/>
      <c r="O1514" s="437"/>
    </row>
    <row r="1515" spans="1:15" x14ac:dyDescent="0.2">
      <c r="A1515" s="436"/>
      <c r="B1515" s="359"/>
      <c r="C1515" s="359"/>
      <c r="D1515" s="359"/>
      <c r="E1515" s="359"/>
      <c r="F1515" s="359"/>
      <c r="G1515" s="359"/>
      <c r="H1515" s="359"/>
      <c r="I1515" s="359"/>
      <c r="J1515" s="359"/>
      <c r="K1515" s="359"/>
      <c r="L1515" s="359"/>
      <c r="M1515" s="359"/>
      <c r="N1515" s="359"/>
      <c r="O1515" s="435"/>
    </row>
    <row r="1516" spans="1:15" x14ac:dyDescent="0.2">
      <c r="A1516" s="436"/>
      <c r="B1516" s="355" t="s">
        <v>212</v>
      </c>
      <c r="C1516" s="355"/>
      <c r="D1516" s="355"/>
      <c r="E1516" s="355"/>
      <c r="F1516" s="355"/>
      <c r="G1516" s="355"/>
      <c r="H1516" s="355"/>
      <c r="I1516" s="355"/>
      <c r="J1516" s="355"/>
      <c r="K1516" s="355"/>
      <c r="L1516" s="355"/>
      <c r="M1516" s="355"/>
      <c r="N1516" s="355"/>
      <c r="O1516" s="434"/>
    </row>
    <row r="1517" spans="1:15" x14ac:dyDescent="0.2">
      <c r="A1517" s="436"/>
      <c r="B1517" s="355" t="s">
        <v>218</v>
      </c>
      <c r="C1517" s="355"/>
      <c r="D1517" s="355"/>
      <c r="E1517" s="355"/>
      <c r="F1517" s="355"/>
      <c r="G1517" s="355"/>
      <c r="H1517" s="355"/>
      <c r="I1517" s="355"/>
      <c r="J1517" s="355"/>
      <c r="K1517" s="355"/>
      <c r="L1517" s="355"/>
      <c r="M1517" s="355"/>
      <c r="N1517" s="355"/>
      <c r="O1517" s="434"/>
    </row>
    <row r="1518" spans="1:15" x14ac:dyDescent="0.2">
      <c r="A1518" s="436"/>
      <c r="B1518" s="355"/>
      <c r="C1518" s="355"/>
      <c r="D1518" s="355"/>
      <c r="E1518" s="355"/>
      <c r="F1518" s="355"/>
      <c r="G1518" s="355"/>
      <c r="H1518" s="355"/>
      <c r="I1518" s="355"/>
      <c r="J1518" s="355"/>
      <c r="K1518" s="355"/>
      <c r="L1518" s="355"/>
      <c r="M1518" s="355"/>
      <c r="N1518" s="355"/>
      <c r="O1518" s="434"/>
    </row>
    <row r="1519" spans="1:15" x14ac:dyDescent="0.2">
      <c r="A1519" s="436"/>
      <c r="B1519" s="355"/>
      <c r="C1519" s="355"/>
      <c r="D1519" s="355"/>
      <c r="E1519" s="355"/>
      <c r="F1519" s="355"/>
      <c r="G1519" s="355"/>
      <c r="H1519" s="355"/>
      <c r="I1519" s="355"/>
      <c r="J1519" s="355"/>
      <c r="K1519" s="355"/>
      <c r="L1519" s="355"/>
      <c r="M1519" s="355"/>
      <c r="N1519" s="355"/>
      <c r="O1519" s="434"/>
    </row>
    <row r="1520" spans="1:15" x14ac:dyDescent="0.2">
      <c r="A1520" s="436"/>
      <c r="B1520" s="355"/>
      <c r="C1520" s="355"/>
      <c r="D1520" s="355"/>
      <c r="E1520" s="355"/>
      <c r="F1520" s="355"/>
      <c r="G1520" s="355"/>
      <c r="H1520" s="355"/>
      <c r="I1520" s="355"/>
      <c r="J1520" s="355"/>
      <c r="K1520" s="355"/>
      <c r="L1520" s="355"/>
      <c r="M1520" s="355"/>
      <c r="N1520" s="355"/>
      <c r="O1520" s="434"/>
    </row>
    <row r="1521" spans="1:15" x14ac:dyDescent="0.2">
      <c r="A1521" s="436"/>
      <c r="B1521" s="355"/>
      <c r="C1521" s="355"/>
      <c r="D1521" s="355"/>
      <c r="E1521" s="355"/>
      <c r="F1521" s="355"/>
      <c r="G1521" s="355"/>
      <c r="H1521" s="355"/>
      <c r="I1521" s="355"/>
      <c r="J1521" s="355"/>
      <c r="K1521" s="355"/>
      <c r="L1521" s="355"/>
      <c r="M1521" s="355"/>
      <c r="N1521" s="355"/>
      <c r="O1521" s="434"/>
    </row>
    <row r="1522" spans="1:15" x14ac:dyDescent="0.2">
      <c r="A1522" s="436"/>
      <c r="B1522" s="355"/>
      <c r="C1522" s="355"/>
      <c r="D1522" s="355"/>
      <c r="E1522" s="355"/>
      <c r="F1522" s="355"/>
      <c r="G1522" s="355"/>
      <c r="H1522" s="355"/>
      <c r="I1522" s="355"/>
      <c r="J1522" s="355"/>
      <c r="K1522" s="355"/>
      <c r="L1522" s="355"/>
      <c r="M1522" s="355"/>
      <c r="N1522" s="355"/>
      <c r="O1522" s="434"/>
    </row>
    <row r="1523" spans="1:15" x14ac:dyDescent="0.2">
      <c r="A1523" s="436"/>
      <c r="B1523" s="355"/>
      <c r="C1523" s="355"/>
      <c r="D1523" s="355"/>
      <c r="E1523" s="355"/>
      <c r="F1523" s="355"/>
      <c r="G1523" s="355"/>
      <c r="H1523" s="355"/>
      <c r="I1523" s="355"/>
      <c r="J1523" s="355"/>
      <c r="K1523" s="355"/>
      <c r="L1523" s="355"/>
      <c r="M1523" s="355"/>
      <c r="N1523" s="355"/>
      <c r="O1523" s="434"/>
    </row>
    <row r="1524" spans="1:15" x14ac:dyDescent="0.2">
      <c r="A1524" s="436"/>
      <c r="B1524" s="355"/>
      <c r="C1524" s="355"/>
      <c r="D1524" s="355"/>
      <c r="E1524" s="355"/>
      <c r="F1524" s="355"/>
      <c r="G1524" s="355"/>
      <c r="H1524" s="355"/>
      <c r="I1524" s="355"/>
      <c r="J1524" s="355"/>
      <c r="K1524" s="355"/>
      <c r="L1524" s="355"/>
      <c r="M1524" s="355"/>
      <c r="N1524" s="355"/>
      <c r="O1524" s="434"/>
    </row>
    <row r="1525" spans="1:15" x14ac:dyDescent="0.2">
      <c r="A1525" s="436"/>
      <c r="B1525" s="355"/>
      <c r="C1525" s="355"/>
      <c r="D1525" s="355"/>
      <c r="E1525" s="355"/>
      <c r="F1525" s="355"/>
      <c r="G1525" s="355"/>
      <c r="H1525" s="355"/>
      <c r="I1525" s="355"/>
      <c r="J1525" s="355"/>
      <c r="K1525" s="355"/>
      <c r="L1525" s="355"/>
      <c r="M1525" s="355"/>
      <c r="N1525" s="355"/>
      <c r="O1525" s="434"/>
    </row>
    <row r="1526" spans="1:15" x14ac:dyDescent="0.2">
      <c r="A1526" s="436"/>
      <c r="B1526" s="355"/>
      <c r="C1526" s="355"/>
      <c r="D1526" s="355"/>
      <c r="E1526" s="355"/>
      <c r="F1526" s="355"/>
      <c r="G1526" s="355"/>
      <c r="H1526" s="355"/>
      <c r="I1526" s="355"/>
      <c r="J1526" s="355"/>
      <c r="K1526" s="355"/>
      <c r="L1526" s="355"/>
      <c r="M1526" s="355"/>
      <c r="N1526" s="355"/>
      <c r="O1526" s="434"/>
    </row>
    <row r="1527" spans="1:15" ht="44.25" customHeight="1" x14ac:dyDescent="0.2">
      <c r="A1527" s="436"/>
      <c r="B1527" s="355"/>
      <c r="C1527" s="355"/>
      <c r="D1527" s="355"/>
      <c r="E1527" s="355"/>
      <c r="F1527" s="355"/>
      <c r="G1527" s="355"/>
      <c r="H1527" s="355"/>
      <c r="I1527" s="253" t="s">
        <v>0</v>
      </c>
      <c r="J1527" s="253"/>
      <c r="K1527" s="253"/>
      <c r="L1527" s="253"/>
      <c r="M1527" s="253"/>
      <c r="N1527" s="253"/>
      <c r="O1527" s="438"/>
    </row>
    <row r="1528" spans="1:15" ht="35.25" customHeight="1" x14ac:dyDescent="0.2">
      <c r="A1528" s="436"/>
      <c r="B1528" s="355"/>
      <c r="C1528" s="355"/>
      <c r="D1528" s="355"/>
      <c r="E1528" s="355"/>
      <c r="F1528" s="355"/>
      <c r="G1528" s="355"/>
      <c r="H1528" s="355"/>
      <c r="I1528" s="253"/>
      <c r="J1528" s="253"/>
      <c r="K1528" s="253"/>
      <c r="L1528" s="253"/>
      <c r="M1528" s="253"/>
      <c r="N1528" s="253"/>
      <c r="O1528" s="438"/>
    </row>
    <row r="1529" spans="1:15" x14ac:dyDescent="0.2">
      <c r="A1529" s="436" t="s">
        <v>204</v>
      </c>
      <c r="B1529" s="355"/>
      <c r="C1529" s="355"/>
      <c r="D1529" s="355"/>
      <c r="E1529" s="355"/>
      <c r="F1529" s="355"/>
      <c r="G1529" s="355"/>
      <c r="H1529" s="355"/>
      <c r="I1529" s="355"/>
      <c r="J1529" s="355"/>
      <c r="K1529" s="355"/>
      <c r="L1529" s="355"/>
      <c r="M1529" s="355"/>
      <c r="N1529" s="355"/>
      <c r="O1529" s="434"/>
    </row>
    <row r="1530" spans="1:15" x14ac:dyDescent="0.2">
      <c r="A1530" s="436"/>
      <c r="B1530" s="355"/>
      <c r="C1530" s="355"/>
      <c r="D1530" s="355"/>
      <c r="E1530" s="355"/>
      <c r="F1530" s="355"/>
      <c r="G1530" s="355"/>
      <c r="H1530" s="355"/>
      <c r="I1530" s="355"/>
      <c r="J1530" s="355"/>
      <c r="K1530" s="355"/>
      <c r="L1530" s="355"/>
      <c r="M1530" s="355"/>
      <c r="N1530" s="355"/>
      <c r="O1530" s="434"/>
    </row>
    <row r="1531" spans="1:15" x14ac:dyDescent="0.2">
      <c r="A1531" s="436"/>
      <c r="B1531" s="355"/>
      <c r="C1531" s="355"/>
      <c r="D1531" s="355"/>
      <c r="E1531" s="355"/>
      <c r="F1531" s="355"/>
      <c r="G1531" s="355"/>
      <c r="H1531" s="355"/>
      <c r="I1531" s="355"/>
      <c r="J1531" s="355"/>
      <c r="K1531" s="355"/>
      <c r="L1531" s="355"/>
      <c r="M1531" s="355"/>
      <c r="N1531" s="355"/>
      <c r="O1531" s="434"/>
    </row>
    <row r="1532" spans="1:15" x14ac:dyDescent="0.2">
      <c r="A1532" s="436"/>
      <c r="B1532" s="355"/>
      <c r="C1532" s="355"/>
      <c r="D1532" s="355"/>
      <c r="E1532" s="355"/>
      <c r="F1532" s="355"/>
      <c r="G1532" s="355"/>
      <c r="H1532" s="355"/>
      <c r="I1532" s="355"/>
      <c r="J1532" s="355"/>
      <c r="K1532" s="355"/>
      <c r="L1532" s="355"/>
      <c r="M1532" s="355"/>
      <c r="N1532" s="355"/>
      <c r="O1532" s="434"/>
    </row>
    <row r="1533" spans="1:15" x14ac:dyDescent="0.2">
      <c r="A1533" s="436"/>
      <c r="B1533" s="355"/>
      <c r="C1533" s="355"/>
      <c r="D1533" s="355"/>
      <c r="E1533" s="355"/>
      <c r="F1533" s="355"/>
      <c r="G1533" s="355"/>
      <c r="H1533" s="355"/>
      <c r="I1533" s="355"/>
      <c r="J1533" s="355"/>
      <c r="K1533" s="355"/>
      <c r="L1533" s="355"/>
      <c r="M1533" s="355"/>
      <c r="N1533" s="355"/>
      <c r="O1533" s="434"/>
    </row>
    <row r="1534" spans="1:15" x14ac:dyDescent="0.2">
      <c r="A1534" s="436"/>
      <c r="B1534" s="355"/>
      <c r="C1534" s="355"/>
      <c r="D1534" s="355"/>
      <c r="E1534" s="355"/>
      <c r="F1534" s="355"/>
      <c r="G1534" s="355"/>
      <c r="H1534" s="355"/>
      <c r="I1534" s="355"/>
      <c r="J1534" s="355"/>
      <c r="K1534" s="355"/>
      <c r="L1534" s="355"/>
      <c r="M1534" s="355"/>
      <c r="N1534" s="355"/>
      <c r="O1534" s="434"/>
    </row>
    <row r="1535" spans="1:15" x14ac:dyDescent="0.2">
      <c r="A1535" s="436"/>
      <c r="B1535" s="355"/>
      <c r="C1535" s="355"/>
      <c r="D1535" s="355"/>
      <c r="E1535" s="355"/>
      <c r="F1535" s="355"/>
      <c r="G1535" s="355"/>
      <c r="H1535" s="355"/>
      <c r="I1535" s="355"/>
      <c r="J1535" s="355"/>
      <c r="K1535" s="355"/>
      <c r="L1535" s="355"/>
      <c r="M1535" s="355"/>
      <c r="N1535" s="355"/>
      <c r="O1535" s="434"/>
    </row>
    <row r="1536" spans="1:15" x14ac:dyDescent="0.2">
      <c r="A1536" s="436"/>
      <c r="B1536" s="355"/>
      <c r="C1536" s="355"/>
      <c r="D1536" s="355"/>
      <c r="E1536" s="355"/>
      <c r="F1536" s="355"/>
      <c r="G1536" s="355"/>
      <c r="H1536" s="355"/>
      <c r="I1536" s="355"/>
      <c r="J1536" s="355"/>
      <c r="K1536" s="355"/>
      <c r="L1536" s="355"/>
      <c r="M1536" s="355"/>
      <c r="N1536" s="355"/>
      <c r="O1536" s="434"/>
    </row>
    <row r="1537" spans="1:15" x14ac:dyDescent="0.2">
      <c r="A1537" s="436"/>
      <c r="B1537" s="359"/>
      <c r="C1537" s="359"/>
      <c r="D1537" s="359"/>
      <c r="E1537" s="359"/>
      <c r="F1537" s="359"/>
      <c r="G1537" s="359"/>
      <c r="H1537" s="359"/>
      <c r="I1537" s="359"/>
      <c r="J1537" s="359"/>
      <c r="K1537" s="359"/>
      <c r="L1537" s="359"/>
      <c r="M1537" s="359"/>
      <c r="N1537" s="359"/>
      <c r="O1537" s="435"/>
    </row>
    <row r="1538" spans="1:15" x14ac:dyDescent="0.2">
      <c r="A1538" s="436"/>
      <c r="B1538" s="359"/>
      <c r="C1538" s="359"/>
      <c r="D1538" s="359"/>
      <c r="E1538" s="359"/>
      <c r="F1538" s="359"/>
      <c r="G1538" s="359"/>
      <c r="H1538" s="359"/>
      <c r="I1538" s="253" t="s">
        <v>205</v>
      </c>
      <c r="J1538" s="253"/>
      <c r="K1538" s="253"/>
      <c r="L1538" s="253"/>
      <c r="M1538" s="253"/>
      <c r="N1538" s="253"/>
      <c r="O1538" s="438"/>
    </row>
    <row r="1539" spans="1:15" ht="35.25" customHeight="1" x14ac:dyDescent="0.2">
      <c r="A1539" s="436"/>
      <c r="B1539" s="359"/>
      <c r="C1539" s="359"/>
      <c r="D1539" s="359"/>
      <c r="E1539" s="359"/>
      <c r="F1539" s="359"/>
      <c r="G1539" s="359"/>
      <c r="H1539" s="359"/>
      <c r="I1539" s="253"/>
      <c r="J1539" s="253"/>
      <c r="K1539" s="253"/>
      <c r="L1539" s="253"/>
      <c r="M1539" s="253"/>
      <c r="N1539" s="253"/>
      <c r="O1539" s="438"/>
    </row>
    <row r="1540" spans="1:15" ht="31.5" customHeight="1" x14ac:dyDescent="0.2">
      <c r="A1540" s="439"/>
      <c r="B1540" s="442"/>
      <c r="C1540" s="442"/>
      <c r="D1540" s="442"/>
      <c r="E1540" s="442"/>
      <c r="F1540" s="442"/>
      <c r="G1540" s="442"/>
      <c r="H1540" s="442"/>
      <c r="I1540" s="440"/>
      <c r="J1540" s="440"/>
      <c r="K1540" s="440"/>
      <c r="L1540" s="440"/>
      <c r="M1540" s="440"/>
      <c r="N1540" s="440"/>
      <c r="O1540" s="441"/>
    </row>
    <row r="1541" spans="1:15" x14ac:dyDescent="0.2">
      <c r="A1541" s="184" t="s">
        <v>150</v>
      </c>
      <c r="B1541" s="429" t="s">
        <v>1</v>
      </c>
      <c r="C1541" s="429"/>
      <c r="D1541" s="429"/>
      <c r="E1541" s="429"/>
      <c r="F1541" s="429"/>
      <c r="G1541" s="429"/>
      <c r="H1541" s="429"/>
      <c r="I1541" s="429"/>
      <c r="J1541" s="429"/>
      <c r="K1541" s="429"/>
      <c r="L1541" s="429"/>
      <c r="M1541" s="429"/>
      <c r="N1541" s="429"/>
      <c r="O1541" s="254"/>
    </row>
    <row r="1542" spans="1:15" x14ac:dyDescent="0.2">
      <c r="A1542" s="79" t="s">
        <v>2</v>
      </c>
      <c r="B1542" s="384" t="s">
        <v>3</v>
      </c>
      <c r="C1542" s="384"/>
      <c r="D1542" s="384"/>
      <c r="E1542" s="384"/>
      <c r="F1542" s="384"/>
      <c r="G1542" s="384"/>
      <c r="H1542" s="384"/>
      <c r="I1542" s="384"/>
      <c r="J1542" s="384"/>
      <c r="K1542" s="384"/>
      <c r="L1542" s="384"/>
      <c r="M1542" s="384"/>
      <c r="N1542" s="384"/>
      <c r="O1542" s="255"/>
    </row>
    <row r="1543" spans="1:15" x14ac:dyDescent="0.2">
      <c r="A1543" s="430" t="s">
        <v>151</v>
      </c>
      <c r="B1543" s="378"/>
      <c r="C1543" s="378"/>
      <c r="D1543" s="378"/>
      <c r="E1543" s="378"/>
      <c r="F1543" s="378"/>
      <c r="G1543" s="378"/>
      <c r="H1543" s="378"/>
      <c r="I1543" s="378"/>
      <c r="J1543" s="378"/>
      <c r="K1543" s="378"/>
      <c r="L1543" s="378"/>
      <c r="M1543" s="378"/>
      <c r="N1543" s="378"/>
      <c r="O1543" s="431"/>
    </row>
    <row r="1544" spans="1:15" x14ac:dyDescent="0.2">
      <c r="A1544" s="185" t="s">
        <v>6</v>
      </c>
      <c r="B1544" s="170" t="s">
        <v>98</v>
      </c>
      <c r="C1544" s="170" t="s">
        <v>124</v>
      </c>
      <c r="D1544" s="412" t="s">
        <v>102</v>
      </c>
      <c r="E1544" s="412"/>
      <c r="F1544" s="412"/>
      <c r="G1544" s="380" t="s">
        <v>152</v>
      </c>
      <c r="H1544" s="380"/>
      <c r="I1544" s="381">
        <f>I1491+1</f>
        <v>45965</v>
      </c>
      <c r="J1544" s="381"/>
      <c r="K1544" s="381"/>
      <c r="L1544" s="381"/>
      <c r="M1544" s="381"/>
      <c r="N1544" s="171" t="s">
        <v>153</v>
      </c>
      <c r="O1544" s="186">
        <f>O1491+1</f>
        <v>30</v>
      </c>
    </row>
    <row r="1545" spans="1:15" x14ac:dyDescent="0.2">
      <c r="A1545" s="432" t="s">
        <v>154</v>
      </c>
      <c r="B1545" s="380" t="s">
        <v>5</v>
      </c>
      <c r="C1545" s="380"/>
      <c r="D1545" s="380"/>
      <c r="E1545" s="380"/>
      <c r="F1545" s="380"/>
      <c r="G1545" s="380"/>
      <c r="H1545" s="380"/>
      <c r="I1545" s="380"/>
      <c r="J1545" s="380"/>
      <c r="K1545" s="166" t="s">
        <v>155</v>
      </c>
      <c r="L1545" s="166" t="s">
        <v>156</v>
      </c>
      <c r="M1545" s="383" t="s">
        <v>157</v>
      </c>
      <c r="N1545" s="383"/>
      <c r="O1545" s="187" t="s">
        <v>158</v>
      </c>
    </row>
    <row r="1546" spans="1:15" x14ac:dyDescent="0.2">
      <c r="A1546" s="432"/>
      <c r="B1546" s="380"/>
      <c r="C1546" s="380"/>
      <c r="D1546" s="380"/>
      <c r="E1546" s="380"/>
      <c r="F1546" s="380"/>
      <c r="G1546" s="380"/>
      <c r="H1546" s="380"/>
      <c r="I1546" s="380"/>
      <c r="J1546" s="380"/>
      <c r="K1546" s="166" t="s">
        <v>159</v>
      </c>
      <c r="L1546" s="176" t="s">
        <v>107</v>
      </c>
      <c r="M1546" s="377"/>
      <c r="N1546" s="377"/>
      <c r="O1546" s="188"/>
    </row>
    <row r="1547" spans="1:15" ht="25.5" x14ac:dyDescent="0.2">
      <c r="A1547" s="189" t="s">
        <v>161</v>
      </c>
      <c r="B1547" s="174">
        <v>45932</v>
      </c>
      <c r="C1547" s="173" t="s">
        <v>162</v>
      </c>
      <c r="D1547" s="173">
        <v>180</v>
      </c>
      <c r="E1547" s="173" t="s">
        <v>163</v>
      </c>
      <c r="F1547" s="385" t="s">
        <v>164</v>
      </c>
      <c r="G1547" s="385"/>
      <c r="H1547" s="175">
        <f>H1494+1</f>
        <v>30</v>
      </c>
      <c r="I1547" s="173" t="s">
        <v>165</v>
      </c>
      <c r="J1547" s="175">
        <f>D1547-H1547</f>
        <v>150</v>
      </c>
      <c r="K1547" s="176" t="s">
        <v>166</v>
      </c>
      <c r="L1547" s="176" t="s">
        <v>107</v>
      </c>
      <c r="M1547" s="384"/>
      <c r="N1547" s="384"/>
      <c r="O1547" s="4"/>
    </row>
    <row r="1548" spans="1:15" x14ac:dyDescent="0.2">
      <c r="A1548" s="433" t="s">
        <v>167</v>
      </c>
      <c r="B1548" s="382" t="s">
        <v>168</v>
      </c>
      <c r="C1548" s="382"/>
      <c r="D1548" s="382"/>
      <c r="E1548" s="382"/>
      <c r="F1548" s="382"/>
      <c r="G1548" s="359"/>
      <c r="H1548" s="359"/>
      <c r="I1548" s="355"/>
      <c r="J1548" s="355"/>
      <c r="K1548" s="355"/>
      <c r="L1548" s="355"/>
      <c r="M1548" s="355"/>
      <c r="N1548" s="355"/>
      <c r="O1548" s="434"/>
    </row>
    <row r="1549" spans="1:15" x14ac:dyDescent="0.2">
      <c r="A1549" s="433"/>
      <c r="B1549" s="382" t="s">
        <v>169</v>
      </c>
      <c r="C1549" s="382"/>
      <c r="D1549" s="382"/>
      <c r="E1549" s="382"/>
      <c r="F1549" s="382"/>
      <c r="G1549" s="359"/>
      <c r="H1549" s="359"/>
      <c r="I1549" s="355"/>
      <c r="J1549" s="355"/>
      <c r="K1549" s="355"/>
      <c r="L1549" s="355"/>
      <c r="M1549" s="355"/>
      <c r="N1549" s="355"/>
      <c r="O1549" s="434"/>
    </row>
    <row r="1550" spans="1:15" x14ac:dyDescent="0.2">
      <c r="A1550" s="433"/>
      <c r="B1550" s="382" t="s">
        <v>170</v>
      </c>
      <c r="C1550" s="382"/>
      <c r="D1550" s="382"/>
      <c r="E1550" s="382"/>
      <c r="F1550" s="382"/>
      <c r="G1550" s="359"/>
      <c r="H1550" s="359"/>
      <c r="I1550" s="355"/>
      <c r="J1550" s="355"/>
      <c r="K1550" s="355"/>
      <c r="L1550" s="355"/>
      <c r="M1550" s="355"/>
      <c r="N1550" s="355"/>
      <c r="O1550" s="434"/>
    </row>
    <row r="1551" spans="1:15" x14ac:dyDescent="0.2">
      <c r="A1551" s="433"/>
      <c r="B1551" s="382" t="s">
        <v>171</v>
      </c>
      <c r="C1551" s="382"/>
      <c r="D1551" s="382"/>
      <c r="E1551" s="382"/>
      <c r="F1551" s="382"/>
      <c r="G1551" s="359"/>
      <c r="H1551" s="359"/>
      <c r="I1551" s="355"/>
      <c r="J1551" s="355"/>
      <c r="K1551" s="355"/>
      <c r="L1551" s="355"/>
      <c r="M1551" s="355"/>
      <c r="N1551" s="355"/>
      <c r="O1551" s="434"/>
    </row>
    <row r="1552" spans="1:15" x14ac:dyDescent="0.2">
      <c r="A1552" s="433"/>
      <c r="B1552" s="382" t="s">
        <v>172</v>
      </c>
      <c r="C1552" s="382"/>
      <c r="D1552" s="382"/>
      <c r="E1552" s="382"/>
      <c r="F1552" s="382"/>
      <c r="G1552" s="359"/>
      <c r="H1552" s="359"/>
      <c r="I1552" s="359"/>
      <c r="J1552" s="359"/>
      <c r="K1552" s="359"/>
      <c r="L1552" s="359"/>
      <c r="M1552" s="359"/>
      <c r="N1552" s="359"/>
      <c r="O1552" s="435"/>
    </row>
    <row r="1553" spans="1:15" x14ac:dyDescent="0.2">
      <c r="A1553" s="433"/>
      <c r="B1553" s="382" t="s">
        <v>173</v>
      </c>
      <c r="C1553" s="382"/>
      <c r="D1553" s="382"/>
      <c r="E1553" s="382"/>
      <c r="F1553" s="382"/>
      <c r="G1553" s="359"/>
      <c r="H1553" s="359"/>
      <c r="I1553" s="359"/>
      <c r="J1553" s="359"/>
      <c r="K1553" s="359"/>
      <c r="L1553" s="359"/>
      <c r="M1553" s="359"/>
      <c r="N1553" s="359"/>
      <c r="O1553" s="435"/>
    </row>
    <row r="1554" spans="1:15" x14ac:dyDescent="0.2">
      <c r="A1554" s="433"/>
      <c r="B1554" s="382" t="s">
        <v>174</v>
      </c>
      <c r="C1554" s="382"/>
      <c r="D1554" s="382"/>
      <c r="E1554" s="382"/>
      <c r="F1554" s="382"/>
      <c r="G1554" s="359">
        <v>1</v>
      </c>
      <c r="H1554" s="359"/>
      <c r="I1554" s="355"/>
      <c r="J1554" s="355"/>
      <c r="K1554" s="355"/>
      <c r="L1554" s="355"/>
      <c r="M1554" s="355"/>
      <c r="N1554" s="355"/>
      <c r="O1554" s="434"/>
    </row>
    <row r="1555" spans="1:15" x14ac:dyDescent="0.2">
      <c r="A1555" s="433" t="s">
        <v>175</v>
      </c>
      <c r="B1555" s="380" t="s">
        <v>176</v>
      </c>
      <c r="C1555" s="380"/>
      <c r="D1555" s="380"/>
      <c r="E1555" s="380"/>
      <c r="F1555" s="380"/>
      <c r="G1555" s="387" t="s">
        <v>177</v>
      </c>
      <c r="H1555" s="387"/>
      <c r="I1555" s="380" t="s">
        <v>176</v>
      </c>
      <c r="J1555" s="380"/>
      <c r="K1555" s="380"/>
      <c r="L1555" s="380"/>
      <c r="M1555" s="380"/>
      <c r="N1555" s="380"/>
      <c r="O1555" s="190" t="s">
        <v>177</v>
      </c>
    </row>
    <row r="1556" spans="1:15" x14ac:dyDescent="0.2">
      <c r="A1556" s="433"/>
      <c r="B1556" s="388" t="s">
        <v>178</v>
      </c>
      <c r="C1556" s="389"/>
      <c r="D1556" s="389"/>
      <c r="E1556" s="389"/>
      <c r="F1556" s="390"/>
      <c r="G1556" s="356"/>
      <c r="H1556" s="358"/>
      <c r="I1556" s="388" t="s">
        <v>179</v>
      </c>
      <c r="J1556" s="389"/>
      <c r="K1556" s="389"/>
      <c r="L1556" s="389"/>
      <c r="M1556" s="389"/>
      <c r="N1556" s="390"/>
      <c r="O1556" s="179"/>
    </row>
    <row r="1557" spans="1:15" x14ac:dyDescent="0.2">
      <c r="A1557" s="433"/>
      <c r="B1557" s="388" t="s">
        <v>180</v>
      </c>
      <c r="C1557" s="389"/>
      <c r="D1557" s="389"/>
      <c r="E1557" s="389"/>
      <c r="F1557" s="390"/>
      <c r="G1557" s="356"/>
      <c r="H1557" s="358"/>
      <c r="I1557" s="388" t="s">
        <v>181</v>
      </c>
      <c r="J1557" s="389"/>
      <c r="K1557" s="389"/>
      <c r="L1557" s="389"/>
      <c r="M1557" s="389"/>
      <c r="N1557" s="390"/>
      <c r="O1557" s="179"/>
    </row>
    <row r="1558" spans="1:15" x14ac:dyDescent="0.2">
      <c r="A1558" s="433"/>
      <c r="B1558" s="388" t="s">
        <v>182</v>
      </c>
      <c r="C1558" s="389"/>
      <c r="D1558" s="389"/>
      <c r="E1558" s="389"/>
      <c r="F1558" s="390"/>
      <c r="G1558" s="356"/>
      <c r="H1558" s="358"/>
      <c r="I1558" s="388" t="s">
        <v>183</v>
      </c>
      <c r="J1558" s="389"/>
      <c r="K1558" s="389"/>
      <c r="L1558" s="389"/>
      <c r="M1558" s="389"/>
      <c r="N1558" s="390"/>
      <c r="O1558" s="179"/>
    </row>
    <row r="1559" spans="1:15" x14ac:dyDescent="0.2">
      <c r="A1559" s="433"/>
      <c r="B1559" s="388" t="s">
        <v>184</v>
      </c>
      <c r="C1559" s="389"/>
      <c r="D1559" s="389"/>
      <c r="E1559" s="389"/>
      <c r="F1559" s="390"/>
      <c r="G1559" s="356"/>
      <c r="H1559" s="358"/>
      <c r="I1559" s="388" t="s">
        <v>185</v>
      </c>
      <c r="J1559" s="389"/>
      <c r="K1559" s="389"/>
      <c r="L1559" s="389"/>
      <c r="M1559" s="389"/>
      <c r="N1559" s="390"/>
      <c r="O1559" s="179"/>
    </row>
    <row r="1560" spans="1:15" x14ac:dyDescent="0.2">
      <c r="A1560" s="433"/>
      <c r="B1560" s="388" t="s">
        <v>186</v>
      </c>
      <c r="C1560" s="389"/>
      <c r="D1560" s="389"/>
      <c r="E1560" s="389"/>
      <c r="F1560" s="390"/>
      <c r="G1560" s="356"/>
      <c r="H1560" s="358"/>
      <c r="I1560" s="388" t="s">
        <v>187</v>
      </c>
      <c r="J1560" s="389"/>
      <c r="K1560" s="389"/>
      <c r="L1560" s="389"/>
      <c r="M1560" s="389"/>
      <c r="N1560" s="390"/>
      <c r="O1560" s="179">
        <v>1</v>
      </c>
    </row>
    <row r="1561" spans="1:15" x14ac:dyDescent="0.2">
      <c r="A1561" s="433"/>
      <c r="B1561" s="388" t="s">
        <v>188</v>
      </c>
      <c r="C1561" s="389"/>
      <c r="D1561" s="389"/>
      <c r="E1561" s="389"/>
      <c r="F1561" s="390"/>
      <c r="G1561" s="356"/>
      <c r="H1561" s="358"/>
      <c r="I1561" s="388" t="s">
        <v>189</v>
      </c>
      <c r="J1561" s="389"/>
      <c r="K1561" s="389"/>
      <c r="L1561" s="389"/>
      <c r="M1561" s="389"/>
      <c r="N1561" s="390"/>
      <c r="O1561" s="179"/>
    </row>
    <row r="1562" spans="1:15" x14ac:dyDescent="0.2">
      <c r="A1562" s="433"/>
      <c r="B1562" s="388" t="s">
        <v>190</v>
      </c>
      <c r="C1562" s="389"/>
      <c r="D1562" s="389"/>
      <c r="E1562" s="389"/>
      <c r="F1562" s="390"/>
      <c r="G1562" s="356"/>
      <c r="H1562" s="358"/>
      <c r="I1562" s="388" t="s">
        <v>191</v>
      </c>
      <c r="J1562" s="389"/>
      <c r="K1562" s="389"/>
      <c r="L1562" s="389"/>
      <c r="M1562" s="389"/>
      <c r="N1562" s="390"/>
      <c r="O1562" s="179"/>
    </row>
    <row r="1563" spans="1:15" x14ac:dyDescent="0.2">
      <c r="A1563" s="433"/>
      <c r="B1563" s="388" t="s">
        <v>192</v>
      </c>
      <c r="C1563" s="389"/>
      <c r="D1563" s="389"/>
      <c r="E1563" s="389"/>
      <c r="F1563" s="390"/>
      <c r="G1563" s="356"/>
      <c r="H1563" s="358"/>
      <c r="I1563" s="388" t="s">
        <v>193</v>
      </c>
      <c r="J1563" s="389"/>
      <c r="K1563" s="389"/>
      <c r="L1563" s="389"/>
      <c r="M1563" s="389"/>
      <c r="N1563" s="390"/>
      <c r="O1563" s="179"/>
    </row>
    <row r="1564" spans="1:15" x14ac:dyDescent="0.2">
      <c r="A1564" s="433"/>
      <c r="B1564" s="388" t="s">
        <v>194</v>
      </c>
      <c r="C1564" s="389"/>
      <c r="D1564" s="389"/>
      <c r="E1564" s="389"/>
      <c r="F1564" s="390"/>
      <c r="G1564" s="356"/>
      <c r="H1564" s="358"/>
      <c r="I1564" s="388" t="s">
        <v>195</v>
      </c>
      <c r="J1564" s="389"/>
      <c r="K1564" s="389"/>
      <c r="L1564" s="389"/>
      <c r="M1564" s="389"/>
      <c r="N1564" s="390"/>
      <c r="O1564" s="179"/>
    </row>
    <row r="1565" spans="1:15" x14ac:dyDescent="0.2">
      <c r="A1565" s="433"/>
      <c r="B1565" s="388" t="s">
        <v>196</v>
      </c>
      <c r="C1565" s="389"/>
      <c r="D1565" s="389"/>
      <c r="E1565" s="389"/>
      <c r="F1565" s="390"/>
      <c r="G1565" s="356"/>
      <c r="H1565" s="358"/>
      <c r="I1565" s="388" t="s">
        <v>197</v>
      </c>
      <c r="J1565" s="389"/>
      <c r="K1565" s="389"/>
      <c r="L1565" s="389"/>
      <c r="M1565" s="389"/>
      <c r="N1565" s="390"/>
      <c r="O1565" s="180">
        <v>1</v>
      </c>
    </row>
    <row r="1566" spans="1:15" x14ac:dyDescent="0.2">
      <c r="A1566" s="433"/>
      <c r="B1566" s="388" t="s">
        <v>198</v>
      </c>
      <c r="C1566" s="389"/>
      <c r="D1566" s="389"/>
      <c r="E1566" s="389"/>
      <c r="F1566" s="390"/>
      <c r="G1566" s="391">
        <v>2</v>
      </c>
      <c r="H1566" s="392"/>
      <c r="I1566" s="393" t="s">
        <v>199</v>
      </c>
      <c r="J1566" s="394"/>
      <c r="K1566" s="394"/>
      <c r="L1566" s="394"/>
      <c r="M1566" s="394"/>
      <c r="N1566" s="395"/>
      <c r="O1566" s="181">
        <f>SUM(G1556:H1566,O1556:O1565)</f>
        <v>4</v>
      </c>
    </row>
    <row r="1567" spans="1:15" x14ac:dyDescent="0.2">
      <c r="A1567" s="436" t="s">
        <v>200</v>
      </c>
      <c r="B1567" s="397"/>
      <c r="C1567" s="397"/>
      <c r="D1567" s="397"/>
      <c r="E1567" s="397"/>
      <c r="F1567" s="397"/>
      <c r="G1567" s="417"/>
      <c r="H1567" s="417"/>
      <c r="I1567" s="417"/>
      <c r="J1567" s="417"/>
      <c r="K1567" s="417"/>
      <c r="L1567" s="417"/>
      <c r="M1567" s="417"/>
      <c r="N1567" s="417"/>
      <c r="O1567" s="437"/>
    </row>
    <row r="1568" spans="1:15" x14ac:dyDescent="0.2">
      <c r="A1568" s="436"/>
      <c r="B1568" s="359" t="s">
        <v>212</v>
      </c>
      <c r="C1568" s="359"/>
      <c r="D1568" s="359"/>
      <c r="E1568" s="359"/>
      <c r="F1568" s="359"/>
      <c r="G1568" s="359"/>
      <c r="H1568" s="359"/>
      <c r="I1568" s="359"/>
      <c r="J1568" s="359"/>
      <c r="K1568" s="359"/>
      <c r="L1568" s="359"/>
      <c r="M1568" s="359"/>
      <c r="N1568" s="359"/>
      <c r="O1568" s="435"/>
    </row>
    <row r="1569" spans="1:15" x14ac:dyDescent="0.2">
      <c r="A1569" s="436"/>
      <c r="B1569" s="355"/>
      <c r="C1569" s="355"/>
      <c r="D1569" s="355"/>
      <c r="E1569" s="355"/>
      <c r="F1569" s="355"/>
      <c r="G1569" s="355"/>
      <c r="H1569" s="355"/>
      <c r="I1569" s="355"/>
      <c r="J1569" s="355"/>
      <c r="K1569" s="355"/>
      <c r="L1569" s="355"/>
      <c r="M1569" s="355"/>
      <c r="N1569" s="355"/>
      <c r="O1569" s="434"/>
    </row>
    <row r="1570" spans="1:15" x14ac:dyDescent="0.2">
      <c r="A1570" s="436"/>
      <c r="B1570" s="355"/>
      <c r="C1570" s="355"/>
      <c r="D1570" s="355"/>
      <c r="E1570" s="355"/>
      <c r="F1570" s="355"/>
      <c r="G1570" s="355"/>
      <c r="H1570" s="355"/>
      <c r="I1570" s="355"/>
      <c r="J1570" s="355"/>
      <c r="K1570" s="355"/>
      <c r="L1570" s="355"/>
      <c r="M1570" s="355"/>
      <c r="N1570" s="355"/>
      <c r="O1570" s="434"/>
    </row>
    <row r="1571" spans="1:15" x14ac:dyDescent="0.2">
      <c r="A1571" s="436"/>
      <c r="B1571" s="355"/>
      <c r="C1571" s="355"/>
      <c r="D1571" s="355"/>
      <c r="E1571" s="355"/>
      <c r="F1571" s="355"/>
      <c r="G1571" s="355"/>
      <c r="H1571" s="355"/>
      <c r="I1571" s="355"/>
      <c r="J1571" s="355"/>
      <c r="K1571" s="355"/>
      <c r="L1571" s="355"/>
      <c r="M1571" s="355"/>
      <c r="N1571" s="355"/>
      <c r="O1571" s="434"/>
    </row>
    <row r="1572" spans="1:15" x14ac:dyDescent="0.2">
      <c r="A1572" s="436"/>
      <c r="B1572" s="355"/>
      <c r="C1572" s="355"/>
      <c r="D1572" s="355"/>
      <c r="E1572" s="355"/>
      <c r="F1572" s="355"/>
      <c r="G1572" s="355"/>
      <c r="H1572" s="355"/>
      <c r="I1572" s="355"/>
      <c r="J1572" s="355"/>
      <c r="K1572" s="355"/>
      <c r="L1572" s="355"/>
      <c r="M1572" s="355"/>
      <c r="N1572" s="355"/>
      <c r="O1572" s="434"/>
    </row>
    <row r="1573" spans="1:15" x14ac:dyDescent="0.2">
      <c r="A1573" s="436"/>
      <c r="B1573" s="355"/>
      <c r="C1573" s="355"/>
      <c r="D1573" s="355"/>
      <c r="E1573" s="355"/>
      <c r="F1573" s="355"/>
      <c r="G1573" s="355"/>
      <c r="H1573" s="355"/>
      <c r="I1573" s="355"/>
      <c r="J1573" s="355"/>
      <c r="K1573" s="355"/>
      <c r="L1573" s="355"/>
      <c r="M1573" s="355"/>
      <c r="N1573" s="355"/>
      <c r="O1573" s="434"/>
    </row>
    <row r="1574" spans="1:15" x14ac:dyDescent="0.2">
      <c r="A1574" s="436"/>
      <c r="B1574" s="355"/>
      <c r="C1574" s="355"/>
      <c r="D1574" s="355"/>
      <c r="E1574" s="355"/>
      <c r="F1574" s="355"/>
      <c r="G1574" s="355"/>
      <c r="H1574" s="355"/>
      <c r="I1574" s="355"/>
      <c r="J1574" s="355"/>
      <c r="K1574" s="355"/>
      <c r="L1574" s="355"/>
      <c r="M1574" s="355"/>
      <c r="N1574" s="355"/>
      <c r="O1574" s="434"/>
    </row>
    <row r="1575" spans="1:15" x14ac:dyDescent="0.2">
      <c r="A1575" s="436"/>
      <c r="B1575" s="355"/>
      <c r="C1575" s="355"/>
      <c r="D1575" s="355"/>
      <c r="E1575" s="355"/>
      <c r="F1575" s="355"/>
      <c r="G1575" s="355"/>
      <c r="H1575" s="355"/>
      <c r="I1575" s="355"/>
      <c r="J1575" s="355"/>
      <c r="K1575" s="355"/>
      <c r="L1575" s="355"/>
      <c r="M1575" s="355"/>
      <c r="N1575" s="355"/>
      <c r="O1575" s="434"/>
    </row>
    <row r="1576" spans="1:15" x14ac:dyDescent="0.2">
      <c r="A1576" s="436"/>
      <c r="B1576" s="355"/>
      <c r="C1576" s="355"/>
      <c r="D1576" s="355"/>
      <c r="E1576" s="355"/>
      <c r="F1576" s="355"/>
      <c r="G1576" s="355"/>
      <c r="H1576" s="355"/>
      <c r="I1576" s="355"/>
      <c r="J1576" s="355"/>
      <c r="K1576" s="355"/>
      <c r="L1576" s="355"/>
      <c r="M1576" s="355"/>
      <c r="N1576" s="355"/>
      <c r="O1576" s="434"/>
    </row>
    <row r="1577" spans="1:15" x14ac:dyDescent="0.2">
      <c r="A1577" s="436"/>
      <c r="B1577" s="355"/>
      <c r="C1577" s="355"/>
      <c r="D1577" s="355"/>
      <c r="E1577" s="355"/>
      <c r="F1577" s="355"/>
      <c r="G1577" s="355"/>
      <c r="H1577" s="355"/>
      <c r="I1577" s="355"/>
      <c r="J1577" s="355"/>
      <c r="K1577" s="355"/>
      <c r="L1577" s="355"/>
      <c r="M1577" s="355"/>
      <c r="N1577" s="355"/>
      <c r="O1577" s="434"/>
    </row>
    <row r="1578" spans="1:15" x14ac:dyDescent="0.2">
      <c r="A1578" s="436"/>
      <c r="B1578" s="355"/>
      <c r="C1578" s="355"/>
      <c r="D1578" s="355"/>
      <c r="E1578" s="355"/>
      <c r="F1578" s="355"/>
      <c r="G1578" s="355"/>
      <c r="H1578" s="355"/>
      <c r="I1578" s="355"/>
      <c r="J1578" s="355"/>
      <c r="K1578" s="355"/>
      <c r="L1578" s="355"/>
      <c r="M1578" s="355"/>
      <c r="N1578" s="355"/>
      <c r="O1578" s="434"/>
    </row>
    <row r="1579" spans="1:15" ht="27" customHeight="1" x14ac:dyDescent="0.2">
      <c r="A1579" s="436"/>
      <c r="B1579" s="355"/>
      <c r="C1579" s="355"/>
      <c r="D1579" s="355"/>
      <c r="E1579" s="355"/>
      <c r="F1579" s="355"/>
      <c r="G1579" s="355"/>
      <c r="H1579" s="355"/>
      <c r="I1579" s="355"/>
      <c r="J1579" s="355"/>
      <c r="K1579" s="355"/>
      <c r="L1579" s="355"/>
      <c r="M1579" s="355"/>
      <c r="N1579" s="355"/>
      <c r="O1579" s="434"/>
    </row>
    <row r="1580" spans="1:15" ht="53.25" customHeight="1" x14ac:dyDescent="0.2">
      <c r="A1580" s="436"/>
      <c r="B1580" s="355"/>
      <c r="C1580" s="355"/>
      <c r="D1580" s="355"/>
      <c r="E1580" s="355"/>
      <c r="F1580" s="355"/>
      <c r="G1580" s="355"/>
      <c r="H1580" s="355"/>
      <c r="I1580" s="253" t="s">
        <v>0</v>
      </c>
      <c r="J1580" s="253"/>
      <c r="K1580" s="253"/>
      <c r="L1580" s="253"/>
      <c r="M1580" s="253"/>
      <c r="N1580" s="253"/>
      <c r="O1580" s="438"/>
    </row>
    <row r="1581" spans="1:15" ht="23.25" customHeight="1" x14ac:dyDescent="0.2">
      <c r="A1581" s="436"/>
      <c r="B1581" s="355"/>
      <c r="C1581" s="355"/>
      <c r="D1581" s="355"/>
      <c r="E1581" s="355"/>
      <c r="F1581" s="355"/>
      <c r="G1581" s="355"/>
      <c r="H1581" s="355"/>
      <c r="I1581" s="253"/>
      <c r="J1581" s="253"/>
      <c r="K1581" s="253"/>
      <c r="L1581" s="253"/>
      <c r="M1581" s="253"/>
      <c r="N1581" s="253"/>
      <c r="O1581" s="438"/>
    </row>
    <row r="1582" spans="1:15" x14ac:dyDescent="0.2">
      <c r="A1582" s="436" t="s">
        <v>204</v>
      </c>
      <c r="B1582" s="355"/>
      <c r="C1582" s="355"/>
      <c r="D1582" s="355"/>
      <c r="E1582" s="355"/>
      <c r="F1582" s="355"/>
      <c r="G1582" s="355"/>
      <c r="H1582" s="355"/>
      <c r="I1582" s="355"/>
      <c r="J1582" s="355"/>
      <c r="K1582" s="355"/>
      <c r="L1582" s="355"/>
      <c r="M1582" s="355"/>
      <c r="N1582" s="355"/>
      <c r="O1582" s="434"/>
    </row>
    <row r="1583" spans="1:15" x14ac:dyDescent="0.2">
      <c r="A1583" s="436"/>
      <c r="B1583" s="355"/>
      <c r="C1583" s="355"/>
      <c r="D1583" s="355"/>
      <c r="E1583" s="355"/>
      <c r="F1583" s="355"/>
      <c r="G1583" s="355"/>
      <c r="H1583" s="355"/>
      <c r="I1583" s="355"/>
      <c r="J1583" s="355"/>
      <c r="K1583" s="355"/>
      <c r="L1583" s="355"/>
      <c r="M1583" s="355"/>
      <c r="N1583" s="355"/>
      <c r="O1583" s="434"/>
    </row>
    <row r="1584" spans="1:15" x14ac:dyDescent="0.2">
      <c r="A1584" s="436"/>
      <c r="B1584" s="355"/>
      <c r="C1584" s="355"/>
      <c r="D1584" s="355"/>
      <c r="E1584" s="355"/>
      <c r="F1584" s="355"/>
      <c r="G1584" s="355"/>
      <c r="H1584" s="355"/>
      <c r="I1584" s="355"/>
      <c r="J1584" s="355"/>
      <c r="K1584" s="355"/>
      <c r="L1584" s="355"/>
      <c r="M1584" s="355"/>
      <c r="N1584" s="355"/>
      <c r="O1584" s="434"/>
    </row>
    <row r="1585" spans="1:15" x14ac:dyDescent="0.2">
      <c r="A1585" s="436"/>
      <c r="B1585" s="355"/>
      <c r="C1585" s="355"/>
      <c r="D1585" s="355"/>
      <c r="E1585" s="355"/>
      <c r="F1585" s="355"/>
      <c r="G1585" s="355"/>
      <c r="H1585" s="355"/>
      <c r="I1585" s="355"/>
      <c r="J1585" s="355"/>
      <c r="K1585" s="355"/>
      <c r="L1585" s="355"/>
      <c r="M1585" s="355"/>
      <c r="N1585" s="355"/>
      <c r="O1585" s="434"/>
    </row>
    <row r="1586" spans="1:15" x14ac:dyDescent="0.2">
      <c r="A1586" s="436"/>
      <c r="B1586" s="355"/>
      <c r="C1586" s="355"/>
      <c r="D1586" s="355"/>
      <c r="E1586" s="355"/>
      <c r="F1586" s="355"/>
      <c r="G1586" s="355"/>
      <c r="H1586" s="355"/>
      <c r="I1586" s="355"/>
      <c r="J1586" s="355"/>
      <c r="K1586" s="355"/>
      <c r="L1586" s="355"/>
      <c r="M1586" s="355"/>
      <c r="N1586" s="355"/>
      <c r="O1586" s="434"/>
    </row>
    <row r="1587" spans="1:15" x14ac:dyDescent="0.2">
      <c r="A1587" s="436"/>
      <c r="B1587" s="355"/>
      <c r="C1587" s="355"/>
      <c r="D1587" s="355"/>
      <c r="E1587" s="355"/>
      <c r="F1587" s="355"/>
      <c r="G1587" s="355"/>
      <c r="H1587" s="355"/>
      <c r="I1587" s="355"/>
      <c r="J1587" s="355"/>
      <c r="K1587" s="355"/>
      <c r="L1587" s="355"/>
      <c r="M1587" s="355"/>
      <c r="N1587" s="355"/>
      <c r="O1587" s="434"/>
    </row>
    <row r="1588" spans="1:15" x14ac:dyDescent="0.2">
      <c r="A1588" s="436"/>
      <c r="B1588" s="355"/>
      <c r="C1588" s="355"/>
      <c r="D1588" s="355"/>
      <c r="E1588" s="355"/>
      <c r="F1588" s="355"/>
      <c r="G1588" s="355"/>
      <c r="H1588" s="355"/>
      <c r="I1588" s="355"/>
      <c r="J1588" s="355"/>
      <c r="K1588" s="355"/>
      <c r="L1588" s="355"/>
      <c r="M1588" s="355"/>
      <c r="N1588" s="355"/>
      <c r="O1588" s="434"/>
    </row>
    <row r="1589" spans="1:15" x14ac:dyDescent="0.2">
      <c r="A1589" s="436"/>
      <c r="B1589" s="355"/>
      <c r="C1589" s="355"/>
      <c r="D1589" s="355"/>
      <c r="E1589" s="355"/>
      <c r="F1589" s="355"/>
      <c r="G1589" s="355"/>
      <c r="H1589" s="355"/>
      <c r="I1589" s="355"/>
      <c r="J1589" s="355"/>
      <c r="K1589" s="355"/>
      <c r="L1589" s="355"/>
      <c r="M1589" s="355"/>
      <c r="N1589" s="355"/>
      <c r="O1589" s="434"/>
    </row>
    <row r="1590" spans="1:15" x14ac:dyDescent="0.2">
      <c r="A1590" s="436"/>
      <c r="B1590" s="359"/>
      <c r="C1590" s="359"/>
      <c r="D1590" s="359"/>
      <c r="E1590" s="359"/>
      <c r="F1590" s="359"/>
      <c r="G1590" s="359"/>
      <c r="H1590" s="359"/>
      <c r="I1590" s="359"/>
      <c r="J1590" s="359"/>
      <c r="K1590" s="359"/>
      <c r="L1590" s="359"/>
      <c r="M1590" s="359"/>
      <c r="N1590" s="359"/>
      <c r="O1590" s="435"/>
    </row>
    <row r="1591" spans="1:15" x14ac:dyDescent="0.2">
      <c r="A1591" s="436"/>
      <c r="B1591" s="359"/>
      <c r="C1591" s="359"/>
      <c r="D1591" s="359"/>
      <c r="E1591" s="359"/>
      <c r="F1591" s="359"/>
      <c r="G1591" s="359"/>
      <c r="H1591" s="359"/>
      <c r="I1591" s="253" t="s">
        <v>205</v>
      </c>
      <c r="J1591" s="253"/>
      <c r="K1591" s="253"/>
      <c r="L1591" s="253"/>
      <c r="M1591" s="253"/>
      <c r="N1591" s="253"/>
      <c r="O1591" s="438"/>
    </row>
    <row r="1592" spans="1:15" ht="45" customHeight="1" x14ac:dyDescent="0.2">
      <c r="A1592" s="436"/>
      <c r="B1592" s="359"/>
      <c r="C1592" s="359"/>
      <c r="D1592" s="359"/>
      <c r="E1592" s="359"/>
      <c r="F1592" s="359"/>
      <c r="G1592" s="359"/>
      <c r="H1592" s="359"/>
      <c r="I1592" s="253"/>
      <c r="J1592" s="253"/>
      <c r="K1592" s="253"/>
      <c r="L1592" s="253"/>
      <c r="M1592" s="253"/>
      <c r="N1592" s="253"/>
      <c r="O1592" s="438"/>
    </row>
    <row r="1593" spans="1:15" ht="24.75" customHeight="1" x14ac:dyDescent="0.2">
      <c r="A1593" s="439"/>
      <c r="B1593" s="442"/>
      <c r="C1593" s="442"/>
      <c r="D1593" s="442"/>
      <c r="E1593" s="442"/>
      <c r="F1593" s="442"/>
      <c r="G1593" s="442"/>
      <c r="H1593" s="442"/>
      <c r="I1593" s="440"/>
      <c r="J1593" s="440"/>
      <c r="K1593" s="440"/>
      <c r="L1593" s="440"/>
      <c r="M1593" s="440"/>
      <c r="N1593" s="440"/>
      <c r="O1593" s="441"/>
    </row>
  </sheetData>
  <mergeCells count="3055">
    <mergeCell ref="A1582:A1593"/>
    <mergeCell ref="B1582:O1582"/>
    <mergeCell ref="B1583:O1583"/>
    <mergeCell ref="B1584:O1584"/>
    <mergeCell ref="B1585:O1585"/>
    <mergeCell ref="B1586:O1586"/>
    <mergeCell ref="B1587:O1587"/>
    <mergeCell ref="B1588:O1588"/>
    <mergeCell ref="B1589:O1589"/>
    <mergeCell ref="B1590:O1590"/>
    <mergeCell ref="B1591:H1591"/>
    <mergeCell ref="I1591:O1593"/>
    <mergeCell ref="B1592:H1592"/>
    <mergeCell ref="B1593:H1593"/>
    <mergeCell ref="G1565:H1565"/>
    <mergeCell ref="I1565:N1565"/>
    <mergeCell ref="B1566:F1566"/>
    <mergeCell ref="G1566:H1566"/>
    <mergeCell ref="I1566:N1566"/>
    <mergeCell ref="A1567:A1581"/>
    <mergeCell ref="B1567:O1567"/>
    <mergeCell ref="B1568:O1568"/>
    <mergeCell ref="B1569:O1569"/>
    <mergeCell ref="B1570:O1570"/>
    <mergeCell ref="B1571:O1571"/>
    <mergeCell ref="B1572:O1572"/>
    <mergeCell ref="B1573:O1573"/>
    <mergeCell ref="B1574:O1574"/>
    <mergeCell ref="B1575:O1575"/>
    <mergeCell ref="B1576:O1576"/>
    <mergeCell ref="B1577:O1577"/>
    <mergeCell ref="B1578:O1578"/>
    <mergeCell ref="B1579:O1579"/>
    <mergeCell ref="B1580:H1580"/>
    <mergeCell ref="I1580:O1581"/>
    <mergeCell ref="B1581:H1581"/>
    <mergeCell ref="A1555:A1566"/>
    <mergeCell ref="B1555:F1555"/>
    <mergeCell ref="G1555:H1555"/>
    <mergeCell ref="I1555:N1555"/>
    <mergeCell ref="B1556:F1556"/>
    <mergeCell ref="G1556:H1556"/>
    <mergeCell ref="I1556:N1556"/>
    <mergeCell ref="B1557:F1557"/>
    <mergeCell ref="G1557:H1557"/>
    <mergeCell ref="I1557:N1557"/>
    <mergeCell ref="B1558:F1558"/>
    <mergeCell ref="G1558:H1558"/>
    <mergeCell ref="I1558:N1558"/>
    <mergeCell ref="B1559:F1559"/>
    <mergeCell ref="G1559:H1559"/>
    <mergeCell ref="I1559:N1559"/>
    <mergeCell ref="B1560:F1560"/>
    <mergeCell ref="G1560:H1560"/>
    <mergeCell ref="I1560:N1560"/>
    <mergeCell ref="B1561:F1561"/>
    <mergeCell ref="G1561:H1561"/>
    <mergeCell ref="I1561:N1561"/>
    <mergeCell ref="B1562:F1562"/>
    <mergeCell ref="G1562:H1562"/>
    <mergeCell ref="I1562:N1562"/>
    <mergeCell ref="B1563:F1563"/>
    <mergeCell ref="G1563:H1563"/>
    <mergeCell ref="I1563:N1563"/>
    <mergeCell ref="B1564:F1564"/>
    <mergeCell ref="G1564:H1564"/>
    <mergeCell ref="I1564:N1564"/>
    <mergeCell ref="B1565:F1565"/>
    <mergeCell ref="D1544:F1544"/>
    <mergeCell ref="G1544:H1544"/>
    <mergeCell ref="I1544:M1544"/>
    <mergeCell ref="A1545:A1546"/>
    <mergeCell ref="B1545:J1546"/>
    <mergeCell ref="M1545:N1545"/>
    <mergeCell ref="M1546:N1546"/>
    <mergeCell ref="F1547:G1547"/>
    <mergeCell ref="M1547:N1547"/>
    <mergeCell ref="A1548:A1554"/>
    <mergeCell ref="B1548:F1548"/>
    <mergeCell ref="G1548:H1548"/>
    <mergeCell ref="I1548:O1548"/>
    <mergeCell ref="B1549:F1549"/>
    <mergeCell ref="G1549:H1549"/>
    <mergeCell ref="I1549:O1549"/>
    <mergeCell ref="B1550:F1550"/>
    <mergeCell ref="G1550:H1550"/>
    <mergeCell ref="I1550:O1550"/>
    <mergeCell ref="B1551:F1551"/>
    <mergeCell ref="G1551:H1551"/>
    <mergeCell ref="I1551:O1551"/>
    <mergeCell ref="B1552:F1552"/>
    <mergeCell ref="G1552:H1552"/>
    <mergeCell ref="I1552:O1552"/>
    <mergeCell ref="B1553:F1553"/>
    <mergeCell ref="G1553:H1553"/>
    <mergeCell ref="I1553:O1553"/>
    <mergeCell ref="B1554:F1554"/>
    <mergeCell ref="G1554:H1554"/>
    <mergeCell ref="I1554:O1554"/>
    <mergeCell ref="A1529:A1540"/>
    <mergeCell ref="B1529:O1529"/>
    <mergeCell ref="B1530:O1530"/>
    <mergeCell ref="B1531:O1531"/>
    <mergeCell ref="B1532:O1532"/>
    <mergeCell ref="B1533:O1533"/>
    <mergeCell ref="B1534:O1534"/>
    <mergeCell ref="B1535:O1535"/>
    <mergeCell ref="B1536:O1536"/>
    <mergeCell ref="B1537:O1537"/>
    <mergeCell ref="B1538:H1538"/>
    <mergeCell ref="I1538:O1540"/>
    <mergeCell ref="B1539:H1539"/>
    <mergeCell ref="B1540:H1540"/>
    <mergeCell ref="B1541:O1541"/>
    <mergeCell ref="B1542:O1542"/>
    <mergeCell ref="A1543:O1543"/>
    <mergeCell ref="G1512:H1512"/>
    <mergeCell ref="I1512:N1512"/>
    <mergeCell ref="B1513:F1513"/>
    <mergeCell ref="G1513:H1513"/>
    <mergeCell ref="I1513:N1513"/>
    <mergeCell ref="A1514:A1528"/>
    <mergeCell ref="B1514:O1514"/>
    <mergeCell ref="B1515:O1515"/>
    <mergeCell ref="B1516:O1516"/>
    <mergeCell ref="B1517:O1517"/>
    <mergeCell ref="B1518:O1518"/>
    <mergeCell ref="B1519:O1519"/>
    <mergeCell ref="B1520:O1520"/>
    <mergeCell ref="B1521:O1521"/>
    <mergeCell ref="B1522:O1522"/>
    <mergeCell ref="B1523:O1523"/>
    <mergeCell ref="B1524:O1524"/>
    <mergeCell ref="B1525:O1525"/>
    <mergeCell ref="B1526:O1526"/>
    <mergeCell ref="B1527:H1527"/>
    <mergeCell ref="I1527:O1528"/>
    <mergeCell ref="B1528:H1528"/>
    <mergeCell ref="A1502:A1513"/>
    <mergeCell ref="B1502:F1502"/>
    <mergeCell ref="G1502:H1502"/>
    <mergeCell ref="I1502:N1502"/>
    <mergeCell ref="B1503:F1503"/>
    <mergeCell ref="G1503:H1503"/>
    <mergeCell ref="I1503:N1503"/>
    <mergeCell ref="B1504:F1504"/>
    <mergeCell ref="G1504:H1504"/>
    <mergeCell ref="I1504:N1504"/>
    <mergeCell ref="B1505:F1505"/>
    <mergeCell ref="G1505:H1505"/>
    <mergeCell ref="I1505:N1505"/>
    <mergeCell ref="B1506:F1506"/>
    <mergeCell ref="G1506:H1506"/>
    <mergeCell ref="I1506:N1506"/>
    <mergeCell ref="B1507:F1507"/>
    <mergeCell ref="G1507:H1507"/>
    <mergeCell ref="I1507:N1507"/>
    <mergeCell ref="B1508:F1508"/>
    <mergeCell ref="G1508:H1508"/>
    <mergeCell ref="I1508:N1508"/>
    <mergeCell ref="B1509:F1509"/>
    <mergeCell ref="G1509:H1509"/>
    <mergeCell ref="I1509:N1509"/>
    <mergeCell ref="B1510:F1510"/>
    <mergeCell ref="G1510:H1510"/>
    <mergeCell ref="I1510:N1510"/>
    <mergeCell ref="B1511:F1511"/>
    <mergeCell ref="G1511:H1511"/>
    <mergeCell ref="I1511:N1511"/>
    <mergeCell ref="B1512:F1512"/>
    <mergeCell ref="D1491:F1491"/>
    <mergeCell ref="G1491:H1491"/>
    <mergeCell ref="I1491:M1491"/>
    <mergeCell ref="A1492:A1493"/>
    <mergeCell ref="B1492:J1493"/>
    <mergeCell ref="M1492:N1492"/>
    <mergeCell ref="M1493:N1493"/>
    <mergeCell ref="F1494:G1494"/>
    <mergeCell ref="M1494:N1494"/>
    <mergeCell ref="A1495:A1501"/>
    <mergeCell ref="B1495:F1495"/>
    <mergeCell ref="G1495:H1495"/>
    <mergeCell ref="I1495:O1495"/>
    <mergeCell ref="B1496:F1496"/>
    <mergeCell ref="G1496:H1496"/>
    <mergeCell ref="I1496:O1496"/>
    <mergeCell ref="B1497:F1497"/>
    <mergeCell ref="G1497:H1497"/>
    <mergeCell ref="I1497:O1497"/>
    <mergeCell ref="B1498:F1498"/>
    <mergeCell ref="G1498:H1498"/>
    <mergeCell ref="I1498:O1498"/>
    <mergeCell ref="B1499:F1499"/>
    <mergeCell ref="G1499:H1499"/>
    <mergeCell ref="I1499:O1499"/>
    <mergeCell ref="B1500:F1500"/>
    <mergeCell ref="G1500:H1500"/>
    <mergeCell ref="I1500:O1500"/>
    <mergeCell ref="B1501:F1501"/>
    <mergeCell ref="G1501:H1501"/>
    <mergeCell ref="I1501:O1501"/>
    <mergeCell ref="A1476:A1487"/>
    <mergeCell ref="B1476:O1476"/>
    <mergeCell ref="B1477:O1477"/>
    <mergeCell ref="B1478:O1478"/>
    <mergeCell ref="B1479:O1479"/>
    <mergeCell ref="B1480:O1480"/>
    <mergeCell ref="B1481:O1481"/>
    <mergeCell ref="B1482:O1482"/>
    <mergeCell ref="B1483:O1483"/>
    <mergeCell ref="B1484:O1484"/>
    <mergeCell ref="B1485:H1485"/>
    <mergeCell ref="I1485:O1487"/>
    <mergeCell ref="B1486:H1486"/>
    <mergeCell ref="B1487:H1487"/>
    <mergeCell ref="B1488:O1488"/>
    <mergeCell ref="B1489:O1489"/>
    <mergeCell ref="A1490:O1490"/>
    <mergeCell ref="G1459:H1459"/>
    <mergeCell ref="I1459:N1459"/>
    <mergeCell ref="B1460:F1460"/>
    <mergeCell ref="G1460:H1460"/>
    <mergeCell ref="I1460:N1460"/>
    <mergeCell ref="A1461:A1475"/>
    <mergeCell ref="B1461:O1461"/>
    <mergeCell ref="B1462:O1463"/>
    <mergeCell ref="B1464:O1464"/>
    <mergeCell ref="B1465:O1465"/>
    <mergeCell ref="B1466:O1466"/>
    <mergeCell ref="B1467:O1467"/>
    <mergeCell ref="B1468:O1468"/>
    <mergeCell ref="B1469:O1469"/>
    <mergeCell ref="B1470:O1470"/>
    <mergeCell ref="B1471:O1471"/>
    <mergeCell ref="B1472:O1472"/>
    <mergeCell ref="B1473:O1473"/>
    <mergeCell ref="B1474:H1474"/>
    <mergeCell ref="I1474:O1475"/>
    <mergeCell ref="B1475:H1475"/>
    <mergeCell ref="A1449:A1460"/>
    <mergeCell ref="B1449:F1449"/>
    <mergeCell ref="G1449:H1449"/>
    <mergeCell ref="I1449:N1449"/>
    <mergeCell ref="B1450:F1450"/>
    <mergeCell ref="G1450:H1450"/>
    <mergeCell ref="I1450:N1450"/>
    <mergeCell ref="B1451:F1451"/>
    <mergeCell ref="G1451:H1451"/>
    <mergeCell ref="I1451:N1451"/>
    <mergeCell ref="B1452:F1452"/>
    <mergeCell ref="G1452:H1452"/>
    <mergeCell ref="I1452:N1452"/>
    <mergeCell ref="B1453:F1453"/>
    <mergeCell ref="G1453:H1453"/>
    <mergeCell ref="I1453:N1453"/>
    <mergeCell ref="B1454:F1454"/>
    <mergeCell ref="G1454:H1454"/>
    <mergeCell ref="I1454:N1454"/>
    <mergeCell ref="B1455:F1455"/>
    <mergeCell ref="G1455:H1455"/>
    <mergeCell ref="I1455:N1455"/>
    <mergeCell ref="B1456:F1456"/>
    <mergeCell ref="G1456:H1456"/>
    <mergeCell ref="I1456:N1456"/>
    <mergeCell ref="B1457:F1457"/>
    <mergeCell ref="G1457:H1457"/>
    <mergeCell ref="I1457:N1457"/>
    <mergeCell ref="B1458:F1458"/>
    <mergeCell ref="G1458:H1458"/>
    <mergeCell ref="I1458:N1458"/>
    <mergeCell ref="B1459:F1459"/>
    <mergeCell ref="D1438:F1438"/>
    <mergeCell ref="G1438:H1438"/>
    <mergeCell ref="I1438:M1438"/>
    <mergeCell ref="A1439:A1440"/>
    <mergeCell ref="B1439:J1440"/>
    <mergeCell ref="M1439:N1439"/>
    <mergeCell ref="M1440:N1440"/>
    <mergeCell ref="F1441:G1441"/>
    <mergeCell ref="M1441:N1441"/>
    <mergeCell ref="A1442:A1448"/>
    <mergeCell ref="B1442:F1442"/>
    <mergeCell ref="G1442:H1442"/>
    <mergeCell ref="I1442:O1442"/>
    <mergeCell ref="B1443:F1443"/>
    <mergeCell ref="G1443:H1443"/>
    <mergeCell ref="I1443:O1443"/>
    <mergeCell ref="B1444:F1444"/>
    <mergeCell ref="G1444:H1444"/>
    <mergeCell ref="I1444:O1444"/>
    <mergeCell ref="B1445:F1445"/>
    <mergeCell ref="G1445:H1445"/>
    <mergeCell ref="I1445:O1445"/>
    <mergeCell ref="B1446:F1446"/>
    <mergeCell ref="G1446:H1446"/>
    <mergeCell ref="I1446:O1446"/>
    <mergeCell ref="B1447:F1447"/>
    <mergeCell ref="G1447:H1447"/>
    <mergeCell ref="I1447:O1447"/>
    <mergeCell ref="B1448:F1448"/>
    <mergeCell ref="G1448:H1448"/>
    <mergeCell ref="I1448:O1448"/>
    <mergeCell ref="A1423:A1434"/>
    <mergeCell ref="B1423:O1423"/>
    <mergeCell ref="B1424:O1424"/>
    <mergeCell ref="B1425:O1425"/>
    <mergeCell ref="B1426:O1426"/>
    <mergeCell ref="B1427:O1427"/>
    <mergeCell ref="B1428:O1428"/>
    <mergeCell ref="B1429:O1429"/>
    <mergeCell ref="B1430:O1430"/>
    <mergeCell ref="B1431:O1431"/>
    <mergeCell ref="B1432:H1432"/>
    <mergeCell ref="I1432:O1434"/>
    <mergeCell ref="B1433:H1433"/>
    <mergeCell ref="B1434:H1434"/>
    <mergeCell ref="B1435:O1435"/>
    <mergeCell ref="B1436:O1436"/>
    <mergeCell ref="A1437:O1437"/>
    <mergeCell ref="G1406:H1406"/>
    <mergeCell ref="I1406:N1406"/>
    <mergeCell ref="B1407:F1407"/>
    <mergeCell ref="G1407:H1407"/>
    <mergeCell ref="I1407:N1407"/>
    <mergeCell ref="A1408:A1422"/>
    <mergeCell ref="B1408:O1408"/>
    <mergeCell ref="B1409:O1410"/>
    <mergeCell ref="B1411:O1411"/>
    <mergeCell ref="B1412:O1412"/>
    <mergeCell ref="B1413:O1413"/>
    <mergeCell ref="B1414:O1414"/>
    <mergeCell ref="B1415:O1415"/>
    <mergeCell ref="B1416:O1416"/>
    <mergeCell ref="B1417:O1417"/>
    <mergeCell ref="B1418:O1418"/>
    <mergeCell ref="B1419:O1419"/>
    <mergeCell ref="B1420:O1420"/>
    <mergeCell ref="B1421:H1421"/>
    <mergeCell ref="I1421:O1422"/>
    <mergeCell ref="B1422:H1422"/>
    <mergeCell ref="A1396:A1407"/>
    <mergeCell ref="B1396:F1396"/>
    <mergeCell ref="G1396:H1396"/>
    <mergeCell ref="I1396:N1396"/>
    <mergeCell ref="B1397:F1397"/>
    <mergeCell ref="G1397:H1397"/>
    <mergeCell ref="I1397:N1397"/>
    <mergeCell ref="B1398:F1398"/>
    <mergeCell ref="G1398:H1398"/>
    <mergeCell ref="I1398:N1398"/>
    <mergeCell ref="B1399:F1399"/>
    <mergeCell ref="G1399:H1399"/>
    <mergeCell ref="I1399:N1399"/>
    <mergeCell ref="B1400:F1400"/>
    <mergeCell ref="G1400:H1400"/>
    <mergeCell ref="I1400:N1400"/>
    <mergeCell ref="B1401:F1401"/>
    <mergeCell ref="G1401:H1401"/>
    <mergeCell ref="I1401:N1401"/>
    <mergeCell ref="B1402:F1402"/>
    <mergeCell ref="G1402:H1402"/>
    <mergeCell ref="I1402:N1402"/>
    <mergeCell ref="B1403:F1403"/>
    <mergeCell ref="G1403:H1403"/>
    <mergeCell ref="I1403:N1403"/>
    <mergeCell ref="B1404:F1404"/>
    <mergeCell ref="G1404:H1404"/>
    <mergeCell ref="I1404:N1404"/>
    <mergeCell ref="B1405:F1405"/>
    <mergeCell ref="G1405:H1405"/>
    <mergeCell ref="I1405:N1405"/>
    <mergeCell ref="B1406:F1406"/>
    <mergeCell ref="D1385:F1385"/>
    <mergeCell ref="G1385:H1385"/>
    <mergeCell ref="I1385:M1385"/>
    <mergeCell ref="A1386:A1387"/>
    <mergeCell ref="B1386:J1387"/>
    <mergeCell ref="M1386:N1386"/>
    <mergeCell ref="M1387:N1387"/>
    <mergeCell ref="F1388:G1388"/>
    <mergeCell ref="M1388:N1388"/>
    <mergeCell ref="A1389:A1395"/>
    <mergeCell ref="B1389:F1389"/>
    <mergeCell ref="G1389:H1389"/>
    <mergeCell ref="I1389:O1389"/>
    <mergeCell ref="B1390:F1390"/>
    <mergeCell ref="G1390:H1390"/>
    <mergeCell ref="I1390:O1390"/>
    <mergeCell ref="B1391:F1391"/>
    <mergeCell ref="G1391:H1391"/>
    <mergeCell ref="I1391:O1391"/>
    <mergeCell ref="B1392:F1392"/>
    <mergeCell ref="G1392:H1392"/>
    <mergeCell ref="I1392:O1392"/>
    <mergeCell ref="B1393:F1393"/>
    <mergeCell ref="G1393:H1393"/>
    <mergeCell ref="I1393:O1393"/>
    <mergeCell ref="B1394:F1394"/>
    <mergeCell ref="G1394:H1394"/>
    <mergeCell ref="I1394:O1394"/>
    <mergeCell ref="B1395:F1395"/>
    <mergeCell ref="G1395:H1395"/>
    <mergeCell ref="I1395:O1395"/>
    <mergeCell ref="A1370:A1381"/>
    <mergeCell ref="B1370:O1370"/>
    <mergeCell ref="B1371:O1371"/>
    <mergeCell ref="B1372:O1372"/>
    <mergeCell ref="B1373:O1373"/>
    <mergeCell ref="B1374:O1374"/>
    <mergeCell ref="B1375:O1375"/>
    <mergeCell ref="B1376:O1376"/>
    <mergeCell ref="B1377:O1377"/>
    <mergeCell ref="B1378:O1378"/>
    <mergeCell ref="B1379:H1379"/>
    <mergeCell ref="I1379:O1381"/>
    <mergeCell ref="B1380:H1380"/>
    <mergeCell ref="B1381:H1381"/>
    <mergeCell ref="B1382:O1382"/>
    <mergeCell ref="B1383:O1383"/>
    <mergeCell ref="A1384:O1384"/>
    <mergeCell ref="G1353:H1353"/>
    <mergeCell ref="I1353:N1353"/>
    <mergeCell ref="B1354:F1354"/>
    <mergeCell ref="G1354:H1354"/>
    <mergeCell ref="I1354:N1354"/>
    <mergeCell ref="A1355:A1369"/>
    <mergeCell ref="B1355:O1355"/>
    <mergeCell ref="B1356:O1356"/>
    <mergeCell ref="B1357:O1357"/>
    <mergeCell ref="B1358:O1358"/>
    <mergeCell ref="B1359:O1359"/>
    <mergeCell ref="B1360:O1360"/>
    <mergeCell ref="B1361:O1361"/>
    <mergeCell ref="B1362:O1362"/>
    <mergeCell ref="B1363:O1363"/>
    <mergeCell ref="B1364:O1364"/>
    <mergeCell ref="B1365:O1365"/>
    <mergeCell ref="B1366:O1366"/>
    <mergeCell ref="B1367:O1367"/>
    <mergeCell ref="B1368:H1368"/>
    <mergeCell ref="I1368:O1369"/>
    <mergeCell ref="B1369:H1369"/>
    <mergeCell ref="A1343:A1354"/>
    <mergeCell ref="B1343:F1343"/>
    <mergeCell ref="G1343:H1343"/>
    <mergeCell ref="I1343:N1343"/>
    <mergeCell ref="B1344:F1344"/>
    <mergeCell ref="G1344:H1344"/>
    <mergeCell ref="I1344:N1344"/>
    <mergeCell ref="B1345:F1345"/>
    <mergeCell ref="G1345:H1345"/>
    <mergeCell ref="I1345:N1345"/>
    <mergeCell ref="B1346:F1346"/>
    <mergeCell ref="G1346:H1346"/>
    <mergeCell ref="I1346:N1346"/>
    <mergeCell ref="B1347:F1347"/>
    <mergeCell ref="G1347:H1347"/>
    <mergeCell ref="I1347:N1347"/>
    <mergeCell ref="B1348:F1348"/>
    <mergeCell ref="G1348:H1348"/>
    <mergeCell ref="I1348:N1348"/>
    <mergeCell ref="B1349:F1349"/>
    <mergeCell ref="G1349:H1349"/>
    <mergeCell ref="I1349:N1349"/>
    <mergeCell ref="B1350:F1350"/>
    <mergeCell ref="G1350:H1350"/>
    <mergeCell ref="I1350:N1350"/>
    <mergeCell ref="B1351:F1351"/>
    <mergeCell ref="G1351:H1351"/>
    <mergeCell ref="I1351:N1351"/>
    <mergeCell ref="B1352:F1352"/>
    <mergeCell ref="G1352:H1352"/>
    <mergeCell ref="I1352:N1352"/>
    <mergeCell ref="B1353:F1353"/>
    <mergeCell ref="D1332:F1332"/>
    <mergeCell ref="G1332:H1332"/>
    <mergeCell ref="I1332:M1332"/>
    <mergeCell ref="A1333:A1334"/>
    <mergeCell ref="B1333:J1334"/>
    <mergeCell ref="M1333:N1333"/>
    <mergeCell ref="M1334:N1334"/>
    <mergeCell ref="F1335:G1335"/>
    <mergeCell ref="M1335:N1335"/>
    <mergeCell ref="A1336:A1342"/>
    <mergeCell ref="B1336:F1336"/>
    <mergeCell ref="G1336:H1336"/>
    <mergeCell ref="I1336:O1336"/>
    <mergeCell ref="B1337:F1337"/>
    <mergeCell ref="G1337:H1337"/>
    <mergeCell ref="I1337:O1337"/>
    <mergeCell ref="B1338:F1338"/>
    <mergeCell ref="G1338:H1338"/>
    <mergeCell ref="I1338:O1338"/>
    <mergeCell ref="B1339:F1339"/>
    <mergeCell ref="G1339:H1339"/>
    <mergeCell ref="I1339:O1339"/>
    <mergeCell ref="B1340:F1340"/>
    <mergeCell ref="G1340:H1340"/>
    <mergeCell ref="I1340:O1340"/>
    <mergeCell ref="B1341:F1341"/>
    <mergeCell ref="G1341:H1341"/>
    <mergeCell ref="I1341:O1341"/>
    <mergeCell ref="B1342:F1342"/>
    <mergeCell ref="G1342:H1342"/>
    <mergeCell ref="I1342:O1342"/>
    <mergeCell ref="A1317:A1328"/>
    <mergeCell ref="B1317:O1317"/>
    <mergeCell ref="B1318:O1318"/>
    <mergeCell ref="B1319:O1319"/>
    <mergeCell ref="B1320:O1320"/>
    <mergeCell ref="B1321:O1321"/>
    <mergeCell ref="B1322:O1322"/>
    <mergeCell ref="B1323:O1323"/>
    <mergeCell ref="B1324:O1324"/>
    <mergeCell ref="B1325:O1325"/>
    <mergeCell ref="B1326:H1326"/>
    <mergeCell ref="I1326:O1328"/>
    <mergeCell ref="B1327:H1327"/>
    <mergeCell ref="B1328:H1328"/>
    <mergeCell ref="B1329:O1329"/>
    <mergeCell ref="B1330:O1330"/>
    <mergeCell ref="A1331:O1331"/>
    <mergeCell ref="G1300:H1300"/>
    <mergeCell ref="I1300:N1300"/>
    <mergeCell ref="B1301:F1301"/>
    <mergeCell ref="G1301:H1301"/>
    <mergeCell ref="I1301:N1301"/>
    <mergeCell ref="A1302:A1316"/>
    <mergeCell ref="B1302:O1302"/>
    <mergeCell ref="B1303:O1303"/>
    <mergeCell ref="B1304:O1304"/>
    <mergeCell ref="B1305:O1305"/>
    <mergeCell ref="B1306:O1306"/>
    <mergeCell ref="B1307:O1307"/>
    <mergeCell ref="B1308:O1308"/>
    <mergeCell ref="B1309:O1309"/>
    <mergeCell ref="B1310:O1310"/>
    <mergeCell ref="B1311:O1311"/>
    <mergeCell ref="B1312:O1312"/>
    <mergeCell ref="B1313:O1313"/>
    <mergeCell ref="B1314:O1314"/>
    <mergeCell ref="B1315:H1315"/>
    <mergeCell ref="I1315:O1316"/>
    <mergeCell ref="B1316:H1316"/>
    <mergeCell ref="A1290:A1301"/>
    <mergeCell ref="B1290:F1290"/>
    <mergeCell ref="G1290:H1290"/>
    <mergeCell ref="I1290:N1290"/>
    <mergeCell ref="B1291:F1291"/>
    <mergeCell ref="G1291:H1291"/>
    <mergeCell ref="I1291:N1291"/>
    <mergeCell ref="B1292:F1292"/>
    <mergeCell ref="G1292:H1292"/>
    <mergeCell ref="I1292:N1292"/>
    <mergeCell ref="B1293:F1293"/>
    <mergeCell ref="G1293:H1293"/>
    <mergeCell ref="I1293:N1293"/>
    <mergeCell ref="B1294:F1294"/>
    <mergeCell ref="G1294:H1294"/>
    <mergeCell ref="I1294:N1294"/>
    <mergeCell ref="B1295:F1295"/>
    <mergeCell ref="G1295:H1295"/>
    <mergeCell ref="I1295:N1295"/>
    <mergeCell ref="B1296:F1296"/>
    <mergeCell ref="G1296:H1296"/>
    <mergeCell ref="I1296:N1296"/>
    <mergeCell ref="B1297:F1297"/>
    <mergeCell ref="G1297:H1297"/>
    <mergeCell ref="I1297:N1297"/>
    <mergeCell ref="B1298:F1298"/>
    <mergeCell ref="G1298:H1298"/>
    <mergeCell ref="I1298:N1298"/>
    <mergeCell ref="B1299:F1299"/>
    <mergeCell ref="G1299:H1299"/>
    <mergeCell ref="I1299:N1299"/>
    <mergeCell ref="B1300:F1300"/>
    <mergeCell ref="D1279:F1279"/>
    <mergeCell ref="G1279:H1279"/>
    <mergeCell ref="I1279:M1279"/>
    <mergeCell ref="A1280:A1281"/>
    <mergeCell ref="B1280:J1281"/>
    <mergeCell ref="M1280:N1280"/>
    <mergeCell ref="M1281:N1281"/>
    <mergeCell ref="F1282:G1282"/>
    <mergeCell ref="M1282:N1282"/>
    <mergeCell ref="A1283:A1289"/>
    <mergeCell ref="B1283:F1283"/>
    <mergeCell ref="G1283:H1283"/>
    <mergeCell ref="I1283:O1283"/>
    <mergeCell ref="B1284:F1284"/>
    <mergeCell ref="G1284:H1284"/>
    <mergeCell ref="I1284:O1284"/>
    <mergeCell ref="B1285:F1285"/>
    <mergeCell ref="G1285:H1285"/>
    <mergeCell ref="I1285:O1285"/>
    <mergeCell ref="B1286:F1286"/>
    <mergeCell ref="G1286:H1286"/>
    <mergeCell ref="I1286:O1286"/>
    <mergeCell ref="B1287:F1287"/>
    <mergeCell ref="G1287:H1287"/>
    <mergeCell ref="I1287:O1287"/>
    <mergeCell ref="B1288:F1288"/>
    <mergeCell ref="G1288:H1288"/>
    <mergeCell ref="I1288:O1288"/>
    <mergeCell ref="B1289:F1289"/>
    <mergeCell ref="G1289:H1289"/>
    <mergeCell ref="I1289:O1289"/>
    <mergeCell ref="A1264:A1275"/>
    <mergeCell ref="B1264:O1264"/>
    <mergeCell ref="B1265:O1265"/>
    <mergeCell ref="B1266:O1266"/>
    <mergeCell ref="B1267:O1267"/>
    <mergeCell ref="B1268:O1268"/>
    <mergeCell ref="B1269:O1269"/>
    <mergeCell ref="B1270:O1270"/>
    <mergeCell ref="B1271:O1271"/>
    <mergeCell ref="B1272:O1272"/>
    <mergeCell ref="B1273:H1273"/>
    <mergeCell ref="I1273:O1275"/>
    <mergeCell ref="B1274:H1274"/>
    <mergeCell ref="B1275:H1275"/>
    <mergeCell ref="B1276:O1276"/>
    <mergeCell ref="B1277:O1277"/>
    <mergeCell ref="A1278:O1278"/>
    <mergeCell ref="G1247:H1247"/>
    <mergeCell ref="I1247:N1247"/>
    <mergeCell ref="B1248:F1248"/>
    <mergeCell ref="G1248:H1248"/>
    <mergeCell ref="I1248:N1248"/>
    <mergeCell ref="A1249:A1263"/>
    <mergeCell ref="B1249:O1249"/>
    <mergeCell ref="B1250:O1250"/>
    <mergeCell ref="B1251:O1251"/>
    <mergeCell ref="B1252:O1252"/>
    <mergeCell ref="B1253:O1253"/>
    <mergeCell ref="B1254:O1254"/>
    <mergeCell ref="B1255:O1255"/>
    <mergeCell ref="B1256:O1256"/>
    <mergeCell ref="B1257:O1257"/>
    <mergeCell ref="B1258:O1258"/>
    <mergeCell ref="B1259:O1259"/>
    <mergeCell ref="B1260:O1260"/>
    <mergeCell ref="B1261:O1261"/>
    <mergeCell ref="B1262:H1262"/>
    <mergeCell ref="I1262:O1263"/>
    <mergeCell ref="B1263:H1263"/>
    <mergeCell ref="A1237:A1248"/>
    <mergeCell ref="B1237:F1237"/>
    <mergeCell ref="G1237:H1237"/>
    <mergeCell ref="I1237:N1237"/>
    <mergeCell ref="B1238:F1238"/>
    <mergeCell ref="G1238:H1238"/>
    <mergeCell ref="I1238:N1238"/>
    <mergeCell ref="B1239:F1239"/>
    <mergeCell ref="G1239:H1239"/>
    <mergeCell ref="I1239:N1239"/>
    <mergeCell ref="B1240:F1240"/>
    <mergeCell ref="G1240:H1240"/>
    <mergeCell ref="I1240:N1240"/>
    <mergeCell ref="B1241:F1241"/>
    <mergeCell ref="G1241:H1241"/>
    <mergeCell ref="I1241:N1241"/>
    <mergeCell ref="B1242:F1242"/>
    <mergeCell ref="G1242:H1242"/>
    <mergeCell ref="I1242:N1242"/>
    <mergeCell ref="B1243:F1243"/>
    <mergeCell ref="G1243:H1243"/>
    <mergeCell ref="I1243:N1243"/>
    <mergeCell ref="B1244:F1244"/>
    <mergeCell ref="G1244:H1244"/>
    <mergeCell ref="I1244:N1244"/>
    <mergeCell ref="B1245:F1245"/>
    <mergeCell ref="G1245:H1245"/>
    <mergeCell ref="I1245:N1245"/>
    <mergeCell ref="B1246:F1246"/>
    <mergeCell ref="G1246:H1246"/>
    <mergeCell ref="I1246:N1246"/>
    <mergeCell ref="B1247:F1247"/>
    <mergeCell ref="D1226:F1226"/>
    <mergeCell ref="G1226:H1226"/>
    <mergeCell ref="I1226:M1226"/>
    <mergeCell ref="A1227:A1228"/>
    <mergeCell ref="B1227:J1228"/>
    <mergeCell ref="M1227:N1227"/>
    <mergeCell ref="M1228:N1228"/>
    <mergeCell ref="F1229:G1229"/>
    <mergeCell ref="M1229:N1229"/>
    <mergeCell ref="A1230:A1236"/>
    <mergeCell ref="B1230:F1230"/>
    <mergeCell ref="G1230:H1230"/>
    <mergeCell ref="I1230:O1230"/>
    <mergeCell ref="B1231:F1231"/>
    <mergeCell ref="G1231:H1231"/>
    <mergeCell ref="I1231:O1231"/>
    <mergeCell ref="B1232:F1232"/>
    <mergeCell ref="G1232:H1232"/>
    <mergeCell ref="I1232:O1232"/>
    <mergeCell ref="B1233:F1233"/>
    <mergeCell ref="G1233:H1233"/>
    <mergeCell ref="I1233:O1233"/>
    <mergeCell ref="B1234:F1234"/>
    <mergeCell ref="G1234:H1234"/>
    <mergeCell ref="I1234:O1234"/>
    <mergeCell ref="B1235:F1235"/>
    <mergeCell ref="G1235:H1235"/>
    <mergeCell ref="I1235:O1235"/>
    <mergeCell ref="B1236:F1236"/>
    <mergeCell ref="G1236:H1236"/>
    <mergeCell ref="I1236:O1236"/>
    <mergeCell ref="A1211:A1222"/>
    <mergeCell ref="B1211:O1211"/>
    <mergeCell ref="B1212:O1212"/>
    <mergeCell ref="B1213:O1213"/>
    <mergeCell ref="B1214:O1214"/>
    <mergeCell ref="B1215:O1215"/>
    <mergeCell ref="B1216:O1216"/>
    <mergeCell ref="B1217:O1217"/>
    <mergeCell ref="B1218:O1218"/>
    <mergeCell ref="B1219:O1219"/>
    <mergeCell ref="B1220:H1220"/>
    <mergeCell ref="I1220:O1222"/>
    <mergeCell ref="B1221:H1221"/>
    <mergeCell ref="B1222:H1222"/>
    <mergeCell ref="B1223:O1223"/>
    <mergeCell ref="B1224:O1224"/>
    <mergeCell ref="A1225:O1225"/>
    <mergeCell ref="G1194:H1194"/>
    <mergeCell ref="I1194:N1194"/>
    <mergeCell ref="B1195:F1195"/>
    <mergeCell ref="G1195:H1195"/>
    <mergeCell ref="I1195:N1195"/>
    <mergeCell ref="A1196:A1210"/>
    <mergeCell ref="B1196:O1196"/>
    <mergeCell ref="B1197:O1197"/>
    <mergeCell ref="B1198:O1198"/>
    <mergeCell ref="B1199:O1199"/>
    <mergeCell ref="B1200:O1200"/>
    <mergeCell ref="B1201:O1201"/>
    <mergeCell ref="B1202:O1202"/>
    <mergeCell ref="B1203:O1203"/>
    <mergeCell ref="B1204:O1204"/>
    <mergeCell ref="B1205:O1205"/>
    <mergeCell ref="B1206:O1206"/>
    <mergeCell ref="B1207:O1207"/>
    <mergeCell ref="B1208:O1208"/>
    <mergeCell ref="B1209:H1209"/>
    <mergeCell ref="I1209:O1210"/>
    <mergeCell ref="B1210:H1210"/>
    <mergeCell ref="A1184:A1195"/>
    <mergeCell ref="B1184:F1184"/>
    <mergeCell ref="G1184:H1184"/>
    <mergeCell ref="I1184:N1184"/>
    <mergeCell ref="B1185:F1185"/>
    <mergeCell ref="G1185:H1185"/>
    <mergeCell ref="I1185:N1185"/>
    <mergeCell ref="B1186:F1186"/>
    <mergeCell ref="G1186:H1186"/>
    <mergeCell ref="I1186:N1186"/>
    <mergeCell ref="B1187:F1187"/>
    <mergeCell ref="G1187:H1187"/>
    <mergeCell ref="I1187:N1187"/>
    <mergeCell ref="B1188:F1188"/>
    <mergeCell ref="G1188:H1188"/>
    <mergeCell ref="I1188:N1188"/>
    <mergeCell ref="B1189:F1189"/>
    <mergeCell ref="G1189:H1189"/>
    <mergeCell ref="I1189:N1189"/>
    <mergeCell ref="B1190:F1190"/>
    <mergeCell ref="G1190:H1190"/>
    <mergeCell ref="I1190:N1190"/>
    <mergeCell ref="B1191:F1191"/>
    <mergeCell ref="G1191:H1191"/>
    <mergeCell ref="I1191:N1191"/>
    <mergeCell ref="B1192:F1192"/>
    <mergeCell ref="G1192:H1192"/>
    <mergeCell ref="I1192:N1192"/>
    <mergeCell ref="B1193:F1193"/>
    <mergeCell ref="G1193:H1193"/>
    <mergeCell ref="I1193:N1193"/>
    <mergeCell ref="B1194:F1194"/>
    <mergeCell ref="D1173:F1173"/>
    <mergeCell ref="G1173:H1173"/>
    <mergeCell ref="I1173:M1173"/>
    <mergeCell ref="A1174:A1175"/>
    <mergeCell ref="B1174:J1175"/>
    <mergeCell ref="M1174:N1174"/>
    <mergeCell ref="M1175:N1175"/>
    <mergeCell ref="F1176:G1176"/>
    <mergeCell ref="M1176:N1176"/>
    <mergeCell ref="A1177:A1183"/>
    <mergeCell ref="B1177:F1177"/>
    <mergeCell ref="G1177:H1177"/>
    <mergeCell ref="I1177:O1177"/>
    <mergeCell ref="B1178:F1178"/>
    <mergeCell ref="G1178:H1178"/>
    <mergeCell ref="I1178:O1178"/>
    <mergeCell ref="B1179:F1179"/>
    <mergeCell ref="G1179:H1179"/>
    <mergeCell ref="I1179:O1179"/>
    <mergeCell ref="B1180:F1180"/>
    <mergeCell ref="G1180:H1180"/>
    <mergeCell ref="I1180:O1180"/>
    <mergeCell ref="B1181:F1181"/>
    <mergeCell ref="G1181:H1181"/>
    <mergeCell ref="I1181:O1181"/>
    <mergeCell ref="B1182:F1182"/>
    <mergeCell ref="G1182:H1182"/>
    <mergeCell ref="I1182:O1182"/>
    <mergeCell ref="B1183:F1183"/>
    <mergeCell ref="G1183:H1183"/>
    <mergeCell ref="I1183:O1183"/>
    <mergeCell ref="A1158:A1169"/>
    <mergeCell ref="B1158:O1158"/>
    <mergeCell ref="B1159:O1159"/>
    <mergeCell ref="B1160:O1160"/>
    <mergeCell ref="B1161:O1161"/>
    <mergeCell ref="B1162:O1162"/>
    <mergeCell ref="B1163:O1163"/>
    <mergeCell ref="B1164:O1164"/>
    <mergeCell ref="B1165:O1165"/>
    <mergeCell ref="B1166:O1166"/>
    <mergeCell ref="B1167:H1167"/>
    <mergeCell ref="I1167:O1169"/>
    <mergeCell ref="B1168:H1168"/>
    <mergeCell ref="B1169:H1169"/>
    <mergeCell ref="B1170:O1170"/>
    <mergeCell ref="B1171:O1171"/>
    <mergeCell ref="A1172:O1172"/>
    <mergeCell ref="G1141:H1141"/>
    <mergeCell ref="I1141:N1141"/>
    <mergeCell ref="B1142:F1142"/>
    <mergeCell ref="G1142:H1142"/>
    <mergeCell ref="I1142:N1142"/>
    <mergeCell ref="A1143:A1157"/>
    <mergeCell ref="B1143:O1143"/>
    <mergeCell ref="B1144:O1144"/>
    <mergeCell ref="B1145:O1145"/>
    <mergeCell ref="B1146:O1146"/>
    <mergeCell ref="B1147:O1147"/>
    <mergeCell ref="B1148:O1148"/>
    <mergeCell ref="B1149:O1149"/>
    <mergeCell ref="B1150:O1150"/>
    <mergeCell ref="B1151:O1151"/>
    <mergeCell ref="B1152:O1152"/>
    <mergeCell ref="B1153:O1153"/>
    <mergeCell ref="B1154:O1154"/>
    <mergeCell ref="B1155:O1155"/>
    <mergeCell ref="B1156:H1156"/>
    <mergeCell ref="I1156:O1157"/>
    <mergeCell ref="B1157:H1157"/>
    <mergeCell ref="A1131:A1142"/>
    <mergeCell ref="B1131:F1131"/>
    <mergeCell ref="G1131:H1131"/>
    <mergeCell ref="I1131:N1131"/>
    <mergeCell ref="B1132:F1132"/>
    <mergeCell ref="G1132:H1132"/>
    <mergeCell ref="I1132:N1132"/>
    <mergeCell ref="B1133:F1133"/>
    <mergeCell ref="G1133:H1133"/>
    <mergeCell ref="I1133:N1133"/>
    <mergeCell ref="B1134:F1134"/>
    <mergeCell ref="G1134:H1134"/>
    <mergeCell ref="I1134:N1134"/>
    <mergeCell ref="B1135:F1135"/>
    <mergeCell ref="G1135:H1135"/>
    <mergeCell ref="I1135:N1135"/>
    <mergeCell ref="B1136:F1136"/>
    <mergeCell ref="G1136:H1136"/>
    <mergeCell ref="I1136:N1136"/>
    <mergeCell ref="B1137:F1137"/>
    <mergeCell ref="G1137:H1137"/>
    <mergeCell ref="I1137:N1137"/>
    <mergeCell ref="B1138:F1138"/>
    <mergeCell ref="G1138:H1138"/>
    <mergeCell ref="I1138:N1138"/>
    <mergeCell ref="B1139:F1139"/>
    <mergeCell ref="G1139:H1139"/>
    <mergeCell ref="I1139:N1139"/>
    <mergeCell ref="B1140:F1140"/>
    <mergeCell ref="G1140:H1140"/>
    <mergeCell ref="I1140:N1140"/>
    <mergeCell ref="B1141:F1141"/>
    <mergeCell ref="D1120:F1120"/>
    <mergeCell ref="G1120:H1120"/>
    <mergeCell ref="I1120:M1120"/>
    <mergeCell ref="A1121:A1122"/>
    <mergeCell ref="B1121:J1122"/>
    <mergeCell ref="M1121:N1121"/>
    <mergeCell ref="M1122:N1122"/>
    <mergeCell ref="F1123:G1123"/>
    <mergeCell ref="M1123:N1123"/>
    <mergeCell ref="A1124:A1130"/>
    <mergeCell ref="B1124:F1124"/>
    <mergeCell ref="G1124:H1124"/>
    <mergeCell ref="I1124:O1124"/>
    <mergeCell ref="B1125:F1125"/>
    <mergeCell ref="G1125:H1125"/>
    <mergeCell ref="I1125:O1125"/>
    <mergeCell ref="B1126:F1126"/>
    <mergeCell ref="G1126:H1126"/>
    <mergeCell ref="I1126:O1126"/>
    <mergeCell ref="B1127:F1127"/>
    <mergeCell ref="G1127:H1127"/>
    <mergeCell ref="I1127:O1127"/>
    <mergeCell ref="B1128:F1128"/>
    <mergeCell ref="G1128:H1128"/>
    <mergeCell ref="I1128:O1128"/>
    <mergeCell ref="B1129:F1129"/>
    <mergeCell ref="G1129:H1129"/>
    <mergeCell ref="I1129:O1129"/>
    <mergeCell ref="B1130:F1130"/>
    <mergeCell ref="G1130:H1130"/>
    <mergeCell ref="I1130:O1130"/>
    <mergeCell ref="A1105:A1116"/>
    <mergeCell ref="B1105:O1105"/>
    <mergeCell ref="B1106:O1106"/>
    <mergeCell ref="B1107:O1107"/>
    <mergeCell ref="B1108:O1108"/>
    <mergeCell ref="B1109:O1109"/>
    <mergeCell ref="B1110:O1110"/>
    <mergeCell ref="B1111:O1111"/>
    <mergeCell ref="B1112:O1112"/>
    <mergeCell ref="B1113:O1113"/>
    <mergeCell ref="B1114:H1114"/>
    <mergeCell ref="I1114:O1116"/>
    <mergeCell ref="B1115:H1115"/>
    <mergeCell ref="B1116:H1116"/>
    <mergeCell ref="B1117:O1117"/>
    <mergeCell ref="B1118:O1118"/>
    <mergeCell ref="A1119:O1119"/>
    <mergeCell ref="G1088:H1088"/>
    <mergeCell ref="I1088:N1088"/>
    <mergeCell ref="B1089:F1089"/>
    <mergeCell ref="G1089:H1089"/>
    <mergeCell ref="I1089:N1089"/>
    <mergeCell ref="A1090:A1104"/>
    <mergeCell ref="B1090:O1090"/>
    <mergeCell ref="B1091:O1092"/>
    <mergeCell ref="B1093:O1093"/>
    <mergeCell ref="B1094:O1094"/>
    <mergeCell ref="B1095:O1095"/>
    <mergeCell ref="B1096:O1096"/>
    <mergeCell ref="B1097:O1097"/>
    <mergeCell ref="B1098:O1098"/>
    <mergeCell ref="B1099:O1099"/>
    <mergeCell ref="B1100:O1100"/>
    <mergeCell ref="B1101:O1101"/>
    <mergeCell ref="B1102:O1102"/>
    <mergeCell ref="B1103:H1103"/>
    <mergeCell ref="I1103:O1104"/>
    <mergeCell ref="B1104:H1104"/>
    <mergeCell ref="A1078:A1089"/>
    <mergeCell ref="B1078:F1078"/>
    <mergeCell ref="G1078:H1078"/>
    <mergeCell ref="I1078:N1078"/>
    <mergeCell ref="B1079:F1079"/>
    <mergeCell ref="G1079:H1079"/>
    <mergeCell ref="I1079:N1079"/>
    <mergeCell ref="B1080:F1080"/>
    <mergeCell ref="G1080:H1080"/>
    <mergeCell ref="I1080:N1080"/>
    <mergeCell ref="B1081:F1081"/>
    <mergeCell ref="G1081:H1081"/>
    <mergeCell ref="I1081:N1081"/>
    <mergeCell ref="B1082:F1082"/>
    <mergeCell ref="G1082:H1082"/>
    <mergeCell ref="I1082:N1082"/>
    <mergeCell ref="B1083:F1083"/>
    <mergeCell ref="G1083:H1083"/>
    <mergeCell ref="I1083:N1083"/>
    <mergeCell ref="B1084:F1084"/>
    <mergeCell ref="G1084:H1084"/>
    <mergeCell ref="I1084:N1084"/>
    <mergeCell ref="B1085:F1085"/>
    <mergeCell ref="G1085:H1085"/>
    <mergeCell ref="I1085:N1085"/>
    <mergeCell ref="B1086:F1086"/>
    <mergeCell ref="G1086:H1086"/>
    <mergeCell ref="I1086:N1086"/>
    <mergeCell ref="B1087:F1087"/>
    <mergeCell ref="G1087:H1087"/>
    <mergeCell ref="I1087:N1087"/>
    <mergeCell ref="B1088:F1088"/>
    <mergeCell ref="D1067:F1067"/>
    <mergeCell ref="G1067:H1067"/>
    <mergeCell ref="I1067:M1067"/>
    <mergeCell ref="A1068:A1069"/>
    <mergeCell ref="B1068:J1069"/>
    <mergeCell ref="M1068:N1068"/>
    <mergeCell ref="M1069:N1069"/>
    <mergeCell ref="F1070:G1070"/>
    <mergeCell ref="M1070:N1070"/>
    <mergeCell ref="A1071:A1077"/>
    <mergeCell ref="B1071:F1071"/>
    <mergeCell ref="G1071:H1071"/>
    <mergeCell ref="I1071:O1071"/>
    <mergeCell ref="B1072:F1072"/>
    <mergeCell ref="G1072:H1072"/>
    <mergeCell ref="I1072:O1072"/>
    <mergeCell ref="B1073:F1073"/>
    <mergeCell ref="G1073:H1073"/>
    <mergeCell ref="I1073:O1073"/>
    <mergeCell ref="B1074:F1074"/>
    <mergeCell ref="G1074:H1074"/>
    <mergeCell ref="I1074:O1074"/>
    <mergeCell ref="B1075:F1075"/>
    <mergeCell ref="G1075:H1075"/>
    <mergeCell ref="I1075:O1075"/>
    <mergeCell ref="B1076:F1076"/>
    <mergeCell ref="G1076:H1076"/>
    <mergeCell ref="I1076:O1076"/>
    <mergeCell ref="B1077:F1077"/>
    <mergeCell ref="G1077:H1077"/>
    <mergeCell ref="I1077:O1077"/>
    <mergeCell ref="A1052:A1063"/>
    <mergeCell ref="B1052:O1052"/>
    <mergeCell ref="B1053:O1053"/>
    <mergeCell ref="B1054:O1054"/>
    <mergeCell ref="B1055:O1055"/>
    <mergeCell ref="B1056:O1056"/>
    <mergeCell ref="B1057:O1057"/>
    <mergeCell ref="B1058:O1058"/>
    <mergeCell ref="B1059:O1059"/>
    <mergeCell ref="B1060:O1060"/>
    <mergeCell ref="B1061:H1061"/>
    <mergeCell ref="I1061:O1063"/>
    <mergeCell ref="B1062:H1062"/>
    <mergeCell ref="B1063:H1063"/>
    <mergeCell ref="B1064:O1064"/>
    <mergeCell ref="B1065:O1065"/>
    <mergeCell ref="A1066:O1066"/>
    <mergeCell ref="G1035:H1035"/>
    <mergeCell ref="I1035:N1035"/>
    <mergeCell ref="B1036:F1036"/>
    <mergeCell ref="G1036:H1036"/>
    <mergeCell ref="I1036:N1036"/>
    <mergeCell ref="A1037:A1051"/>
    <mergeCell ref="B1037:O1037"/>
    <mergeCell ref="B1038:O1039"/>
    <mergeCell ref="B1040:O1040"/>
    <mergeCell ref="B1041:O1041"/>
    <mergeCell ref="B1042:O1042"/>
    <mergeCell ref="B1043:O1043"/>
    <mergeCell ref="B1044:O1044"/>
    <mergeCell ref="B1045:O1045"/>
    <mergeCell ref="B1046:O1046"/>
    <mergeCell ref="B1047:O1047"/>
    <mergeCell ref="B1048:O1048"/>
    <mergeCell ref="B1049:O1049"/>
    <mergeCell ref="B1050:H1050"/>
    <mergeCell ref="I1050:O1051"/>
    <mergeCell ref="B1051:H1051"/>
    <mergeCell ref="A1025:A1036"/>
    <mergeCell ref="B1025:F1025"/>
    <mergeCell ref="G1025:H1025"/>
    <mergeCell ref="I1025:N1025"/>
    <mergeCell ref="B1026:F1026"/>
    <mergeCell ref="G1026:H1026"/>
    <mergeCell ref="I1026:N1026"/>
    <mergeCell ref="B1027:F1027"/>
    <mergeCell ref="G1027:H1027"/>
    <mergeCell ref="I1027:N1027"/>
    <mergeCell ref="B1028:F1028"/>
    <mergeCell ref="G1028:H1028"/>
    <mergeCell ref="I1028:N1028"/>
    <mergeCell ref="B1029:F1029"/>
    <mergeCell ref="G1029:H1029"/>
    <mergeCell ref="I1029:N1029"/>
    <mergeCell ref="B1030:F1030"/>
    <mergeCell ref="G1030:H1030"/>
    <mergeCell ref="I1030:N1030"/>
    <mergeCell ref="B1031:F1031"/>
    <mergeCell ref="G1031:H1031"/>
    <mergeCell ref="I1031:N1031"/>
    <mergeCell ref="B1032:F1032"/>
    <mergeCell ref="G1032:H1032"/>
    <mergeCell ref="I1032:N1032"/>
    <mergeCell ref="B1033:F1033"/>
    <mergeCell ref="G1033:H1033"/>
    <mergeCell ref="I1033:N1033"/>
    <mergeCell ref="B1034:F1034"/>
    <mergeCell ref="G1034:H1034"/>
    <mergeCell ref="I1034:N1034"/>
    <mergeCell ref="B1035:F1035"/>
    <mergeCell ref="D1014:F1014"/>
    <mergeCell ref="G1014:H1014"/>
    <mergeCell ref="I1014:M1014"/>
    <mergeCell ref="A1015:A1016"/>
    <mergeCell ref="B1015:J1016"/>
    <mergeCell ref="M1015:N1015"/>
    <mergeCell ref="M1016:N1016"/>
    <mergeCell ref="F1017:G1017"/>
    <mergeCell ref="M1017:N1017"/>
    <mergeCell ref="A1018:A1024"/>
    <mergeCell ref="B1018:F1018"/>
    <mergeCell ref="G1018:H1018"/>
    <mergeCell ref="I1018:O1018"/>
    <mergeCell ref="B1019:F1019"/>
    <mergeCell ref="G1019:H1019"/>
    <mergeCell ref="I1019:O1019"/>
    <mergeCell ref="B1020:F1020"/>
    <mergeCell ref="G1020:H1020"/>
    <mergeCell ref="I1020:O1020"/>
    <mergeCell ref="B1021:F1021"/>
    <mergeCell ref="G1021:H1021"/>
    <mergeCell ref="I1021:O1021"/>
    <mergeCell ref="B1022:F1022"/>
    <mergeCell ref="G1022:H1022"/>
    <mergeCell ref="I1022:O1022"/>
    <mergeCell ref="B1023:F1023"/>
    <mergeCell ref="G1023:H1023"/>
    <mergeCell ref="I1023:O1023"/>
    <mergeCell ref="B1024:F1024"/>
    <mergeCell ref="G1024:H1024"/>
    <mergeCell ref="I1024:O1024"/>
    <mergeCell ref="A999:A1010"/>
    <mergeCell ref="B999:O999"/>
    <mergeCell ref="B1000:O1000"/>
    <mergeCell ref="B1001:O1001"/>
    <mergeCell ref="B1002:O1002"/>
    <mergeCell ref="B1003:O1003"/>
    <mergeCell ref="B1004:O1004"/>
    <mergeCell ref="B1005:O1005"/>
    <mergeCell ref="B1006:O1006"/>
    <mergeCell ref="B1007:O1007"/>
    <mergeCell ref="B1008:H1008"/>
    <mergeCell ref="I1008:O1010"/>
    <mergeCell ref="B1009:H1009"/>
    <mergeCell ref="B1010:H1010"/>
    <mergeCell ref="B1011:O1011"/>
    <mergeCell ref="B1012:O1012"/>
    <mergeCell ref="A1013:O1013"/>
    <mergeCell ref="G982:H982"/>
    <mergeCell ref="I982:N982"/>
    <mergeCell ref="B983:F983"/>
    <mergeCell ref="G983:H983"/>
    <mergeCell ref="I983:N983"/>
    <mergeCell ref="A984:A998"/>
    <mergeCell ref="B984:O984"/>
    <mergeCell ref="B985:O985"/>
    <mergeCell ref="B986:O986"/>
    <mergeCell ref="B987:O987"/>
    <mergeCell ref="B988:O988"/>
    <mergeCell ref="B989:O989"/>
    <mergeCell ref="B990:O990"/>
    <mergeCell ref="B991:O991"/>
    <mergeCell ref="B992:O992"/>
    <mergeCell ref="B993:O993"/>
    <mergeCell ref="B994:O994"/>
    <mergeCell ref="B995:O995"/>
    <mergeCell ref="B996:O996"/>
    <mergeCell ref="B997:H997"/>
    <mergeCell ref="I997:O998"/>
    <mergeCell ref="B998:H998"/>
    <mergeCell ref="A972:A983"/>
    <mergeCell ref="B972:F972"/>
    <mergeCell ref="G972:H972"/>
    <mergeCell ref="I972:N972"/>
    <mergeCell ref="B973:F973"/>
    <mergeCell ref="G973:H973"/>
    <mergeCell ref="I973:N973"/>
    <mergeCell ref="B974:F974"/>
    <mergeCell ref="G974:H974"/>
    <mergeCell ref="I974:N974"/>
    <mergeCell ref="B975:F975"/>
    <mergeCell ref="G975:H975"/>
    <mergeCell ref="I975:N975"/>
    <mergeCell ref="B976:F976"/>
    <mergeCell ref="G976:H976"/>
    <mergeCell ref="I976:N976"/>
    <mergeCell ref="B977:F977"/>
    <mergeCell ref="G977:H977"/>
    <mergeCell ref="I977:N977"/>
    <mergeCell ref="B978:F978"/>
    <mergeCell ref="G978:H978"/>
    <mergeCell ref="I978:N978"/>
    <mergeCell ref="B979:F979"/>
    <mergeCell ref="G979:H979"/>
    <mergeCell ref="I979:N979"/>
    <mergeCell ref="B980:F980"/>
    <mergeCell ref="G980:H980"/>
    <mergeCell ref="I980:N980"/>
    <mergeCell ref="B981:F981"/>
    <mergeCell ref="G981:H981"/>
    <mergeCell ref="I981:N981"/>
    <mergeCell ref="B982:F982"/>
    <mergeCell ref="D961:F961"/>
    <mergeCell ref="G961:H961"/>
    <mergeCell ref="I961:M961"/>
    <mergeCell ref="A962:A963"/>
    <mergeCell ref="B962:J963"/>
    <mergeCell ref="M962:N962"/>
    <mergeCell ref="M963:N963"/>
    <mergeCell ref="F964:G964"/>
    <mergeCell ref="M964:N964"/>
    <mergeCell ref="A965:A971"/>
    <mergeCell ref="B965:F965"/>
    <mergeCell ref="G965:H965"/>
    <mergeCell ref="I965:O965"/>
    <mergeCell ref="B966:F966"/>
    <mergeCell ref="G966:H966"/>
    <mergeCell ref="I966:O966"/>
    <mergeCell ref="B967:F967"/>
    <mergeCell ref="G967:H967"/>
    <mergeCell ref="I967:O967"/>
    <mergeCell ref="B968:F968"/>
    <mergeCell ref="G968:H968"/>
    <mergeCell ref="I968:O968"/>
    <mergeCell ref="B969:F969"/>
    <mergeCell ref="G969:H969"/>
    <mergeCell ref="I969:O969"/>
    <mergeCell ref="B970:F970"/>
    <mergeCell ref="G970:H970"/>
    <mergeCell ref="I970:O970"/>
    <mergeCell ref="B971:F971"/>
    <mergeCell ref="G971:H971"/>
    <mergeCell ref="I971:O971"/>
    <mergeCell ref="A946:A957"/>
    <mergeCell ref="B946:O946"/>
    <mergeCell ref="B947:O947"/>
    <mergeCell ref="B948:O948"/>
    <mergeCell ref="B949:O949"/>
    <mergeCell ref="B950:O950"/>
    <mergeCell ref="B951:O951"/>
    <mergeCell ref="B952:O952"/>
    <mergeCell ref="B953:O953"/>
    <mergeCell ref="B954:O954"/>
    <mergeCell ref="B955:H955"/>
    <mergeCell ref="I955:O957"/>
    <mergeCell ref="B956:H956"/>
    <mergeCell ref="B957:H957"/>
    <mergeCell ref="B958:O958"/>
    <mergeCell ref="B959:O959"/>
    <mergeCell ref="A960:O960"/>
    <mergeCell ref="G929:H929"/>
    <mergeCell ref="I929:N929"/>
    <mergeCell ref="B930:F930"/>
    <mergeCell ref="G930:H930"/>
    <mergeCell ref="I930:N930"/>
    <mergeCell ref="A931:A945"/>
    <mergeCell ref="B931:O931"/>
    <mergeCell ref="B932:O932"/>
    <mergeCell ref="B933:O933"/>
    <mergeCell ref="B934:O934"/>
    <mergeCell ref="B935:O935"/>
    <mergeCell ref="B936:O936"/>
    <mergeCell ref="B937:O937"/>
    <mergeCell ref="B938:O938"/>
    <mergeCell ref="B939:O939"/>
    <mergeCell ref="B940:O940"/>
    <mergeCell ref="B941:O941"/>
    <mergeCell ref="B942:O942"/>
    <mergeCell ref="B943:O943"/>
    <mergeCell ref="B944:H944"/>
    <mergeCell ref="I944:O945"/>
    <mergeCell ref="B945:H945"/>
    <mergeCell ref="A919:A930"/>
    <mergeCell ref="B919:F919"/>
    <mergeCell ref="G919:H919"/>
    <mergeCell ref="I919:N919"/>
    <mergeCell ref="B920:F920"/>
    <mergeCell ref="G920:H920"/>
    <mergeCell ref="I920:N920"/>
    <mergeCell ref="B921:F921"/>
    <mergeCell ref="G921:H921"/>
    <mergeCell ref="I921:N921"/>
    <mergeCell ref="B922:F922"/>
    <mergeCell ref="G922:H922"/>
    <mergeCell ref="I922:N922"/>
    <mergeCell ref="B923:F923"/>
    <mergeCell ref="G923:H923"/>
    <mergeCell ref="I923:N923"/>
    <mergeCell ref="B924:F924"/>
    <mergeCell ref="G924:H924"/>
    <mergeCell ref="I924:N924"/>
    <mergeCell ref="B925:F925"/>
    <mergeCell ref="G925:H925"/>
    <mergeCell ref="I925:N925"/>
    <mergeCell ref="B926:F926"/>
    <mergeCell ref="G926:H926"/>
    <mergeCell ref="I926:N926"/>
    <mergeCell ref="B927:F927"/>
    <mergeCell ref="G927:H927"/>
    <mergeCell ref="I927:N927"/>
    <mergeCell ref="B928:F928"/>
    <mergeCell ref="G928:H928"/>
    <mergeCell ref="I928:N928"/>
    <mergeCell ref="B929:F929"/>
    <mergeCell ref="D908:F908"/>
    <mergeCell ref="G908:H908"/>
    <mergeCell ref="I908:M908"/>
    <mergeCell ref="A909:A910"/>
    <mergeCell ref="B909:J910"/>
    <mergeCell ref="M909:N909"/>
    <mergeCell ref="M910:N910"/>
    <mergeCell ref="F911:G911"/>
    <mergeCell ref="M911:N911"/>
    <mergeCell ref="A912:A918"/>
    <mergeCell ref="B912:F912"/>
    <mergeCell ref="G912:H912"/>
    <mergeCell ref="I912:O912"/>
    <mergeCell ref="B913:F913"/>
    <mergeCell ref="G913:H913"/>
    <mergeCell ref="I913:O913"/>
    <mergeCell ref="B914:F914"/>
    <mergeCell ref="G914:H914"/>
    <mergeCell ref="I914:O914"/>
    <mergeCell ref="B915:F915"/>
    <mergeCell ref="G915:H915"/>
    <mergeCell ref="I915:O915"/>
    <mergeCell ref="B916:F916"/>
    <mergeCell ref="G916:H916"/>
    <mergeCell ref="I916:O916"/>
    <mergeCell ref="B917:F917"/>
    <mergeCell ref="G917:H917"/>
    <mergeCell ref="I917:O917"/>
    <mergeCell ref="B918:F918"/>
    <mergeCell ref="G918:H918"/>
    <mergeCell ref="I918:O918"/>
    <mergeCell ref="A893:A904"/>
    <mergeCell ref="B893:O893"/>
    <mergeCell ref="B894:O894"/>
    <mergeCell ref="B895:O895"/>
    <mergeCell ref="B896:O896"/>
    <mergeCell ref="B897:O897"/>
    <mergeCell ref="B898:O898"/>
    <mergeCell ref="B899:O899"/>
    <mergeCell ref="B900:O900"/>
    <mergeCell ref="B901:O901"/>
    <mergeCell ref="B902:H902"/>
    <mergeCell ref="I902:O904"/>
    <mergeCell ref="B903:H903"/>
    <mergeCell ref="B904:H904"/>
    <mergeCell ref="B905:O905"/>
    <mergeCell ref="B906:O906"/>
    <mergeCell ref="A907:O907"/>
    <mergeCell ref="G876:H876"/>
    <mergeCell ref="I876:N876"/>
    <mergeCell ref="B877:F877"/>
    <mergeCell ref="G877:H877"/>
    <mergeCell ref="I877:N877"/>
    <mergeCell ref="A878:A892"/>
    <mergeCell ref="B878:O878"/>
    <mergeCell ref="B879:O879"/>
    <mergeCell ref="B880:O880"/>
    <mergeCell ref="B881:O881"/>
    <mergeCell ref="B882:O882"/>
    <mergeCell ref="B883:O883"/>
    <mergeCell ref="B884:O884"/>
    <mergeCell ref="B885:O885"/>
    <mergeCell ref="B886:O886"/>
    <mergeCell ref="B887:O887"/>
    <mergeCell ref="B888:O888"/>
    <mergeCell ref="B889:O889"/>
    <mergeCell ref="B890:O890"/>
    <mergeCell ref="B891:H891"/>
    <mergeCell ref="I891:O892"/>
    <mergeCell ref="B892:H892"/>
    <mergeCell ref="A866:A877"/>
    <mergeCell ref="B866:F866"/>
    <mergeCell ref="G866:H866"/>
    <mergeCell ref="I866:N866"/>
    <mergeCell ref="B867:F867"/>
    <mergeCell ref="G867:H867"/>
    <mergeCell ref="I867:N867"/>
    <mergeCell ref="B868:F868"/>
    <mergeCell ref="G868:H868"/>
    <mergeCell ref="I868:N868"/>
    <mergeCell ref="B869:F869"/>
    <mergeCell ref="G869:H869"/>
    <mergeCell ref="I869:N869"/>
    <mergeCell ref="B870:F870"/>
    <mergeCell ref="G870:H870"/>
    <mergeCell ref="I870:N870"/>
    <mergeCell ref="B871:F871"/>
    <mergeCell ref="G871:H871"/>
    <mergeCell ref="I871:N871"/>
    <mergeCell ref="B872:F872"/>
    <mergeCell ref="G872:H872"/>
    <mergeCell ref="I872:N872"/>
    <mergeCell ref="B873:F873"/>
    <mergeCell ref="G873:H873"/>
    <mergeCell ref="I873:N873"/>
    <mergeCell ref="B874:F874"/>
    <mergeCell ref="G874:H874"/>
    <mergeCell ref="I874:N874"/>
    <mergeCell ref="B875:F875"/>
    <mergeCell ref="G875:H875"/>
    <mergeCell ref="I875:N875"/>
    <mergeCell ref="B876:F876"/>
    <mergeCell ref="D855:F855"/>
    <mergeCell ref="G855:H855"/>
    <mergeCell ref="I855:M855"/>
    <mergeCell ref="A856:A857"/>
    <mergeCell ref="B856:J857"/>
    <mergeCell ref="M856:N856"/>
    <mergeCell ref="M857:N857"/>
    <mergeCell ref="F858:G858"/>
    <mergeCell ref="M858:N858"/>
    <mergeCell ref="A859:A865"/>
    <mergeCell ref="B859:F859"/>
    <mergeCell ref="G859:H859"/>
    <mergeCell ref="I859:O859"/>
    <mergeCell ref="B860:F860"/>
    <mergeCell ref="G860:H860"/>
    <mergeCell ref="I860:O860"/>
    <mergeCell ref="B861:F861"/>
    <mergeCell ref="G861:H861"/>
    <mergeCell ref="I861:O861"/>
    <mergeCell ref="B862:F862"/>
    <mergeCell ref="G862:H862"/>
    <mergeCell ref="I862:O862"/>
    <mergeCell ref="B863:F863"/>
    <mergeCell ref="G863:H863"/>
    <mergeCell ref="I863:O863"/>
    <mergeCell ref="B864:F864"/>
    <mergeCell ref="G864:H864"/>
    <mergeCell ref="I864:O864"/>
    <mergeCell ref="B865:F865"/>
    <mergeCell ref="G865:H865"/>
    <mergeCell ref="I865:O865"/>
    <mergeCell ref="A840:A851"/>
    <mergeCell ref="B840:O840"/>
    <mergeCell ref="B841:O841"/>
    <mergeCell ref="B842:O842"/>
    <mergeCell ref="B843:O843"/>
    <mergeCell ref="B844:O844"/>
    <mergeCell ref="B845:O845"/>
    <mergeCell ref="B846:O846"/>
    <mergeCell ref="B847:O847"/>
    <mergeCell ref="B848:O848"/>
    <mergeCell ref="B849:H849"/>
    <mergeCell ref="I849:O851"/>
    <mergeCell ref="B850:H850"/>
    <mergeCell ref="B851:H851"/>
    <mergeCell ref="B852:O852"/>
    <mergeCell ref="B853:O853"/>
    <mergeCell ref="A854:O854"/>
    <mergeCell ref="G823:H823"/>
    <mergeCell ref="I823:N823"/>
    <mergeCell ref="B824:F824"/>
    <mergeCell ref="G824:H824"/>
    <mergeCell ref="I824:N824"/>
    <mergeCell ref="A825:A839"/>
    <mergeCell ref="B825:O825"/>
    <mergeCell ref="B826:O826"/>
    <mergeCell ref="B827:O827"/>
    <mergeCell ref="B828:O828"/>
    <mergeCell ref="B829:O829"/>
    <mergeCell ref="B830:O830"/>
    <mergeCell ref="B831:O831"/>
    <mergeCell ref="B832:O832"/>
    <mergeCell ref="B833:O833"/>
    <mergeCell ref="B834:O834"/>
    <mergeCell ref="B835:O835"/>
    <mergeCell ref="B836:O836"/>
    <mergeCell ref="B837:O837"/>
    <mergeCell ref="B838:H838"/>
    <mergeCell ref="I838:O839"/>
    <mergeCell ref="B839:H839"/>
    <mergeCell ref="A813:A824"/>
    <mergeCell ref="B813:F813"/>
    <mergeCell ref="G813:H813"/>
    <mergeCell ref="I813:N813"/>
    <mergeCell ref="B814:F814"/>
    <mergeCell ref="G814:H814"/>
    <mergeCell ref="I814:N814"/>
    <mergeCell ref="B815:F815"/>
    <mergeCell ref="G815:H815"/>
    <mergeCell ref="I815:N815"/>
    <mergeCell ref="B816:F816"/>
    <mergeCell ref="G816:H816"/>
    <mergeCell ref="I816:N816"/>
    <mergeCell ref="B817:F817"/>
    <mergeCell ref="G817:H817"/>
    <mergeCell ref="I817:N817"/>
    <mergeCell ref="B818:F818"/>
    <mergeCell ref="G818:H818"/>
    <mergeCell ref="I818:N818"/>
    <mergeCell ref="B819:F819"/>
    <mergeCell ref="G819:H819"/>
    <mergeCell ref="I819:N819"/>
    <mergeCell ref="B820:F820"/>
    <mergeCell ref="G820:H820"/>
    <mergeCell ref="I820:N820"/>
    <mergeCell ref="B821:F821"/>
    <mergeCell ref="G821:H821"/>
    <mergeCell ref="I821:N821"/>
    <mergeCell ref="B822:F822"/>
    <mergeCell ref="G822:H822"/>
    <mergeCell ref="I822:N822"/>
    <mergeCell ref="B823:F823"/>
    <mergeCell ref="D802:F802"/>
    <mergeCell ref="G802:H802"/>
    <mergeCell ref="I802:M802"/>
    <mergeCell ref="A803:A804"/>
    <mergeCell ref="B803:J804"/>
    <mergeCell ref="M803:N803"/>
    <mergeCell ref="M804:N804"/>
    <mergeCell ref="F805:G805"/>
    <mergeCell ref="M805:N805"/>
    <mergeCell ref="A806:A812"/>
    <mergeCell ref="B806:F806"/>
    <mergeCell ref="G806:H806"/>
    <mergeCell ref="I806:O806"/>
    <mergeCell ref="B807:F807"/>
    <mergeCell ref="G807:H807"/>
    <mergeCell ref="I807:O807"/>
    <mergeCell ref="B808:F808"/>
    <mergeCell ref="G808:H808"/>
    <mergeCell ref="I808:O808"/>
    <mergeCell ref="B809:F809"/>
    <mergeCell ref="G809:H809"/>
    <mergeCell ref="I809:O809"/>
    <mergeCell ref="B810:F810"/>
    <mergeCell ref="G810:H810"/>
    <mergeCell ref="I810:O810"/>
    <mergeCell ref="B811:F811"/>
    <mergeCell ref="G811:H811"/>
    <mergeCell ref="I811:O811"/>
    <mergeCell ref="B812:F812"/>
    <mergeCell ref="G812:H812"/>
    <mergeCell ref="I812:O812"/>
    <mergeCell ref="A787:A798"/>
    <mergeCell ref="B787:O787"/>
    <mergeCell ref="B788:O788"/>
    <mergeCell ref="B789:O789"/>
    <mergeCell ref="B790:O790"/>
    <mergeCell ref="B791:O791"/>
    <mergeCell ref="B792:O792"/>
    <mergeCell ref="B793:O793"/>
    <mergeCell ref="B794:O794"/>
    <mergeCell ref="B795:O795"/>
    <mergeCell ref="B796:H796"/>
    <mergeCell ref="I796:O798"/>
    <mergeCell ref="B797:H797"/>
    <mergeCell ref="B798:H798"/>
    <mergeCell ref="B799:O799"/>
    <mergeCell ref="B800:O800"/>
    <mergeCell ref="A801:O801"/>
    <mergeCell ref="G770:H770"/>
    <mergeCell ref="I770:N770"/>
    <mergeCell ref="B771:F771"/>
    <mergeCell ref="G771:H771"/>
    <mergeCell ref="I771:N771"/>
    <mergeCell ref="A772:A786"/>
    <mergeCell ref="B772:O772"/>
    <mergeCell ref="B773:O773"/>
    <mergeCell ref="B774:O774"/>
    <mergeCell ref="B775:O775"/>
    <mergeCell ref="B776:O776"/>
    <mergeCell ref="B777:O777"/>
    <mergeCell ref="B778:O778"/>
    <mergeCell ref="B779:O779"/>
    <mergeCell ref="B780:O780"/>
    <mergeCell ref="B781:O781"/>
    <mergeCell ref="B782:O782"/>
    <mergeCell ref="B783:O783"/>
    <mergeCell ref="B784:O784"/>
    <mergeCell ref="B785:H785"/>
    <mergeCell ref="I785:O786"/>
    <mergeCell ref="B786:H786"/>
    <mergeCell ref="A760:A771"/>
    <mergeCell ref="B760:F760"/>
    <mergeCell ref="G760:H760"/>
    <mergeCell ref="I760:N760"/>
    <mergeCell ref="B761:F761"/>
    <mergeCell ref="G761:H761"/>
    <mergeCell ref="I761:N761"/>
    <mergeCell ref="B762:F762"/>
    <mergeCell ref="G762:H762"/>
    <mergeCell ref="I762:N762"/>
    <mergeCell ref="B763:F763"/>
    <mergeCell ref="G763:H763"/>
    <mergeCell ref="I763:N763"/>
    <mergeCell ref="B764:F764"/>
    <mergeCell ref="G764:H764"/>
    <mergeCell ref="I764:N764"/>
    <mergeCell ref="B765:F765"/>
    <mergeCell ref="G765:H765"/>
    <mergeCell ref="I765:N765"/>
    <mergeCell ref="B766:F766"/>
    <mergeCell ref="G766:H766"/>
    <mergeCell ref="I766:N766"/>
    <mergeCell ref="B767:F767"/>
    <mergeCell ref="G767:H767"/>
    <mergeCell ref="I767:N767"/>
    <mergeCell ref="B768:F768"/>
    <mergeCell ref="G768:H768"/>
    <mergeCell ref="I768:N768"/>
    <mergeCell ref="B769:F769"/>
    <mergeCell ref="G769:H769"/>
    <mergeCell ref="I769:N769"/>
    <mergeCell ref="B770:F770"/>
    <mergeCell ref="D749:F749"/>
    <mergeCell ref="G749:H749"/>
    <mergeCell ref="I749:M749"/>
    <mergeCell ref="A750:A751"/>
    <mergeCell ref="B750:J751"/>
    <mergeCell ref="M750:N750"/>
    <mergeCell ref="M751:N751"/>
    <mergeCell ref="F752:G752"/>
    <mergeCell ref="M752:N752"/>
    <mergeCell ref="A753:A759"/>
    <mergeCell ref="B753:F753"/>
    <mergeCell ref="G753:H753"/>
    <mergeCell ref="I753:O753"/>
    <mergeCell ref="B754:F754"/>
    <mergeCell ref="G754:H754"/>
    <mergeCell ref="I754:O754"/>
    <mergeCell ref="B755:F755"/>
    <mergeCell ref="G755:H755"/>
    <mergeCell ref="I755:O755"/>
    <mergeCell ref="B756:F756"/>
    <mergeCell ref="G756:H756"/>
    <mergeCell ref="I756:O756"/>
    <mergeCell ref="B757:F757"/>
    <mergeCell ref="G757:H757"/>
    <mergeCell ref="I757:O757"/>
    <mergeCell ref="B758:F758"/>
    <mergeCell ref="G758:H758"/>
    <mergeCell ref="I758:O758"/>
    <mergeCell ref="B759:F759"/>
    <mergeCell ref="G759:H759"/>
    <mergeCell ref="I759:O759"/>
    <mergeCell ref="A734:A745"/>
    <mergeCell ref="B734:O734"/>
    <mergeCell ref="B735:O735"/>
    <mergeCell ref="B736:O736"/>
    <mergeCell ref="B737:O737"/>
    <mergeCell ref="B738:O738"/>
    <mergeCell ref="B739:O739"/>
    <mergeCell ref="B740:O740"/>
    <mergeCell ref="B741:O741"/>
    <mergeCell ref="B742:O742"/>
    <mergeCell ref="B743:H743"/>
    <mergeCell ref="I743:O745"/>
    <mergeCell ref="B744:H744"/>
    <mergeCell ref="B745:H745"/>
    <mergeCell ref="B746:O746"/>
    <mergeCell ref="B747:O747"/>
    <mergeCell ref="A748:O748"/>
    <mergeCell ref="G717:H717"/>
    <mergeCell ref="I717:N717"/>
    <mergeCell ref="B718:F718"/>
    <mergeCell ref="G718:H718"/>
    <mergeCell ref="I718:N718"/>
    <mergeCell ref="A719:A733"/>
    <mergeCell ref="B719:O719"/>
    <mergeCell ref="B720:O721"/>
    <mergeCell ref="B722:O722"/>
    <mergeCell ref="B723:O723"/>
    <mergeCell ref="B724:O724"/>
    <mergeCell ref="B725:O725"/>
    <mergeCell ref="B726:O726"/>
    <mergeCell ref="B727:O727"/>
    <mergeCell ref="B728:O728"/>
    <mergeCell ref="B729:O729"/>
    <mergeCell ref="B730:O730"/>
    <mergeCell ref="B731:O731"/>
    <mergeCell ref="B732:H732"/>
    <mergeCell ref="I732:O733"/>
    <mergeCell ref="B733:H733"/>
    <mergeCell ref="A707:A718"/>
    <mergeCell ref="B707:F707"/>
    <mergeCell ref="G707:H707"/>
    <mergeCell ref="I707:N707"/>
    <mergeCell ref="B708:F708"/>
    <mergeCell ref="G708:H708"/>
    <mergeCell ref="I708:N708"/>
    <mergeCell ref="B709:F709"/>
    <mergeCell ref="G709:H709"/>
    <mergeCell ref="I709:N709"/>
    <mergeCell ref="B710:F710"/>
    <mergeCell ref="G710:H710"/>
    <mergeCell ref="I710:N710"/>
    <mergeCell ref="B711:F711"/>
    <mergeCell ref="G711:H711"/>
    <mergeCell ref="I711:N711"/>
    <mergeCell ref="B712:F712"/>
    <mergeCell ref="G712:H712"/>
    <mergeCell ref="I712:N712"/>
    <mergeCell ref="B713:F713"/>
    <mergeCell ref="G713:H713"/>
    <mergeCell ref="I713:N713"/>
    <mergeCell ref="B714:F714"/>
    <mergeCell ref="G714:H714"/>
    <mergeCell ref="I714:N714"/>
    <mergeCell ref="B715:F715"/>
    <mergeCell ref="G715:H715"/>
    <mergeCell ref="I715:N715"/>
    <mergeCell ref="B716:F716"/>
    <mergeCell ref="G716:H716"/>
    <mergeCell ref="I716:N716"/>
    <mergeCell ref="B717:F717"/>
    <mergeCell ref="D696:F696"/>
    <mergeCell ref="G696:H696"/>
    <mergeCell ref="I696:M696"/>
    <mergeCell ref="A697:A698"/>
    <mergeCell ref="B697:J698"/>
    <mergeCell ref="M697:N697"/>
    <mergeCell ref="M698:N698"/>
    <mergeCell ref="F699:G699"/>
    <mergeCell ref="M699:N699"/>
    <mergeCell ref="A700:A706"/>
    <mergeCell ref="B700:F700"/>
    <mergeCell ref="G700:H700"/>
    <mergeCell ref="I700:O700"/>
    <mergeCell ref="B701:F701"/>
    <mergeCell ref="G701:H701"/>
    <mergeCell ref="I701:O701"/>
    <mergeCell ref="B702:F702"/>
    <mergeCell ref="G702:H702"/>
    <mergeCell ref="I702:O702"/>
    <mergeCell ref="B703:F703"/>
    <mergeCell ref="G703:H703"/>
    <mergeCell ref="I703:O703"/>
    <mergeCell ref="B704:F704"/>
    <mergeCell ref="G704:H704"/>
    <mergeCell ref="I704:O704"/>
    <mergeCell ref="B705:F705"/>
    <mergeCell ref="G705:H705"/>
    <mergeCell ref="I705:O705"/>
    <mergeCell ref="B706:F706"/>
    <mergeCell ref="G706:H706"/>
    <mergeCell ref="I706:O706"/>
    <mergeCell ref="A681:A692"/>
    <mergeCell ref="B681:O681"/>
    <mergeCell ref="B682:O682"/>
    <mergeCell ref="B683:O683"/>
    <mergeCell ref="B684:O684"/>
    <mergeCell ref="B685:O685"/>
    <mergeCell ref="B686:O686"/>
    <mergeCell ref="B687:O687"/>
    <mergeCell ref="B688:O688"/>
    <mergeCell ref="B689:O689"/>
    <mergeCell ref="B690:H690"/>
    <mergeCell ref="I690:O692"/>
    <mergeCell ref="B691:H691"/>
    <mergeCell ref="B692:H692"/>
    <mergeCell ref="B693:O693"/>
    <mergeCell ref="B694:O694"/>
    <mergeCell ref="A695:O695"/>
    <mergeCell ref="G664:H664"/>
    <mergeCell ref="I664:N664"/>
    <mergeCell ref="B665:F665"/>
    <mergeCell ref="G665:H665"/>
    <mergeCell ref="I665:N665"/>
    <mergeCell ref="A666:A680"/>
    <mergeCell ref="B666:O666"/>
    <mergeCell ref="B667:O668"/>
    <mergeCell ref="B669:O669"/>
    <mergeCell ref="B670:O670"/>
    <mergeCell ref="B671:O671"/>
    <mergeCell ref="B672:O672"/>
    <mergeCell ref="B673:O673"/>
    <mergeCell ref="B674:O674"/>
    <mergeCell ref="B675:O675"/>
    <mergeCell ref="B676:O676"/>
    <mergeCell ref="B677:O677"/>
    <mergeCell ref="B678:O678"/>
    <mergeCell ref="B679:H679"/>
    <mergeCell ref="I679:O680"/>
    <mergeCell ref="B680:H680"/>
    <mergeCell ref="A654:A665"/>
    <mergeCell ref="B654:F654"/>
    <mergeCell ref="G654:H654"/>
    <mergeCell ref="I654:N654"/>
    <mergeCell ref="B655:F655"/>
    <mergeCell ref="G655:H655"/>
    <mergeCell ref="I655:N655"/>
    <mergeCell ref="B656:F656"/>
    <mergeCell ref="G656:H656"/>
    <mergeCell ref="I656:N656"/>
    <mergeCell ref="B657:F657"/>
    <mergeCell ref="G657:H657"/>
    <mergeCell ref="I657:N657"/>
    <mergeCell ref="B658:F658"/>
    <mergeCell ref="G658:H658"/>
    <mergeCell ref="I658:N658"/>
    <mergeCell ref="B659:F659"/>
    <mergeCell ref="G659:H659"/>
    <mergeCell ref="I659:N659"/>
    <mergeCell ref="B660:F660"/>
    <mergeCell ref="G660:H660"/>
    <mergeCell ref="I660:N660"/>
    <mergeCell ref="B661:F661"/>
    <mergeCell ref="G661:H661"/>
    <mergeCell ref="I661:N661"/>
    <mergeCell ref="B662:F662"/>
    <mergeCell ref="G662:H662"/>
    <mergeCell ref="I662:N662"/>
    <mergeCell ref="B663:F663"/>
    <mergeCell ref="G663:H663"/>
    <mergeCell ref="I663:N663"/>
    <mergeCell ref="B664:F664"/>
    <mergeCell ref="D643:F643"/>
    <mergeCell ref="G643:H643"/>
    <mergeCell ref="I643:M643"/>
    <mergeCell ref="A644:A645"/>
    <mergeCell ref="B644:J645"/>
    <mergeCell ref="M644:N644"/>
    <mergeCell ref="M645:N645"/>
    <mergeCell ref="F646:G646"/>
    <mergeCell ref="M646:N646"/>
    <mergeCell ref="A647:A653"/>
    <mergeCell ref="B647:F647"/>
    <mergeCell ref="G647:H647"/>
    <mergeCell ref="I647:O647"/>
    <mergeCell ref="B648:F648"/>
    <mergeCell ref="G648:H648"/>
    <mergeCell ref="I648:O648"/>
    <mergeCell ref="B649:F649"/>
    <mergeCell ref="G649:H649"/>
    <mergeCell ref="I649:O649"/>
    <mergeCell ref="B650:F650"/>
    <mergeCell ref="G650:H650"/>
    <mergeCell ref="I650:O650"/>
    <mergeCell ref="B651:F651"/>
    <mergeCell ref="G651:H651"/>
    <mergeCell ref="I651:O651"/>
    <mergeCell ref="B652:F652"/>
    <mergeCell ref="G652:H652"/>
    <mergeCell ref="I652:O652"/>
    <mergeCell ref="B653:F653"/>
    <mergeCell ref="G653:H653"/>
    <mergeCell ref="I653:O653"/>
    <mergeCell ref="A628:A639"/>
    <mergeCell ref="B628:O628"/>
    <mergeCell ref="B629:O629"/>
    <mergeCell ref="B630:O630"/>
    <mergeCell ref="B631:O631"/>
    <mergeCell ref="B632:O632"/>
    <mergeCell ref="B633:O633"/>
    <mergeCell ref="B634:O634"/>
    <mergeCell ref="B635:O635"/>
    <mergeCell ref="B636:O636"/>
    <mergeCell ref="B637:H637"/>
    <mergeCell ref="I637:O639"/>
    <mergeCell ref="B638:H638"/>
    <mergeCell ref="B639:H639"/>
    <mergeCell ref="B640:O640"/>
    <mergeCell ref="B641:O641"/>
    <mergeCell ref="A642:O642"/>
    <mergeCell ref="G611:H611"/>
    <mergeCell ref="I611:N611"/>
    <mergeCell ref="B612:F612"/>
    <mergeCell ref="G612:H612"/>
    <mergeCell ref="I612:N612"/>
    <mergeCell ref="A613:A627"/>
    <mergeCell ref="B613:O613"/>
    <mergeCell ref="B614:O614"/>
    <mergeCell ref="B615:O615"/>
    <mergeCell ref="B616:O616"/>
    <mergeCell ref="B617:O617"/>
    <mergeCell ref="B618:O618"/>
    <mergeCell ref="B619:O619"/>
    <mergeCell ref="B620:O620"/>
    <mergeCell ref="B621:O621"/>
    <mergeCell ref="B622:O622"/>
    <mergeCell ref="B623:O623"/>
    <mergeCell ref="B624:O624"/>
    <mergeCell ref="B625:O625"/>
    <mergeCell ref="B626:H626"/>
    <mergeCell ref="I626:O627"/>
    <mergeCell ref="B627:H627"/>
    <mergeCell ref="A601:A612"/>
    <mergeCell ref="B601:F601"/>
    <mergeCell ref="G601:H601"/>
    <mergeCell ref="I601:N601"/>
    <mergeCell ref="B602:F602"/>
    <mergeCell ref="G602:H602"/>
    <mergeCell ref="I602:N602"/>
    <mergeCell ref="B603:F603"/>
    <mergeCell ref="G603:H603"/>
    <mergeCell ref="I603:N603"/>
    <mergeCell ref="B604:F604"/>
    <mergeCell ref="G604:H604"/>
    <mergeCell ref="I604:N604"/>
    <mergeCell ref="B605:F605"/>
    <mergeCell ref="G605:H605"/>
    <mergeCell ref="I605:N605"/>
    <mergeCell ref="B606:F606"/>
    <mergeCell ref="G606:H606"/>
    <mergeCell ref="I606:N606"/>
    <mergeCell ref="B607:F607"/>
    <mergeCell ref="G607:H607"/>
    <mergeCell ref="I607:N607"/>
    <mergeCell ref="B608:F608"/>
    <mergeCell ref="G608:H608"/>
    <mergeCell ref="I608:N608"/>
    <mergeCell ref="B609:F609"/>
    <mergeCell ref="G609:H609"/>
    <mergeCell ref="I609:N609"/>
    <mergeCell ref="B610:F610"/>
    <mergeCell ref="G610:H610"/>
    <mergeCell ref="I610:N610"/>
    <mergeCell ref="B611:F611"/>
    <mergeCell ref="D590:F590"/>
    <mergeCell ref="G590:H590"/>
    <mergeCell ref="I590:M590"/>
    <mergeCell ref="A591:A592"/>
    <mergeCell ref="B591:J592"/>
    <mergeCell ref="M591:N591"/>
    <mergeCell ref="M592:N592"/>
    <mergeCell ref="F593:G593"/>
    <mergeCell ref="M593:N593"/>
    <mergeCell ref="A594:A600"/>
    <mergeCell ref="B594:F594"/>
    <mergeCell ref="G594:H594"/>
    <mergeCell ref="I594:O594"/>
    <mergeCell ref="B595:F595"/>
    <mergeCell ref="G595:H595"/>
    <mergeCell ref="I595:O595"/>
    <mergeCell ref="B596:F596"/>
    <mergeCell ref="G596:H596"/>
    <mergeCell ref="I596:O596"/>
    <mergeCell ref="B597:F597"/>
    <mergeCell ref="G597:H597"/>
    <mergeCell ref="I597:O597"/>
    <mergeCell ref="B598:F598"/>
    <mergeCell ref="G598:H598"/>
    <mergeCell ref="I598:O598"/>
    <mergeCell ref="B599:F599"/>
    <mergeCell ref="G599:H599"/>
    <mergeCell ref="I599:O599"/>
    <mergeCell ref="B600:F600"/>
    <mergeCell ref="G600:H600"/>
    <mergeCell ref="I600:O600"/>
    <mergeCell ref="A575:A586"/>
    <mergeCell ref="B575:O575"/>
    <mergeCell ref="B576:O576"/>
    <mergeCell ref="B577:O577"/>
    <mergeCell ref="B578:O578"/>
    <mergeCell ref="B579:O579"/>
    <mergeCell ref="B580:O580"/>
    <mergeCell ref="B581:O581"/>
    <mergeCell ref="B582:O582"/>
    <mergeCell ref="B583:O583"/>
    <mergeCell ref="B584:H584"/>
    <mergeCell ref="I584:O586"/>
    <mergeCell ref="B585:H585"/>
    <mergeCell ref="B586:H586"/>
    <mergeCell ref="B587:O587"/>
    <mergeCell ref="B588:O588"/>
    <mergeCell ref="A589:O589"/>
    <mergeCell ref="G558:H558"/>
    <mergeCell ref="I558:N558"/>
    <mergeCell ref="B559:F559"/>
    <mergeCell ref="G559:H559"/>
    <mergeCell ref="I559:N559"/>
    <mergeCell ref="A560:A574"/>
    <mergeCell ref="B560:O560"/>
    <mergeCell ref="B561:O561"/>
    <mergeCell ref="B562:O562"/>
    <mergeCell ref="B563:O563"/>
    <mergeCell ref="B564:O564"/>
    <mergeCell ref="B565:O565"/>
    <mergeCell ref="B566:O566"/>
    <mergeCell ref="B567:O567"/>
    <mergeCell ref="B568:O568"/>
    <mergeCell ref="B569:O569"/>
    <mergeCell ref="B570:O570"/>
    <mergeCell ref="B571:O571"/>
    <mergeCell ref="B572:O572"/>
    <mergeCell ref="B573:H573"/>
    <mergeCell ref="I573:O574"/>
    <mergeCell ref="B574:H574"/>
    <mergeCell ref="A548:A559"/>
    <mergeCell ref="B548:F548"/>
    <mergeCell ref="G548:H548"/>
    <mergeCell ref="I548:N548"/>
    <mergeCell ref="B549:F549"/>
    <mergeCell ref="G549:H549"/>
    <mergeCell ref="I549:N549"/>
    <mergeCell ref="B550:F550"/>
    <mergeCell ref="G550:H550"/>
    <mergeCell ref="I550:N550"/>
    <mergeCell ref="B551:F551"/>
    <mergeCell ref="G551:H551"/>
    <mergeCell ref="I551:N551"/>
    <mergeCell ref="B552:F552"/>
    <mergeCell ref="G552:H552"/>
    <mergeCell ref="I552:N552"/>
    <mergeCell ref="B553:F553"/>
    <mergeCell ref="G553:H553"/>
    <mergeCell ref="I553:N553"/>
    <mergeCell ref="B554:F554"/>
    <mergeCell ref="G554:H554"/>
    <mergeCell ref="I554:N554"/>
    <mergeCell ref="B555:F555"/>
    <mergeCell ref="G555:H555"/>
    <mergeCell ref="I555:N555"/>
    <mergeCell ref="B556:F556"/>
    <mergeCell ref="G556:H556"/>
    <mergeCell ref="I556:N556"/>
    <mergeCell ref="B557:F557"/>
    <mergeCell ref="G557:H557"/>
    <mergeCell ref="I557:N557"/>
    <mergeCell ref="B558:F558"/>
    <mergeCell ref="D537:F537"/>
    <mergeCell ref="G537:H537"/>
    <mergeCell ref="I537:M537"/>
    <mergeCell ref="A538:A539"/>
    <mergeCell ref="B538:J539"/>
    <mergeCell ref="M538:N538"/>
    <mergeCell ref="M539:N539"/>
    <mergeCell ref="F540:G540"/>
    <mergeCell ref="M540:N540"/>
    <mergeCell ref="A541:A547"/>
    <mergeCell ref="B541:F541"/>
    <mergeCell ref="G541:H541"/>
    <mergeCell ref="I541:O541"/>
    <mergeCell ref="B542:F542"/>
    <mergeCell ref="G542:H542"/>
    <mergeCell ref="I542:O542"/>
    <mergeCell ref="B543:F543"/>
    <mergeCell ref="G543:H543"/>
    <mergeCell ref="I543:O543"/>
    <mergeCell ref="B544:F544"/>
    <mergeCell ref="G544:H544"/>
    <mergeCell ref="I544:O544"/>
    <mergeCell ref="B545:F545"/>
    <mergeCell ref="G545:H545"/>
    <mergeCell ref="I545:O545"/>
    <mergeCell ref="B546:F546"/>
    <mergeCell ref="G546:H546"/>
    <mergeCell ref="I546:O546"/>
    <mergeCell ref="B547:F547"/>
    <mergeCell ref="G547:H547"/>
    <mergeCell ref="I547:O547"/>
    <mergeCell ref="A522:A533"/>
    <mergeCell ref="B522:O522"/>
    <mergeCell ref="B523:O523"/>
    <mergeCell ref="B524:O524"/>
    <mergeCell ref="B525:O525"/>
    <mergeCell ref="B526:O526"/>
    <mergeCell ref="B527:O527"/>
    <mergeCell ref="B528:O528"/>
    <mergeCell ref="B529:O529"/>
    <mergeCell ref="B530:O530"/>
    <mergeCell ref="B531:H531"/>
    <mergeCell ref="I531:O533"/>
    <mergeCell ref="B532:H532"/>
    <mergeCell ref="B533:H533"/>
    <mergeCell ref="B534:O534"/>
    <mergeCell ref="B535:O535"/>
    <mergeCell ref="A536:O536"/>
    <mergeCell ref="G505:H505"/>
    <mergeCell ref="I505:N505"/>
    <mergeCell ref="B506:F506"/>
    <mergeCell ref="G506:H506"/>
    <mergeCell ref="I506:N506"/>
    <mergeCell ref="A507:A521"/>
    <mergeCell ref="B507:O507"/>
    <mergeCell ref="B508:O508"/>
    <mergeCell ref="B509:O509"/>
    <mergeCell ref="B510:O510"/>
    <mergeCell ref="B511:O511"/>
    <mergeCell ref="B512:O512"/>
    <mergeCell ref="B513:O513"/>
    <mergeCell ref="B514:O514"/>
    <mergeCell ref="B515:O515"/>
    <mergeCell ref="B516:O516"/>
    <mergeCell ref="B517:O517"/>
    <mergeCell ref="B518:O518"/>
    <mergeCell ref="B519:O519"/>
    <mergeCell ref="B520:H520"/>
    <mergeCell ref="I520:O521"/>
    <mergeCell ref="B521:H521"/>
    <mergeCell ref="A495:A506"/>
    <mergeCell ref="B495:F495"/>
    <mergeCell ref="G495:H495"/>
    <mergeCell ref="I495:N495"/>
    <mergeCell ref="B496:F496"/>
    <mergeCell ref="G496:H496"/>
    <mergeCell ref="I496:N496"/>
    <mergeCell ref="B497:F497"/>
    <mergeCell ref="G497:H497"/>
    <mergeCell ref="I497:N497"/>
    <mergeCell ref="B498:F498"/>
    <mergeCell ref="G498:H498"/>
    <mergeCell ref="I498:N498"/>
    <mergeCell ref="B499:F499"/>
    <mergeCell ref="G499:H499"/>
    <mergeCell ref="I499:N499"/>
    <mergeCell ref="B500:F500"/>
    <mergeCell ref="G500:H500"/>
    <mergeCell ref="I500:N500"/>
    <mergeCell ref="B501:F501"/>
    <mergeCell ref="G501:H501"/>
    <mergeCell ref="I501:N501"/>
    <mergeCell ref="B502:F502"/>
    <mergeCell ref="G502:H502"/>
    <mergeCell ref="I502:N502"/>
    <mergeCell ref="B503:F503"/>
    <mergeCell ref="G503:H503"/>
    <mergeCell ref="I503:N503"/>
    <mergeCell ref="B504:F504"/>
    <mergeCell ref="G504:H504"/>
    <mergeCell ref="I504:N504"/>
    <mergeCell ref="B505:F505"/>
    <mergeCell ref="D484:F484"/>
    <mergeCell ref="G484:H484"/>
    <mergeCell ref="I484:M484"/>
    <mergeCell ref="A485:A486"/>
    <mergeCell ref="B485:J486"/>
    <mergeCell ref="M485:N485"/>
    <mergeCell ref="M486:N486"/>
    <mergeCell ref="F487:G487"/>
    <mergeCell ref="M487:N487"/>
    <mergeCell ref="A488:A494"/>
    <mergeCell ref="B488:F488"/>
    <mergeCell ref="G488:H488"/>
    <mergeCell ref="I488:O488"/>
    <mergeCell ref="B489:F489"/>
    <mergeCell ref="G489:H489"/>
    <mergeCell ref="I489:O489"/>
    <mergeCell ref="B490:F490"/>
    <mergeCell ref="G490:H490"/>
    <mergeCell ref="I490:O490"/>
    <mergeCell ref="B491:F491"/>
    <mergeCell ref="G491:H491"/>
    <mergeCell ref="I491:O491"/>
    <mergeCell ref="B492:F492"/>
    <mergeCell ref="G492:H492"/>
    <mergeCell ref="I492:O492"/>
    <mergeCell ref="B493:F493"/>
    <mergeCell ref="G493:H493"/>
    <mergeCell ref="I493:O493"/>
    <mergeCell ref="B494:F494"/>
    <mergeCell ref="G494:H494"/>
    <mergeCell ref="I494:O494"/>
    <mergeCell ref="A469:A480"/>
    <mergeCell ref="B469:O469"/>
    <mergeCell ref="B470:O470"/>
    <mergeCell ref="B471:O471"/>
    <mergeCell ref="B472:O472"/>
    <mergeCell ref="B473:O473"/>
    <mergeCell ref="B474:O474"/>
    <mergeCell ref="B475:O475"/>
    <mergeCell ref="B476:O476"/>
    <mergeCell ref="B477:O477"/>
    <mergeCell ref="B478:H478"/>
    <mergeCell ref="I478:O480"/>
    <mergeCell ref="B479:H479"/>
    <mergeCell ref="B480:H480"/>
    <mergeCell ref="B481:O481"/>
    <mergeCell ref="B482:O482"/>
    <mergeCell ref="A483:O483"/>
    <mergeCell ref="G452:H452"/>
    <mergeCell ref="I452:N452"/>
    <mergeCell ref="B453:F453"/>
    <mergeCell ref="G453:H453"/>
    <mergeCell ref="I453:N453"/>
    <mergeCell ref="A454:A468"/>
    <mergeCell ref="B454:O454"/>
    <mergeCell ref="B455:O455"/>
    <mergeCell ref="B456:O456"/>
    <mergeCell ref="B457:O457"/>
    <mergeCell ref="B458:O458"/>
    <mergeCell ref="B459:O459"/>
    <mergeCell ref="B460:O460"/>
    <mergeCell ref="B461:O461"/>
    <mergeCell ref="B462:O462"/>
    <mergeCell ref="B463:O463"/>
    <mergeCell ref="B464:O464"/>
    <mergeCell ref="B465:O465"/>
    <mergeCell ref="B466:O466"/>
    <mergeCell ref="B467:H467"/>
    <mergeCell ref="I467:O468"/>
    <mergeCell ref="B468:H468"/>
    <mergeCell ref="A442:A453"/>
    <mergeCell ref="B442:F442"/>
    <mergeCell ref="G442:H442"/>
    <mergeCell ref="I442:N442"/>
    <mergeCell ref="B443:F443"/>
    <mergeCell ref="G443:H443"/>
    <mergeCell ref="I443:N443"/>
    <mergeCell ref="B444:F444"/>
    <mergeCell ref="G444:H444"/>
    <mergeCell ref="I444:N444"/>
    <mergeCell ref="B445:F445"/>
    <mergeCell ref="G445:H445"/>
    <mergeCell ref="I445:N445"/>
    <mergeCell ref="B446:F446"/>
    <mergeCell ref="G446:H446"/>
    <mergeCell ref="I446:N446"/>
    <mergeCell ref="B447:F447"/>
    <mergeCell ref="G447:H447"/>
    <mergeCell ref="I447:N447"/>
    <mergeCell ref="B448:F448"/>
    <mergeCell ref="G448:H448"/>
    <mergeCell ref="I448:N448"/>
    <mergeCell ref="B449:F449"/>
    <mergeCell ref="G449:H449"/>
    <mergeCell ref="I449:N449"/>
    <mergeCell ref="B450:F450"/>
    <mergeCell ref="G450:H450"/>
    <mergeCell ref="I450:N450"/>
    <mergeCell ref="B451:F451"/>
    <mergeCell ref="G451:H451"/>
    <mergeCell ref="I451:N451"/>
    <mergeCell ref="B452:F452"/>
    <mergeCell ref="D431:F431"/>
    <mergeCell ref="G431:H431"/>
    <mergeCell ref="I431:M431"/>
    <mergeCell ref="A432:A433"/>
    <mergeCell ref="B432:J433"/>
    <mergeCell ref="M432:N432"/>
    <mergeCell ref="M433:N433"/>
    <mergeCell ref="F434:G434"/>
    <mergeCell ref="M434:N434"/>
    <mergeCell ref="A435:A441"/>
    <mergeCell ref="B435:F435"/>
    <mergeCell ref="G435:H435"/>
    <mergeCell ref="I435:O435"/>
    <mergeCell ref="B436:F436"/>
    <mergeCell ref="G436:H436"/>
    <mergeCell ref="I436:O436"/>
    <mergeCell ref="B437:F437"/>
    <mergeCell ref="G437:H437"/>
    <mergeCell ref="I437:O437"/>
    <mergeCell ref="B438:F438"/>
    <mergeCell ref="G438:H438"/>
    <mergeCell ref="I438:O438"/>
    <mergeCell ref="B439:F439"/>
    <mergeCell ref="G439:H439"/>
    <mergeCell ref="I439:O439"/>
    <mergeCell ref="B440:F440"/>
    <mergeCell ref="G440:H440"/>
    <mergeCell ref="I440:O440"/>
    <mergeCell ref="B441:F441"/>
    <mergeCell ref="G441:H441"/>
    <mergeCell ref="I441:O441"/>
    <mergeCell ref="A416:A427"/>
    <mergeCell ref="B416:O416"/>
    <mergeCell ref="B417:O417"/>
    <mergeCell ref="B418:O418"/>
    <mergeCell ref="B419:O419"/>
    <mergeCell ref="B420:O420"/>
    <mergeCell ref="B421:O421"/>
    <mergeCell ref="B422:O422"/>
    <mergeCell ref="B423:O423"/>
    <mergeCell ref="B424:O424"/>
    <mergeCell ref="B425:H425"/>
    <mergeCell ref="I425:O427"/>
    <mergeCell ref="B426:H426"/>
    <mergeCell ref="B427:H427"/>
    <mergeCell ref="B428:O428"/>
    <mergeCell ref="B429:O429"/>
    <mergeCell ref="A430:O430"/>
    <mergeCell ref="G399:H399"/>
    <mergeCell ref="I399:N399"/>
    <mergeCell ref="B400:F400"/>
    <mergeCell ref="G400:H400"/>
    <mergeCell ref="I400:N400"/>
    <mergeCell ref="A401:A415"/>
    <mergeCell ref="B401:O401"/>
    <mergeCell ref="B402:O402"/>
    <mergeCell ref="B403:O403"/>
    <mergeCell ref="B404:O404"/>
    <mergeCell ref="B405:O405"/>
    <mergeCell ref="B406:O406"/>
    <mergeCell ref="B407:O407"/>
    <mergeCell ref="B408:O408"/>
    <mergeCell ref="B409:O409"/>
    <mergeCell ref="B410:O410"/>
    <mergeCell ref="B411:O411"/>
    <mergeCell ref="B412:O412"/>
    <mergeCell ref="B413:O413"/>
    <mergeCell ref="B414:H414"/>
    <mergeCell ref="I414:O415"/>
    <mergeCell ref="B415:H415"/>
    <mergeCell ref="A389:A400"/>
    <mergeCell ref="B389:F389"/>
    <mergeCell ref="G389:H389"/>
    <mergeCell ref="I389:N389"/>
    <mergeCell ref="B390:F390"/>
    <mergeCell ref="G390:H390"/>
    <mergeCell ref="I390:N390"/>
    <mergeCell ref="B391:F391"/>
    <mergeCell ref="G391:H391"/>
    <mergeCell ref="I391:N391"/>
    <mergeCell ref="B392:F392"/>
    <mergeCell ref="G392:H392"/>
    <mergeCell ref="I392:N392"/>
    <mergeCell ref="B393:F393"/>
    <mergeCell ref="G393:H393"/>
    <mergeCell ref="I393:N393"/>
    <mergeCell ref="B394:F394"/>
    <mergeCell ref="G394:H394"/>
    <mergeCell ref="I394:N394"/>
    <mergeCell ref="B395:F395"/>
    <mergeCell ref="G395:H395"/>
    <mergeCell ref="I395:N395"/>
    <mergeCell ref="B396:F396"/>
    <mergeCell ref="G396:H396"/>
    <mergeCell ref="I396:N396"/>
    <mergeCell ref="B397:F397"/>
    <mergeCell ref="G397:H397"/>
    <mergeCell ref="I397:N397"/>
    <mergeCell ref="B398:F398"/>
    <mergeCell ref="G398:H398"/>
    <mergeCell ref="I398:N398"/>
    <mergeCell ref="B399:F399"/>
    <mergeCell ref="D378:F378"/>
    <mergeCell ref="G378:H378"/>
    <mergeCell ref="I378:M378"/>
    <mergeCell ref="A379:A380"/>
    <mergeCell ref="B379:J380"/>
    <mergeCell ref="M379:N379"/>
    <mergeCell ref="M380:N380"/>
    <mergeCell ref="F381:G381"/>
    <mergeCell ref="M381:N381"/>
    <mergeCell ref="A382:A388"/>
    <mergeCell ref="B382:F382"/>
    <mergeCell ref="G382:H382"/>
    <mergeCell ref="I382:O382"/>
    <mergeCell ref="B383:F383"/>
    <mergeCell ref="G383:H383"/>
    <mergeCell ref="I383:O383"/>
    <mergeCell ref="B384:F384"/>
    <mergeCell ref="G384:H384"/>
    <mergeCell ref="I384:O384"/>
    <mergeCell ref="B385:F385"/>
    <mergeCell ref="G385:H385"/>
    <mergeCell ref="I385:O385"/>
    <mergeCell ref="B386:F386"/>
    <mergeCell ref="G386:H386"/>
    <mergeCell ref="I386:O386"/>
    <mergeCell ref="B387:F387"/>
    <mergeCell ref="G387:H387"/>
    <mergeCell ref="I387:O387"/>
    <mergeCell ref="B388:F388"/>
    <mergeCell ref="G388:H388"/>
    <mergeCell ref="I388:O388"/>
    <mergeCell ref="A363:A374"/>
    <mergeCell ref="B363:O363"/>
    <mergeCell ref="B364:O364"/>
    <mergeCell ref="B365:O365"/>
    <mergeCell ref="B366:O366"/>
    <mergeCell ref="B367:O367"/>
    <mergeCell ref="B368:O368"/>
    <mergeCell ref="B369:O369"/>
    <mergeCell ref="B370:O370"/>
    <mergeCell ref="B371:O371"/>
    <mergeCell ref="B372:H372"/>
    <mergeCell ref="I372:O374"/>
    <mergeCell ref="B373:H373"/>
    <mergeCell ref="B374:H374"/>
    <mergeCell ref="B375:O375"/>
    <mergeCell ref="B376:O376"/>
    <mergeCell ref="A377:O377"/>
    <mergeCell ref="G346:H346"/>
    <mergeCell ref="I346:N346"/>
    <mergeCell ref="B347:F347"/>
    <mergeCell ref="G347:H347"/>
    <mergeCell ref="I347:N347"/>
    <mergeCell ref="A348:A362"/>
    <mergeCell ref="B348:O348"/>
    <mergeCell ref="B349:O350"/>
    <mergeCell ref="B351:O351"/>
    <mergeCell ref="B352:O352"/>
    <mergeCell ref="B353:O353"/>
    <mergeCell ref="B354:O354"/>
    <mergeCell ref="B355:O355"/>
    <mergeCell ref="B356:O356"/>
    <mergeCell ref="B357:O357"/>
    <mergeCell ref="B358:O358"/>
    <mergeCell ref="B359:O359"/>
    <mergeCell ref="B360:O360"/>
    <mergeCell ref="B361:H361"/>
    <mergeCell ref="I361:O362"/>
    <mergeCell ref="B362:H362"/>
    <mergeCell ref="A336:A347"/>
    <mergeCell ref="B336:F336"/>
    <mergeCell ref="G336:H336"/>
    <mergeCell ref="I336:N336"/>
    <mergeCell ref="B337:F337"/>
    <mergeCell ref="G337:H337"/>
    <mergeCell ref="I337:N337"/>
    <mergeCell ref="B338:F338"/>
    <mergeCell ref="G338:H338"/>
    <mergeCell ref="I338:N338"/>
    <mergeCell ref="B339:F339"/>
    <mergeCell ref="G339:H339"/>
    <mergeCell ref="I339:N339"/>
    <mergeCell ref="B340:F340"/>
    <mergeCell ref="G340:H340"/>
    <mergeCell ref="I340:N340"/>
    <mergeCell ref="B341:F341"/>
    <mergeCell ref="G341:H341"/>
    <mergeCell ref="I341:N341"/>
    <mergeCell ref="B342:F342"/>
    <mergeCell ref="G342:H342"/>
    <mergeCell ref="I342:N342"/>
    <mergeCell ref="B343:F343"/>
    <mergeCell ref="G343:H343"/>
    <mergeCell ref="I343:N343"/>
    <mergeCell ref="B344:F344"/>
    <mergeCell ref="G344:H344"/>
    <mergeCell ref="I344:N344"/>
    <mergeCell ref="B345:F345"/>
    <mergeCell ref="G345:H345"/>
    <mergeCell ref="I345:N345"/>
    <mergeCell ref="B346:F346"/>
    <mergeCell ref="D325:F325"/>
    <mergeCell ref="G325:H325"/>
    <mergeCell ref="I325:M325"/>
    <mergeCell ref="A326:A327"/>
    <mergeCell ref="B326:J327"/>
    <mergeCell ref="M326:N326"/>
    <mergeCell ref="M327:N327"/>
    <mergeCell ref="F328:G328"/>
    <mergeCell ref="M328:N328"/>
    <mergeCell ref="A329:A335"/>
    <mergeCell ref="B329:F329"/>
    <mergeCell ref="G329:H329"/>
    <mergeCell ref="I329:O329"/>
    <mergeCell ref="B330:F330"/>
    <mergeCell ref="G330:H330"/>
    <mergeCell ref="I330:O330"/>
    <mergeCell ref="B331:F331"/>
    <mergeCell ref="G331:H331"/>
    <mergeCell ref="I331:O331"/>
    <mergeCell ref="B332:F332"/>
    <mergeCell ref="G332:H332"/>
    <mergeCell ref="I332:O332"/>
    <mergeCell ref="B333:F333"/>
    <mergeCell ref="G333:H333"/>
    <mergeCell ref="I333:O333"/>
    <mergeCell ref="B334:F334"/>
    <mergeCell ref="G334:H334"/>
    <mergeCell ref="I334:O334"/>
    <mergeCell ref="B335:F335"/>
    <mergeCell ref="G335:H335"/>
    <mergeCell ref="I335:O335"/>
    <mergeCell ref="A310:A321"/>
    <mergeCell ref="B310:O310"/>
    <mergeCell ref="B311:O311"/>
    <mergeCell ref="B312:O312"/>
    <mergeCell ref="B313:O313"/>
    <mergeCell ref="B314:O314"/>
    <mergeCell ref="B315:O315"/>
    <mergeCell ref="B316:O316"/>
    <mergeCell ref="B317:O317"/>
    <mergeCell ref="B318:O318"/>
    <mergeCell ref="B319:H319"/>
    <mergeCell ref="I319:O321"/>
    <mergeCell ref="B320:H320"/>
    <mergeCell ref="B321:H321"/>
    <mergeCell ref="B322:O322"/>
    <mergeCell ref="B323:O323"/>
    <mergeCell ref="A324:O324"/>
    <mergeCell ref="G293:H293"/>
    <mergeCell ref="I293:N293"/>
    <mergeCell ref="B294:F294"/>
    <mergeCell ref="G294:H294"/>
    <mergeCell ref="I294:N294"/>
    <mergeCell ref="A295:A309"/>
    <mergeCell ref="B295:O295"/>
    <mergeCell ref="B296:O297"/>
    <mergeCell ref="B298:O298"/>
    <mergeCell ref="B299:O299"/>
    <mergeCell ref="B300:O300"/>
    <mergeCell ref="B301:O301"/>
    <mergeCell ref="B302:O302"/>
    <mergeCell ref="B303:O303"/>
    <mergeCell ref="B304:O304"/>
    <mergeCell ref="B305:O305"/>
    <mergeCell ref="B306:O306"/>
    <mergeCell ref="B307:O307"/>
    <mergeCell ref="B308:H308"/>
    <mergeCell ref="I308:O309"/>
    <mergeCell ref="B309:H309"/>
    <mergeCell ref="A283:A294"/>
    <mergeCell ref="B283:F283"/>
    <mergeCell ref="G283:H283"/>
    <mergeCell ref="I283:N283"/>
    <mergeCell ref="B284:F284"/>
    <mergeCell ref="G284:H284"/>
    <mergeCell ref="I284:N284"/>
    <mergeCell ref="B285:F285"/>
    <mergeCell ref="G285:H285"/>
    <mergeCell ref="I285:N285"/>
    <mergeCell ref="B286:F286"/>
    <mergeCell ref="G286:H286"/>
    <mergeCell ref="I286:N286"/>
    <mergeCell ref="B287:F287"/>
    <mergeCell ref="G287:H287"/>
    <mergeCell ref="I287:N287"/>
    <mergeCell ref="B288:F288"/>
    <mergeCell ref="G288:H288"/>
    <mergeCell ref="I288:N288"/>
    <mergeCell ref="B289:F289"/>
    <mergeCell ref="G289:H289"/>
    <mergeCell ref="I289:N289"/>
    <mergeCell ref="B290:F290"/>
    <mergeCell ref="G290:H290"/>
    <mergeCell ref="I290:N290"/>
    <mergeCell ref="B291:F291"/>
    <mergeCell ref="G291:H291"/>
    <mergeCell ref="I291:N291"/>
    <mergeCell ref="B292:F292"/>
    <mergeCell ref="G292:H292"/>
    <mergeCell ref="I292:N292"/>
    <mergeCell ref="B293:F293"/>
    <mergeCell ref="D272:F272"/>
    <mergeCell ref="G272:H272"/>
    <mergeCell ref="I272:M272"/>
    <mergeCell ref="A273:A274"/>
    <mergeCell ref="B273:J274"/>
    <mergeCell ref="M273:N273"/>
    <mergeCell ref="M274:N274"/>
    <mergeCell ref="F275:G275"/>
    <mergeCell ref="M275:N275"/>
    <mergeCell ref="A276:A282"/>
    <mergeCell ref="B276:F276"/>
    <mergeCell ref="G276:H276"/>
    <mergeCell ref="I276:O276"/>
    <mergeCell ref="B277:F277"/>
    <mergeCell ref="G277:H277"/>
    <mergeCell ref="I277:O277"/>
    <mergeCell ref="B278:F278"/>
    <mergeCell ref="G278:H278"/>
    <mergeCell ref="I278:O278"/>
    <mergeCell ref="B279:F279"/>
    <mergeCell ref="G279:H279"/>
    <mergeCell ref="I279:O279"/>
    <mergeCell ref="B280:F280"/>
    <mergeCell ref="G280:H280"/>
    <mergeCell ref="I280:O280"/>
    <mergeCell ref="B281:F281"/>
    <mergeCell ref="G281:H281"/>
    <mergeCell ref="I281:O281"/>
    <mergeCell ref="B282:F282"/>
    <mergeCell ref="G282:H282"/>
    <mergeCell ref="I282:O282"/>
    <mergeCell ref="A257:A268"/>
    <mergeCell ref="B257:O257"/>
    <mergeCell ref="B258:O258"/>
    <mergeCell ref="B259:O259"/>
    <mergeCell ref="B260:O260"/>
    <mergeCell ref="B261:O261"/>
    <mergeCell ref="B262:O262"/>
    <mergeCell ref="B263:O263"/>
    <mergeCell ref="B264:O264"/>
    <mergeCell ref="B265:O265"/>
    <mergeCell ref="B266:H266"/>
    <mergeCell ref="I266:O268"/>
    <mergeCell ref="B267:H267"/>
    <mergeCell ref="B268:H268"/>
    <mergeCell ref="B269:O269"/>
    <mergeCell ref="B270:O270"/>
    <mergeCell ref="A271:O271"/>
    <mergeCell ref="G240:H240"/>
    <mergeCell ref="I240:N240"/>
    <mergeCell ref="B241:F241"/>
    <mergeCell ref="G241:H241"/>
    <mergeCell ref="I241:N241"/>
    <mergeCell ref="A242:A256"/>
    <mergeCell ref="B242:O242"/>
    <mergeCell ref="B243:O243"/>
    <mergeCell ref="B244:O244"/>
    <mergeCell ref="B245:O245"/>
    <mergeCell ref="B246:O246"/>
    <mergeCell ref="B247:O247"/>
    <mergeCell ref="B248:O248"/>
    <mergeCell ref="B249:O249"/>
    <mergeCell ref="B250:O250"/>
    <mergeCell ref="B251:O251"/>
    <mergeCell ref="B252:O252"/>
    <mergeCell ref="B253:O253"/>
    <mergeCell ref="B254:O254"/>
    <mergeCell ref="B255:H255"/>
    <mergeCell ref="I255:O256"/>
    <mergeCell ref="B256:H256"/>
    <mergeCell ref="A230:A241"/>
    <mergeCell ref="B230:F230"/>
    <mergeCell ref="G230:H230"/>
    <mergeCell ref="I230:N230"/>
    <mergeCell ref="B231:F231"/>
    <mergeCell ref="G231:H231"/>
    <mergeCell ref="I231:N231"/>
    <mergeCell ref="B232:F232"/>
    <mergeCell ref="G232:H232"/>
    <mergeCell ref="I232:N232"/>
    <mergeCell ref="B233:F233"/>
    <mergeCell ref="G233:H233"/>
    <mergeCell ref="I233:N233"/>
    <mergeCell ref="B234:F234"/>
    <mergeCell ref="G234:H234"/>
    <mergeCell ref="I234:N234"/>
    <mergeCell ref="B235:F235"/>
    <mergeCell ref="G235:H235"/>
    <mergeCell ref="I235:N235"/>
    <mergeCell ref="B236:F236"/>
    <mergeCell ref="G236:H236"/>
    <mergeCell ref="I236:N236"/>
    <mergeCell ref="B237:F237"/>
    <mergeCell ref="G237:H237"/>
    <mergeCell ref="I237:N237"/>
    <mergeCell ref="B238:F238"/>
    <mergeCell ref="G238:H238"/>
    <mergeCell ref="I238:N238"/>
    <mergeCell ref="B239:F239"/>
    <mergeCell ref="G239:H239"/>
    <mergeCell ref="I239:N239"/>
    <mergeCell ref="B240:F240"/>
    <mergeCell ref="D219:F219"/>
    <mergeCell ref="G219:H219"/>
    <mergeCell ref="I219:M219"/>
    <mergeCell ref="A220:A221"/>
    <mergeCell ref="B220:J221"/>
    <mergeCell ref="M220:N220"/>
    <mergeCell ref="M221:N221"/>
    <mergeCell ref="F222:G222"/>
    <mergeCell ref="M222:N222"/>
    <mergeCell ref="A223:A229"/>
    <mergeCell ref="B223:F223"/>
    <mergeCell ref="G223:H223"/>
    <mergeCell ref="I223:O223"/>
    <mergeCell ref="B224:F224"/>
    <mergeCell ref="G224:H224"/>
    <mergeCell ref="I224:O224"/>
    <mergeCell ref="B225:F225"/>
    <mergeCell ref="G225:H225"/>
    <mergeCell ref="I225:O225"/>
    <mergeCell ref="B226:F226"/>
    <mergeCell ref="G226:H226"/>
    <mergeCell ref="I226:O226"/>
    <mergeCell ref="B227:F227"/>
    <mergeCell ref="G227:H227"/>
    <mergeCell ref="I227:O227"/>
    <mergeCell ref="B228:F228"/>
    <mergeCell ref="G228:H228"/>
    <mergeCell ref="I228:O228"/>
    <mergeCell ref="B229:F229"/>
    <mergeCell ref="G229:H229"/>
    <mergeCell ref="I229:O229"/>
    <mergeCell ref="A204:A215"/>
    <mergeCell ref="B204:O204"/>
    <mergeCell ref="B205:O205"/>
    <mergeCell ref="B206:O206"/>
    <mergeCell ref="B207:O207"/>
    <mergeCell ref="B208:O208"/>
    <mergeCell ref="B209:O209"/>
    <mergeCell ref="B210:O210"/>
    <mergeCell ref="B211:O211"/>
    <mergeCell ref="B212:O212"/>
    <mergeCell ref="B213:H213"/>
    <mergeCell ref="I213:O215"/>
    <mergeCell ref="B214:H214"/>
    <mergeCell ref="B215:H215"/>
    <mergeCell ref="B216:O216"/>
    <mergeCell ref="B217:O217"/>
    <mergeCell ref="A218:O218"/>
    <mergeCell ref="G187:H187"/>
    <mergeCell ref="I187:N187"/>
    <mergeCell ref="B188:F188"/>
    <mergeCell ref="G188:H188"/>
    <mergeCell ref="I188:N188"/>
    <mergeCell ref="A189:A203"/>
    <mergeCell ref="B189:O189"/>
    <mergeCell ref="B190:O190"/>
    <mergeCell ref="B191:O191"/>
    <mergeCell ref="B192:O192"/>
    <mergeCell ref="B193:O193"/>
    <mergeCell ref="B194:O194"/>
    <mergeCell ref="B195:O195"/>
    <mergeCell ref="B196:O196"/>
    <mergeCell ref="B197:O197"/>
    <mergeCell ref="B198:O198"/>
    <mergeCell ref="B199:O199"/>
    <mergeCell ref="B200:O200"/>
    <mergeCell ref="B201:O201"/>
    <mergeCell ref="B202:H202"/>
    <mergeCell ref="I202:O203"/>
    <mergeCell ref="B203:H203"/>
    <mergeCell ref="A177:A188"/>
    <mergeCell ref="B177:F177"/>
    <mergeCell ref="G177:H177"/>
    <mergeCell ref="I177:N177"/>
    <mergeCell ref="B178:F178"/>
    <mergeCell ref="G178:H178"/>
    <mergeCell ref="I178:N178"/>
    <mergeCell ref="B179:F179"/>
    <mergeCell ref="G179:H179"/>
    <mergeCell ref="I179:N179"/>
    <mergeCell ref="B180:F180"/>
    <mergeCell ref="G180:H180"/>
    <mergeCell ref="I180:N180"/>
    <mergeCell ref="B181:F181"/>
    <mergeCell ref="G181:H181"/>
    <mergeCell ref="I181:N181"/>
    <mergeCell ref="B182:F182"/>
    <mergeCell ref="G182:H182"/>
    <mergeCell ref="I182:N182"/>
    <mergeCell ref="B183:F183"/>
    <mergeCell ref="G183:H183"/>
    <mergeCell ref="I183:N183"/>
    <mergeCell ref="B184:F184"/>
    <mergeCell ref="G184:H184"/>
    <mergeCell ref="I184:N184"/>
    <mergeCell ref="B185:F185"/>
    <mergeCell ref="G185:H185"/>
    <mergeCell ref="I185:N185"/>
    <mergeCell ref="B186:F186"/>
    <mergeCell ref="G186:H186"/>
    <mergeCell ref="I186:N186"/>
    <mergeCell ref="B187:F187"/>
    <mergeCell ref="D166:F166"/>
    <mergeCell ref="G166:H166"/>
    <mergeCell ref="I166:M166"/>
    <mergeCell ref="A167:A168"/>
    <mergeCell ref="B167:J168"/>
    <mergeCell ref="M167:N167"/>
    <mergeCell ref="M168:N168"/>
    <mergeCell ref="F169:G169"/>
    <mergeCell ref="M169:N169"/>
    <mergeCell ref="A170:A176"/>
    <mergeCell ref="B170:F170"/>
    <mergeCell ref="G170:H170"/>
    <mergeCell ref="I170:O170"/>
    <mergeCell ref="B171:F171"/>
    <mergeCell ref="G171:H171"/>
    <mergeCell ref="I171:O171"/>
    <mergeCell ref="B172:F172"/>
    <mergeCell ref="G172:H172"/>
    <mergeCell ref="I172:O172"/>
    <mergeCell ref="B173:F173"/>
    <mergeCell ref="G173:H173"/>
    <mergeCell ref="I173:O173"/>
    <mergeCell ref="B174:F174"/>
    <mergeCell ref="G174:H174"/>
    <mergeCell ref="I174:O174"/>
    <mergeCell ref="B175:F175"/>
    <mergeCell ref="G175:H175"/>
    <mergeCell ref="I175:O175"/>
    <mergeCell ref="B176:F176"/>
    <mergeCell ref="G176:H176"/>
    <mergeCell ref="I176:O176"/>
    <mergeCell ref="A151:A162"/>
    <mergeCell ref="B151:O151"/>
    <mergeCell ref="B152:O152"/>
    <mergeCell ref="B153:O153"/>
    <mergeCell ref="B154:O154"/>
    <mergeCell ref="B155:O155"/>
    <mergeCell ref="B156:O156"/>
    <mergeCell ref="B157:O157"/>
    <mergeCell ref="B158:O158"/>
    <mergeCell ref="B159:O159"/>
    <mergeCell ref="B160:H160"/>
    <mergeCell ref="I160:O162"/>
    <mergeCell ref="B161:H161"/>
    <mergeCell ref="B162:H162"/>
    <mergeCell ref="B163:O163"/>
    <mergeCell ref="B164:O164"/>
    <mergeCell ref="A165:O165"/>
    <mergeCell ref="G134:H134"/>
    <mergeCell ref="I134:N134"/>
    <mergeCell ref="B135:F135"/>
    <mergeCell ref="G135:H135"/>
    <mergeCell ref="I135:N135"/>
    <mergeCell ref="A136:A150"/>
    <mergeCell ref="B136:O136"/>
    <mergeCell ref="B137:O137"/>
    <mergeCell ref="B138:O138"/>
    <mergeCell ref="B139:O139"/>
    <mergeCell ref="B140:O140"/>
    <mergeCell ref="B141:O141"/>
    <mergeCell ref="B142:O142"/>
    <mergeCell ref="B143:O143"/>
    <mergeCell ref="B144:O144"/>
    <mergeCell ref="B145:O145"/>
    <mergeCell ref="B146:O146"/>
    <mergeCell ref="B147:O147"/>
    <mergeCell ref="B148:O148"/>
    <mergeCell ref="B149:H149"/>
    <mergeCell ref="I149:O150"/>
    <mergeCell ref="B150:H150"/>
    <mergeCell ref="A124:A135"/>
    <mergeCell ref="B124:F124"/>
    <mergeCell ref="G124:H124"/>
    <mergeCell ref="I124:N124"/>
    <mergeCell ref="B125:F125"/>
    <mergeCell ref="G125:H125"/>
    <mergeCell ref="I125:N125"/>
    <mergeCell ref="B126:F126"/>
    <mergeCell ref="G126:H126"/>
    <mergeCell ref="I126:N126"/>
    <mergeCell ref="B127:F127"/>
    <mergeCell ref="G127:H127"/>
    <mergeCell ref="I127:N127"/>
    <mergeCell ref="B128:F128"/>
    <mergeCell ref="G128:H128"/>
    <mergeCell ref="I128:N128"/>
    <mergeCell ref="B129:F129"/>
    <mergeCell ref="G129:H129"/>
    <mergeCell ref="I129:N129"/>
    <mergeCell ref="B130:F130"/>
    <mergeCell ref="G130:H130"/>
    <mergeCell ref="I130:N130"/>
    <mergeCell ref="B131:F131"/>
    <mergeCell ref="G131:H131"/>
    <mergeCell ref="I131:N131"/>
    <mergeCell ref="B132:F132"/>
    <mergeCell ref="G132:H132"/>
    <mergeCell ref="I132:N132"/>
    <mergeCell ref="B133:F133"/>
    <mergeCell ref="G133:H133"/>
    <mergeCell ref="I133:N133"/>
    <mergeCell ref="B134:F134"/>
    <mergeCell ref="D113:F113"/>
    <mergeCell ref="G113:H113"/>
    <mergeCell ref="I113:M113"/>
    <mergeCell ref="A114:A115"/>
    <mergeCell ref="B114:J115"/>
    <mergeCell ref="M114:N114"/>
    <mergeCell ref="M115:N115"/>
    <mergeCell ref="F116:G116"/>
    <mergeCell ref="M116:N116"/>
    <mergeCell ref="A117:A123"/>
    <mergeCell ref="B117:F117"/>
    <mergeCell ref="G117:H117"/>
    <mergeCell ref="I117:O117"/>
    <mergeCell ref="B118:F118"/>
    <mergeCell ref="G118:H118"/>
    <mergeCell ref="I118:O118"/>
    <mergeCell ref="B119:F119"/>
    <mergeCell ref="G119:H119"/>
    <mergeCell ref="I119:O119"/>
    <mergeCell ref="B120:F120"/>
    <mergeCell ref="G120:H120"/>
    <mergeCell ref="I120:O120"/>
    <mergeCell ref="B121:F121"/>
    <mergeCell ref="G121:H121"/>
    <mergeCell ref="I121:O121"/>
    <mergeCell ref="B122:F122"/>
    <mergeCell ref="G122:H122"/>
    <mergeCell ref="I122:O122"/>
    <mergeCell ref="B123:F123"/>
    <mergeCell ref="G123:H123"/>
    <mergeCell ref="I123:O123"/>
    <mergeCell ref="A98:A109"/>
    <mergeCell ref="B98:O98"/>
    <mergeCell ref="B99:O99"/>
    <mergeCell ref="B100:O100"/>
    <mergeCell ref="B101:O101"/>
    <mergeCell ref="B102:O102"/>
    <mergeCell ref="B103:O103"/>
    <mergeCell ref="B104:O104"/>
    <mergeCell ref="B105:O105"/>
    <mergeCell ref="B106:O106"/>
    <mergeCell ref="B107:H107"/>
    <mergeCell ref="I107:O109"/>
    <mergeCell ref="B108:H108"/>
    <mergeCell ref="B109:H109"/>
    <mergeCell ref="B110:O110"/>
    <mergeCell ref="B111:O111"/>
    <mergeCell ref="A112:O112"/>
    <mergeCell ref="G81:H81"/>
    <mergeCell ref="I81:N81"/>
    <mergeCell ref="B82:F82"/>
    <mergeCell ref="G82:H82"/>
    <mergeCell ref="I82:N82"/>
    <mergeCell ref="A83:A97"/>
    <mergeCell ref="B83:O83"/>
    <mergeCell ref="B84:O84"/>
    <mergeCell ref="B85:O85"/>
    <mergeCell ref="B86:O86"/>
    <mergeCell ref="B87:O87"/>
    <mergeCell ref="B88:O88"/>
    <mergeCell ref="B89:O89"/>
    <mergeCell ref="B90:O90"/>
    <mergeCell ref="B91:O91"/>
    <mergeCell ref="B92:O92"/>
    <mergeCell ref="B93:O93"/>
    <mergeCell ref="B94:O94"/>
    <mergeCell ref="B95:O95"/>
    <mergeCell ref="B96:H96"/>
    <mergeCell ref="I96:O97"/>
    <mergeCell ref="B97:H97"/>
    <mergeCell ref="A71:A82"/>
    <mergeCell ref="B71:F71"/>
    <mergeCell ref="G71:H71"/>
    <mergeCell ref="I71:N71"/>
    <mergeCell ref="B72:F72"/>
    <mergeCell ref="G72:H72"/>
    <mergeCell ref="I72:N72"/>
    <mergeCell ref="B73:F73"/>
    <mergeCell ref="G73:H73"/>
    <mergeCell ref="I73:N73"/>
    <mergeCell ref="B74:F74"/>
    <mergeCell ref="G74:H74"/>
    <mergeCell ref="I74:N74"/>
    <mergeCell ref="B75:F75"/>
    <mergeCell ref="G75:H75"/>
    <mergeCell ref="I75:N75"/>
    <mergeCell ref="B76:F76"/>
    <mergeCell ref="G76:H76"/>
    <mergeCell ref="I76:N76"/>
    <mergeCell ref="B77:F77"/>
    <mergeCell ref="G77:H77"/>
    <mergeCell ref="I77:N77"/>
    <mergeCell ref="B78:F78"/>
    <mergeCell ref="G78:H78"/>
    <mergeCell ref="I78:N78"/>
    <mergeCell ref="B79:F79"/>
    <mergeCell ref="G79:H79"/>
    <mergeCell ref="I79:N79"/>
    <mergeCell ref="B80:F80"/>
    <mergeCell ref="G80:H80"/>
    <mergeCell ref="I80:N80"/>
    <mergeCell ref="B81:F81"/>
    <mergeCell ref="D60:F60"/>
    <mergeCell ref="G60:H60"/>
    <mergeCell ref="I60:M60"/>
    <mergeCell ref="A61:A62"/>
    <mergeCell ref="B61:J62"/>
    <mergeCell ref="M61:N61"/>
    <mergeCell ref="M62:N62"/>
    <mergeCell ref="F63:G63"/>
    <mergeCell ref="M63:N63"/>
    <mergeCell ref="A64:A70"/>
    <mergeCell ref="B64:F64"/>
    <mergeCell ref="G64:H64"/>
    <mergeCell ref="I64:O64"/>
    <mergeCell ref="B65:F65"/>
    <mergeCell ref="G65:H65"/>
    <mergeCell ref="I65:O65"/>
    <mergeCell ref="B66:F66"/>
    <mergeCell ref="G66:H66"/>
    <mergeCell ref="I66:O66"/>
    <mergeCell ref="B67:F67"/>
    <mergeCell ref="G67:H67"/>
    <mergeCell ref="I67:O67"/>
    <mergeCell ref="B68:F68"/>
    <mergeCell ref="G68:H68"/>
    <mergeCell ref="I68:O68"/>
    <mergeCell ref="B69:F69"/>
    <mergeCell ref="G69:H69"/>
    <mergeCell ref="I69:O69"/>
    <mergeCell ref="B70:F70"/>
    <mergeCell ref="G70:H70"/>
    <mergeCell ref="I70:O70"/>
    <mergeCell ref="A45:A56"/>
    <mergeCell ref="B45:O45"/>
    <mergeCell ref="B46:O46"/>
    <mergeCell ref="B47:O47"/>
    <mergeCell ref="B48:O48"/>
    <mergeCell ref="B49:O49"/>
    <mergeCell ref="B50:O50"/>
    <mergeCell ref="B51:O51"/>
    <mergeCell ref="B52:O52"/>
    <mergeCell ref="B53:O53"/>
    <mergeCell ref="B54:H54"/>
    <mergeCell ref="I54:O56"/>
    <mergeCell ref="B55:H55"/>
    <mergeCell ref="B56:H56"/>
    <mergeCell ref="B57:O57"/>
    <mergeCell ref="B58:O58"/>
    <mergeCell ref="A59:O59"/>
    <mergeCell ref="I24:N24"/>
    <mergeCell ref="B25:F25"/>
    <mergeCell ref="G25:H25"/>
    <mergeCell ref="I25:N25"/>
    <mergeCell ref="B26:F26"/>
    <mergeCell ref="G26:H26"/>
    <mergeCell ref="I26:N26"/>
    <mergeCell ref="A27:A44"/>
    <mergeCell ref="B27:O27"/>
    <mergeCell ref="B28:O28"/>
    <mergeCell ref="B29:O29"/>
    <mergeCell ref="B30:O30"/>
    <mergeCell ref="B31:O31"/>
    <mergeCell ref="B32:O32"/>
    <mergeCell ref="B33:O33"/>
    <mergeCell ref="B34:O34"/>
    <mergeCell ref="B35:O35"/>
    <mergeCell ref="B36:O36"/>
    <mergeCell ref="B37:O37"/>
    <mergeCell ref="B38:O38"/>
    <mergeCell ref="B39:O39"/>
    <mergeCell ref="B40:O40"/>
    <mergeCell ref="B41:O41"/>
    <mergeCell ref="B42:O42"/>
    <mergeCell ref="B43:H43"/>
    <mergeCell ref="I43:O44"/>
    <mergeCell ref="B44:H44"/>
    <mergeCell ref="G14:H14"/>
    <mergeCell ref="I14:O14"/>
    <mergeCell ref="A15:A26"/>
    <mergeCell ref="B15:F15"/>
    <mergeCell ref="G15:H15"/>
    <mergeCell ref="I15:N15"/>
    <mergeCell ref="B16:F16"/>
    <mergeCell ref="G16:H16"/>
    <mergeCell ref="I16:N16"/>
    <mergeCell ref="B17:F17"/>
    <mergeCell ref="G17:H17"/>
    <mergeCell ref="I17:N17"/>
    <mergeCell ref="B18:F18"/>
    <mergeCell ref="G18:H18"/>
    <mergeCell ref="I18:N18"/>
    <mergeCell ref="B19:F19"/>
    <mergeCell ref="G19:H19"/>
    <mergeCell ref="I19:N19"/>
    <mergeCell ref="B20:F20"/>
    <mergeCell ref="G20:H20"/>
    <mergeCell ref="I20:N20"/>
    <mergeCell ref="B21:F21"/>
    <mergeCell ref="G21:H21"/>
    <mergeCell ref="I21:N21"/>
    <mergeCell ref="B22:F22"/>
    <mergeCell ref="G22:H22"/>
    <mergeCell ref="I22:N22"/>
    <mergeCell ref="B23:F23"/>
    <mergeCell ref="G23:H23"/>
    <mergeCell ref="I23:N23"/>
    <mergeCell ref="B24:F24"/>
    <mergeCell ref="G24:H24"/>
    <mergeCell ref="B1:O1"/>
    <mergeCell ref="B2:O2"/>
    <mergeCell ref="A3:O3"/>
    <mergeCell ref="D4:F4"/>
    <mergeCell ref="G4:H4"/>
    <mergeCell ref="I4:M4"/>
    <mergeCell ref="A5:A6"/>
    <mergeCell ref="B5:J6"/>
    <mergeCell ref="M5:N5"/>
    <mergeCell ref="M6:N6"/>
    <mergeCell ref="F7:G7"/>
    <mergeCell ref="M7:N7"/>
    <mergeCell ref="A8:A14"/>
    <mergeCell ref="B8:F8"/>
    <mergeCell ref="G8:H8"/>
    <mergeCell ref="I8:N8"/>
    <mergeCell ref="B9:F9"/>
    <mergeCell ref="G9:H9"/>
    <mergeCell ref="I9:O9"/>
    <mergeCell ref="B10:F10"/>
    <mergeCell ref="G10:H10"/>
    <mergeCell ref="I10:O10"/>
    <mergeCell ref="B11:F11"/>
    <mergeCell ref="G11:H11"/>
    <mergeCell ref="I11:O11"/>
    <mergeCell ref="B12:F12"/>
    <mergeCell ref="G12:H12"/>
    <mergeCell ref="I12:O12"/>
    <mergeCell ref="B13:F13"/>
    <mergeCell ref="G13:H13"/>
    <mergeCell ref="I13:O13"/>
    <mergeCell ref="B14:F14"/>
  </mergeCells>
  <pageMargins left="0.511811024" right="0.511811024" top="0.78740157500000008" bottom="0.78740157500000008" header="0.31496062000000014" footer="0.31496062000000014"/>
  <pageSetup paperSize="9" scale="70" fitToHeight="0" orientation="portrait" r:id="rId1"/>
  <rowBreaks count="29" manualBreakCount="29">
    <brk id="56" max="16383" man="1"/>
    <brk id="109" max="16383" man="1"/>
    <brk id="162" max="16383" man="1"/>
    <brk id="215" max="16383" man="1"/>
    <brk id="268" max="16383" man="1"/>
    <brk id="321" max="16383" man="1"/>
    <brk id="374" max="16383" man="1"/>
    <brk id="427" max="16383" man="1"/>
    <brk id="480" max="16383" man="1"/>
    <brk id="533" max="16383" man="1"/>
    <brk id="586" max="16383" man="1"/>
    <brk id="639" max="16383" man="1"/>
    <brk id="692" max="16383" man="1"/>
    <brk id="745" max="16383" man="1"/>
    <brk id="798" max="16383" man="1"/>
    <brk id="851" max="16383" man="1"/>
    <brk id="904" max="16383" man="1"/>
    <brk id="957" max="16383" man="1"/>
    <brk id="1010" max="16383" man="1"/>
    <brk id="1063" max="16383" man="1"/>
    <brk id="1116" max="16383" man="1"/>
    <brk id="1169" max="16383" man="1"/>
    <brk id="1222" max="16383" man="1"/>
    <brk id="1275" max="16383" man="1"/>
    <brk id="1328" max="16383" man="1"/>
    <brk id="1381" max="16383" man="1"/>
    <brk id="1434" max="16383" man="1"/>
    <brk id="1487" max="16383" man="1"/>
    <brk id="154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57"/>
  <sheetViews>
    <sheetView workbookViewId="0">
      <selection activeCell="S15" sqref="S15"/>
    </sheetView>
  </sheetViews>
  <sheetFormatPr defaultColWidth="7.7109375" defaultRowHeight="12" x14ac:dyDescent="0.25"/>
  <cols>
    <col min="1" max="1" width="13.140625" style="57" customWidth="1"/>
    <col min="2" max="2" width="11.28515625" style="57" customWidth="1"/>
    <col min="3" max="3" width="4.140625" style="58" customWidth="1"/>
    <col min="4" max="4" width="7.85546875" style="59" customWidth="1"/>
    <col min="5" max="5" width="21.140625" style="59" customWidth="1"/>
    <col min="6" max="6" width="7.5703125" style="58" customWidth="1"/>
    <col min="7" max="7" width="2.42578125" style="58" customWidth="1"/>
    <col min="8" max="8" width="7.5703125" style="58" customWidth="1"/>
    <col min="9" max="9" width="4.7109375" style="58" customWidth="1"/>
    <col min="10" max="10" width="2.5703125" style="58" customWidth="1"/>
    <col min="11" max="11" width="10.140625" style="58" customWidth="1"/>
    <col min="12" max="12" width="6.140625" style="58" customWidth="1"/>
    <col min="13" max="13" width="2.28515625" style="58" customWidth="1"/>
    <col min="14" max="14" width="12.140625" style="58" customWidth="1"/>
    <col min="15" max="15" width="4.5703125" style="60" customWidth="1"/>
    <col min="16" max="16" width="2.42578125" style="60" customWidth="1"/>
    <col min="17" max="17" width="12.5703125" style="58" customWidth="1"/>
    <col min="18" max="16384" width="7.7109375" style="57"/>
  </cols>
  <sheetData>
    <row r="1" spans="1:17" s="61" customFormat="1" ht="15" customHeight="1" x14ac:dyDescent="0.25">
      <c r="A1" s="62" t="s">
        <v>0</v>
      </c>
      <c r="B1" s="450" t="s">
        <v>220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303" t="s">
        <v>95</v>
      </c>
      <c r="P1" s="303"/>
      <c r="Q1" s="304"/>
    </row>
    <row r="2" spans="1:17" s="61" customFormat="1" ht="15" x14ac:dyDescent="0.25">
      <c r="A2" s="63" t="s">
        <v>2</v>
      </c>
      <c r="B2" s="452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305"/>
      <c r="P2" s="305"/>
      <c r="Q2" s="306"/>
    </row>
    <row r="3" spans="1:17" s="61" customFormat="1" ht="15" x14ac:dyDescent="0.25">
      <c r="A3" s="63" t="s">
        <v>4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305"/>
      <c r="P3" s="305"/>
      <c r="Q3" s="306"/>
    </row>
    <row r="4" spans="1:17" s="61" customFormat="1" ht="14.25" customHeight="1" x14ac:dyDescent="0.25">
      <c r="A4" s="64" t="s">
        <v>6</v>
      </c>
      <c r="B4" s="65"/>
      <c r="C4" s="66" t="s">
        <v>99</v>
      </c>
      <c r="D4" s="191"/>
      <c r="E4" s="68" t="s">
        <v>101</v>
      </c>
      <c r="F4" s="454" t="s">
        <v>221</v>
      </c>
      <c r="G4" s="455"/>
      <c r="H4" s="455"/>
      <c r="I4" s="455"/>
      <c r="J4" s="455"/>
      <c r="K4" s="298" t="s">
        <v>103</v>
      </c>
      <c r="L4" s="298"/>
      <c r="M4" s="298"/>
      <c r="N4" s="192"/>
      <c r="O4" s="307"/>
      <c r="P4" s="307"/>
      <c r="Q4" s="308"/>
    </row>
    <row r="5" spans="1:17" s="70" customFormat="1" ht="15" x14ac:dyDescent="0.25">
      <c r="A5" s="281" t="s">
        <v>104</v>
      </c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3"/>
    </row>
    <row r="6" spans="1:17" s="71" customFormat="1" ht="15.75" customHeight="1" x14ac:dyDescent="0.25">
      <c r="A6" s="72" t="s">
        <v>9</v>
      </c>
      <c r="B6" s="287" t="s">
        <v>105</v>
      </c>
      <c r="C6" s="288"/>
      <c r="D6" s="288"/>
      <c r="E6" s="289"/>
      <c r="F6" s="73" t="s">
        <v>106</v>
      </c>
      <c r="G6" s="73" t="s">
        <v>107</v>
      </c>
      <c r="H6" s="73" t="s">
        <v>108</v>
      </c>
      <c r="I6" s="73" t="s">
        <v>37</v>
      </c>
      <c r="J6" s="73" t="s">
        <v>107</v>
      </c>
      <c r="K6" s="73" t="s">
        <v>109</v>
      </c>
      <c r="L6" s="73" t="s">
        <v>37</v>
      </c>
      <c r="M6" s="73" t="s">
        <v>107</v>
      </c>
      <c r="N6" s="73" t="s">
        <v>110</v>
      </c>
      <c r="O6" s="74" t="s">
        <v>37</v>
      </c>
      <c r="P6" s="74" t="s">
        <v>111</v>
      </c>
      <c r="Q6" s="75" t="s">
        <v>112</v>
      </c>
    </row>
    <row r="7" spans="1:17" s="76" customFormat="1" ht="12.75" x14ac:dyDescent="0.25">
      <c r="A7" s="77">
        <f>'Planilha contratada'!A7</f>
        <v>1</v>
      </c>
      <c r="B7" s="290" t="str">
        <f>'Planilha contratada'!B7</f>
        <v>SERVIÇOS GERAIS DO EMPREENDIMENTO</v>
      </c>
      <c r="C7" s="290"/>
      <c r="D7" s="290"/>
      <c r="E7" s="290"/>
      <c r="F7" s="193"/>
      <c r="G7" s="193"/>
      <c r="H7" s="193"/>
      <c r="I7" s="193"/>
      <c r="J7" s="193"/>
      <c r="K7" s="193"/>
      <c r="L7" s="193"/>
      <c r="M7" s="193"/>
      <c r="N7" s="193"/>
      <c r="O7" s="194"/>
      <c r="P7" s="194"/>
      <c r="Q7" s="195"/>
    </row>
    <row r="8" spans="1:17" s="76" customFormat="1" ht="12.75" x14ac:dyDescent="0.25">
      <c r="A8" s="78" t="str">
        <f>'Planilha contratada'!A8</f>
        <v>01.01 </v>
      </c>
      <c r="B8" s="291" t="str">
        <f>'Planilha contratada'!B8</f>
        <v>ADMINISTRAÇÃO LOCAL</v>
      </c>
      <c r="C8" s="291"/>
      <c r="D8" s="291"/>
      <c r="E8" s="291"/>
      <c r="F8" s="84"/>
      <c r="G8" s="84"/>
      <c r="H8" s="84"/>
      <c r="I8" s="84"/>
      <c r="J8" s="84"/>
      <c r="K8" s="84"/>
      <c r="L8" s="84"/>
      <c r="M8" s="84"/>
      <c r="N8" s="84"/>
      <c r="O8" s="196"/>
      <c r="P8" s="196"/>
      <c r="Q8" s="197"/>
    </row>
    <row r="9" spans="1:17" ht="12.75" x14ac:dyDescent="0.25">
      <c r="A9" s="79" t="str">
        <f>'Planilha contratada'!A9</f>
        <v>01.01.001 </v>
      </c>
      <c r="B9" s="286" t="str">
        <f>'Planilha contratada'!B9</f>
        <v>Mestre de obras com encargos complementares</v>
      </c>
      <c r="C9" s="286"/>
      <c r="D9" s="286"/>
      <c r="E9" s="286"/>
      <c r="F9" s="82"/>
      <c r="G9" s="82"/>
      <c r="H9" s="82"/>
      <c r="I9" s="82"/>
      <c r="J9" s="82"/>
      <c r="K9" s="82"/>
      <c r="L9" s="82"/>
      <c r="M9" s="82"/>
      <c r="N9" s="82"/>
      <c r="O9" s="198"/>
      <c r="P9" s="198"/>
      <c r="Q9" s="199"/>
    </row>
    <row r="10" spans="1:17" ht="12.75" x14ac:dyDescent="0.25">
      <c r="A10" s="79" t="str">
        <f>'Planilha contratada'!A10</f>
        <v>01.01.002 </v>
      </c>
      <c r="B10" s="286" t="str">
        <f>'Planilha contratada'!B10</f>
        <v>Engenheiro civil de obra junior com encargos complementares</v>
      </c>
      <c r="C10" s="286"/>
      <c r="D10" s="286"/>
      <c r="E10" s="286"/>
      <c r="F10" s="82"/>
      <c r="G10" s="82"/>
      <c r="H10" s="82"/>
      <c r="I10" s="82"/>
      <c r="J10" s="82"/>
      <c r="K10" s="82"/>
      <c r="L10" s="82"/>
      <c r="M10" s="82"/>
      <c r="N10" s="82"/>
      <c r="O10" s="198"/>
      <c r="P10" s="198"/>
      <c r="Q10" s="199"/>
    </row>
    <row r="11" spans="1:17" ht="12.75" x14ac:dyDescent="0.25">
      <c r="A11" s="79" t="str">
        <f>'Planilha contratada'!A11</f>
        <v>01.01.003 </v>
      </c>
      <c r="B11" s="286" t="str">
        <f>'Planilha contratada'!B11</f>
        <v>Vigia diurno com encargos complementares</v>
      </c>
      <c r="C11" s="286"/>
      <c r="D11" s="286"/>
      <c r="E11" s="286"/>
      <c r="F11" s="82"/>
      <c r="G11" s="82"/>
      <c r="H11" s="82"/>
      <c r="I11" s="82"/>
      <c r="J11" s="82"/>
      <c r="K11" s="82"/>
      <c r="L11" s="82"/>
      <c r="M11" s="82"/>
      <c r="N11" s="82"/>
      <c r="O11" s="198"/>
      <c r="P11" s="198"/>
      <c r="Q11" s="199"/>
    </row>
    <row r="12" spans="1:17" s="76" customFormat="1" ht="12.75" x14ac:dyDescent="0.25">
      <c r="A12" s="78" t="str">
        <f>'Planilha contratada'!A12</f>
        <v>01.02 </v>
      </c>
      <c r="B12" s="291" t="str">
        <f>'Planilha contratada'!B12</f>
        <v>MOBILIZAÇÃO/DESMOBILIZAÇÃO</v>
      </c>
      <c r="C12" s="291"/>
      <c r="D12" s="291"/>
      <c r="E12" s="291"/>
      <c r="F12" s="84"/>
      <c r="G12" s="84"/>
      <c r="H12" s="84"/>
      <c r="I12" s="84"/>
      <c r="J12" s="84"/>
      <c r="K12" s="84"/>
      <c r="L12" s="84"/>
      <c r="M12" s="84"/>
      <c r="N12" s="84"/>
      <c r="O12" s="196"/>
      <c r="P12" s="196"/>
      <c r="Q12" s="197"/>
    </row>
    <row r="13" spans="1:17" ht="12.75" x14ac:dyDescent="0.25">
      <c r="A13" s="79" t="str">
        <f>'Planilha contratada'!A13</f>
        <v>01.02.001 </v>
      </c>
      <c r="B13" s="286" t="str">
        <f>'Planilha contratada'!B13</f>
        <v>Transporte com caminhão carroceria 9t, em via urbana pavimentada, dmt até 30km (unidade: txkm). af_07/2020</v>
      </c>
      <c r="C13" s="286"/>
      <c r="D13" s="286"/>
      <c r="E13" s="286"/>
      <c r="F13" s="82"/>
      <c r="G13" s="82"/>
      <c r="H13" s="82"/>
      <c r="I13" s="82"/>
      <c r="J13" s="82"/>
      <c r="K13" s="82"/>
      <c r="L13" s="82"/>
      <c r="M13" s="82"/>
      <c r="N13" s="82"/>
      <c r="O13" s="198"/>
      <c r="P13" s="198"/>
      <c r="Q13" s="199"/>
    </row>
    <row r="14" spans="1:17" s="76" customFormat="1" ht="12.75" x14ac:dyDescent="0.25">
      <c r="A14" s="78" t="str">
        <f>'Planilha contratada'!A14</f>
        <v>01.03 </v>
      </c>
      <c r="B14" s="291" t="str">
        <f>'Planilha contratada'!B14</f>
        <v>SERVIÇOS GERAIS</v>
      </c>
      <c r="C14" s="291"/>
      <c r="D14" s="291"/>
      <c r="E14" s="291"/>
      <c r="F14" s="84"/>
      <c r="G14" s="84"/>
      <c r="H14" s="84"/>
      <c r="I14" s="84"/>
      <c r="J14" s="84"/>
      <c r="K14" s="84"/>
      <c r="L14" s="84"/>
      <c r="M14" s="84"/>
      <c r="N14" s="84"/>
      <c r="O14" s="196"/>
      <c r="P14" s="196"/>
      <c r="Q14" s="197"/>
    </row>
    <row r="15" spans="1:17" ht="12.75" x14ac:dyDescent="0.25">
      <c r="A15" s="79" t="str">
        <f>'Planilha contratada'!A15</f>
        <v>01.03.003 </v>
      </c>
      <c r="B15" s="286" t="str">
        <f>'Planilha contratada'!B15</f>
        <v>Ligação Predial de Água em Mureta de Concreto, Provisória ou Definitiva, com Fornecimento de Material, inclusive Mureta e Hidrômetro, Rede DN 50mm - Rev 03_10/2022</v>
      </c>
      <c r="C15" s="286"/>
      <c r="D15" s="286"/>
      <c r="E15" s="286"/>
      <c r="F15" s="82"/>
      <c r="G15" s="82"/>
      <c r="H15" s="82"/>
      <c r="I15" s="82"/>
      <c r="J15" s="82"/>
      <c r="K15" s="82"/>
      <c r="L15" s="82"/>
      <c r="M15" s="82"/>
      <c r="N15" s="82"/>
      <c r="O15" s="198"/>
      <c r="P15" s="198"/>
      <c r="Q15" s="199"/>
    </row>
    <row r="16" spans="1:17" ht="12.75" x14ac:dyDescent="0.25">
      <c r="A16" s="79" t="str">
        <f>'Planilha contratada'!A16</f>
        <v>01.03.004 </v>
      </c>
      <c r="B16" s="286" t="str">
        <f>'Planilha contratada'!B16</f>
        <v>Instalação provisória de energia elétrica, aerea, trifasica, em poste galvanizado, exclusive fornecimento do medidor</v>
      </c>
      <c r="C16" s="286"/>
      <c r="D16" s="286"/>
      <c r="E16" s="286"/>
      <c r="F16" s="82"/>
      <c r="G16" s="82"/>
      <c r="H16" s="82"/>
      <c r="I16" s="82"/>
      <c r="J16" s="82"/>
      <c r="K16" s="82"/>
      <c r="L16" s="82"/>
      <c r="M16" s="82"/>
      <c r="N16" s="82"/>
      <c r="O16" s="198"/>
      <c r="P16" s="198"/>
      <c r="Q16" s="199"/>
    </row>
    <row r="17" spans="1:17" ht="12.75" x14ac:dyDescent="0.25">
      <c r="A17" s="79" t="str">
        <f>'Planilha contratada'!A17</f>
        <v>01.03.005 </v>
      </c>
      <c r="B17" s="286" t="str">
        <f>'Planilha contratada'!B17</f>
        <v>Fornecimento e instalação de placa de obra com chapa galvanizada e estrutura de madeira. af_03/2022_ps</v>
      </c>
      <c r="C17" s="286"/>
      <c r="D17" s="286"/>
      <c r="E17" s="286"/>
      <c r="F17" s="82"/>
      <c r="G17" s="82"/>
      <c r="H17" s="82"/>
      <c r="I17" s="82"/>
      <c r="J17" s="82"/>
      <c r="K17" s="82"/>
      <c r="L17" s="82"/>
      <c r="M17" s="82"/>
      <c r="N17" s="82"/>
      <c r="O17" s="198"/>
      <c r="P17" s="198"/>
      <c r="Q17" s="199"/>
    </row>
    <row r="18" spans="1:17" s="76" customFormat="1" ht="12.75" x14ac:dyDescent="0.25">
      <c r="A18" s="85">
        <f>'Planilha contratada'!A18</f>
        <v>2</v>
      </c>
      <c r="B18" s="292" t="str">
        <f>'Planilha contratada'!B18</f>
        <v>PRAÇA ALAMEDA - SEÇÃO 01</v>
      </c>
      <c r="C18" s="292"/>
      <c r="D18" s="292"/>
      <c r="E18" s="292"/>
      <c r="F18" s="200"/>
      <c r="G18" s="200"/>
      <c r="H18" s="200"/>
      <c r="I18" s="200"/>
      <c r="J18" s="200"/>
      <c r="K18" s="200"/>
      <c r="L18" s="200"/>
      <c r="M18" s="200"/>
      <c r="N18" s="200"/>
      <c r="O18" s="201"/>
      <c r="P18" s="201"/>
      <c r="Q18" s="202"/>
    </row>
    <row r="19" spans="1:17" s="76" customFormat="1" ht="12.75" x14ac:dyDescent="0.25">
      <c r="A19" s="78" t="str">
        <f>'Planilha contratada'!A19</f>
        <v>02.01 </v>
      </c>
      <c r="B19" s="291" t="str">
        <f>'Planilha contratada'!B19</f>
        <v>PAVIMENTAÇÃO</v>
      </c>
      <c r="C19" s="291"/>
      <c r="D19" s="291"/>
      <c r="E19" s="291"/>
      <c r="F19" s="84"/>
      <c r="G19" s="84"/>
      <c r="H19" s="84"/>
      <c r="I19" s="84"/>
      <c r="J19" s="84"/>
      <c r="K19" s="84"/>
      <c r="L19" s="84"/>
      <c r="M19" s="84"/>
      <c r="N19" s="84"/>
      <c r="O19" s="196"/>
      <c r="P19" s="196"/>
      <c r="Q19" s="197"/>
    </row>
    <row r="20" spans="1:17" ht="12.75" x14ac:dyDescent="0.25">
      <c r="A20" s="79" t="str">
        <f>'Planilha contratada'!A20</f>
        <v>02.01.001 </v>
      </c>
      <c r="B20" s="286" t="str">
        <f>'Planilha contratada'!B20</f>
        <v>Locação de serviços de pavimentação</v>
      </c>
      <c r="C20" s="286"/>
      <c r="D20" s="286"/>
      <c r="E20" s="286"/>
      <c r="F20" s="82"/>
      <c r="G20" s="82"/>
      <c r="H20" s="82"/>
      <c r="I20" s="82"/>
      <c r="J20" s="82"/>
      <c r="K20" s="82"/>
      <c r="L20" s="82"/>
      <c r="M20" s="82"/>
      <c r="N20" s="82"/>
      <c r="O20" s="198"/>
      <c r="P20" s="198"/>
      <c r="Q20" s="199"/>
    </row>
    <row r="21" spans="1:17" ht="12.75" x14ac:dyDescent="0.25">
      <c r="A21" s="79" t="str">
        <f>'Planilha contratada'!A21</f>
        <v>02.01.002 </v>
      </c>
      <c r="B21" s="286" t="str">
        <f>'Planilha contratada'!B21</f>
        <v>Compactação mecânica de solo para execução de radier, piso de concreto ou laje sobre solo, com compactador de solos a percussão. af_09/2021</v>
      </c>
      <c r="C21" s="286"/>
      <c r="D21" s="286"/>
      <c r="E21" s="286"/>
      <c r="F21" s="82"/>
      <c r="G21" s="82"/>
      <c r="H21" s="82"/>
      <c r="I21" s="82"/>
      <c r="J21" s="82"/>
      <c r="K21" s="82"/>
      <c r="L21" s="82"/>
      <c r="M21" s="82"/>
      <c r="N21" s="82"/>
      <c r="O21" s="198"/>
      <c r="P21" s="198"/>
      <c r="Q21" s="199"/>
    </row>
    <row r="22" spans="1:17" ht="12.75" x14ac:dyDescent="0.25">
      <c r="A22" s="79" t="str">
        <f>'Planilha contratada'!A22</f>
        <v>02.01.003 </v>
      </c>
      <c r="B22" s="286" t="str">
        <f>'Planilha contratada'!B22</f>
        <v>Aplicação de lona plástica para execução de pavimentos de concreto. af_04/2022</v>
      </c>
      <c r="C22" s="286"/>
      <c r="D22" s="286"/>
      <c r="E22" s="286"/>
      <c r="F22" s="82"/>
      <c r="G22" s="82"/>
      <c r="H22" s="82"/>
      <c r="I22" s="82"/>
      <c r="J22" s="82"/>
      <c r="K22" s="82"/>
      <c r="L22" s="82"/>
      <c r="M22" s="82"/>
      <c r="N22" s="82"/>
      <c r="O22" s="198"/>
      <c r="P22" s="198"/>
      <c r="Q22" s="199"/>
    </row>
    <row r="23" spans="1:17" ht="12.75" x14ac:dyDescent="0.25">
      <c r="A23" s="79" t="str">
        <f>'Planilha contratada'!A23</f>
        <v>02.01.004 </v>
      </c>
      <c r="B23" s="286" t="str">
        <f>'Planilha contratada'!B23</f>
        <v>Execução de passeio (calçada) ou piso de concreto com concreto moldado in loco, usinado c20, acabamento convencional, não armado. af_08/2022</v>
      </c>
      <c r="C23" s="286"/>
      <c r="D23" s="286"/>
      <c r="E23" s="286"/>
      <c r="F23" s="82"/>
      <c r="G23" s="82"/>
      <c r="H23" s="82"/>
      <c r="I23" s="82"/>
      <c r="J23" s="82"/>
      <c r="K23" s="82"/>
      <c r="L23" s="82"/>
      <c r="M23" s="82"/>
      <c r="N23" s="82"/>
      <c r="O23" s="198"/>
      <c r="P23" s="198"/>
      <c r="Q23" s="199"/>
    </row>
    <row r="24" spans="1:17" ht="12.75" x14ac:dyDescent="0.25">
      <c r="A24" s="79" t="str">
        <f>'Planilha contratada'!A24</f>
        <v>02.01.006 </v>
      </c>
      <c r="B24" s="286" t="str">
        <f>'Planilha contratada'!B24</f>
        <v>Lastro com material granular (areia média), aplicado em pisos ou lajes sobre solo, espessura de *10 cm*. af_01/2024</v>
      </c>
      <c r="C24" s="286"/>
      <c r="D24" s="286"/>
      <c r="E24" s="286"/>
      <c r="F24" s="82"/>
      <c r="G24" s="82"/>
      <c r="H24" s="82"/>
      <c r="I24" s="82"/>
      <c r="J24" s="82"/>
      <c r="K24" s="82"/>
      <c r="L24" s="82"/>
      <c r="M24" s="82"/>
      <c r="N24" s="82"/>
      <c r="O24" s="198"/>
      <c r="P24" s="198"/>
      <c r="Q24" s="199"/>
    </row>
    <row r="25" spans="1:17" ht="12.75" x14ac:dyDescent="0.25">
      <c r="A25" s="79" t="str">
        <f>'Planilha contratada'!A25</f>
        <v>02.01.007 </v>
      </c>
      <c r="B25" s="286" t="str">
        <f>'Planilha contratada'!B25</f>
        <v>Pintura p/ piso c/ aplicação de 2 demãos tinta novacor, cores cerâmica, concreto, verde ou azul - aplicação c/ rôlo - R1</v>
      </c>
      <c r="C25" s="286"/>
      <c r="D25" s="286"/>
      <c r="E25" s="286"/>
      <c r="F25" s="82"/>
      <c r="G25" s="82"/>
      <c r="H25" s="82"/>
      <c r="I25" s="82"/>
      <c r="J25" s="82"/>
      <c r="K25" s="82"/>
      <c r="L25" s="82"/>
      <c r="M25" s="82"/>
      <c r="N25" s="82"/>
      <c r="O25" s="198"/>
      <c r="P25" s="198"/>
      <c r="Q25" s="199"/>
    </row>
    <row r="26" spans="1:17" ht="12.75" x14ac:dyDescent="0.25">
      <c r="A26" s="79" t="str">
        <f>'Planilha contratada'!A26</f>
        <v>02.01.008 </v>
      </c>
      <c r="B26" s="286" t="str">
        <f>'Planilha contratada'!B26</f>
        <v>Piso podotátil de alerta ou direcional, de concreto, assentado sobre argamassa. af_03/2024</v>
      </c>
      <c r="C26" s="286"/>
      <c r="D26" s="286"/>
      <c r="E26" s="286"/>
      <c r="F26" s="82"/>
      <c r="G26" s="82"/>
      <c r="H26" s="82"/>
      <c r="I26" s="82"/>
      <c r="J26" s="82"/>
      <c r="K26" s="82"/>
      <c r="L26" s="82"/>
      <c r="M26" s="82"/>
      <c r="N26" s="82"/>
      <c r="O26" s="198"/>
      <c r="P26" s="198"/>
      <c r="Q26" s="199"/>
    </row>
    <row r="27" spans="1:17" ht="12.75" x14ac:dyDescent="0.25">
      <c r="A27" s="79" t="str">
        <f>'Planilha contratada'!A27</f>
        <v>02.01.009 </v>
      </c>
      <c r="B27" s="286" t="str">
        <f>'Planilha contratada'!B27</f>
        <v>Assentamento de guia (meio-fio) em trecho reto, confeccionada em concreto pré-fabricado, dimensões 100x15x13x30 cm (comprimento x base inferior x base superior x altura). af_01/2024</v>
      </c>
      <c r="C27" s="286"/>
      <c r="D27" s="286"/>
      <c r="E27" s="286"/>
      <c r="F27" s="82"/>
      <c r="G27" s="82"/>
      <c r="H27" s="82"/>
      <c r="I27" s="82"/>
      <c r="J27" s="82"/>
      <c r="K27" s="82"/>
      <c r="L27" s="82"/>
      <c r="M27" s="82"/>
      <c r="N27" s="82"/>
      <c r="O27" s="198"/>
      <c r="P27" s="198"/>
      <c r="Q27" s="199"/>
    </row>
    <row r="28" spans="1:17" ht="12.75" x14ac:dyDescent="0.25">
      <c r="A28" s="79" t="str">
        <f>'Planilha contratada'!A28</f>
        <v>02.01.010 </v>
      </c>
      <c r="B28" s="286" t="str">
        <f>'Planilha contratada'!B28</f>
        <v>Assentamento de guia (meio-fio) em trecho curvo, confeccionada em concreto pré-fabricado, dimensões 100x15x13x30 cm (comprimento x base inferior x base superior x altura). af_01/2024</v>
      </c>
      <c r="C28" s="286"/>
      <c r="D28" s="286"/>
      <c r="E28" s="286"/>
      <c r="F28" s="82"/>
      <c r="G28" s="82"/>
      <c r="H28" s="82"/>
      <c r="I28" s="82"/>
      <c r="J28" s="82"/>
      <c r="K28" s="82"/>
      <c r="L28" s="82"/>
      <c r="M28" s="82"/>
      <c r="N28" s="82"/>
      <c r="O28" s="198"/>
      <c r="P28" s="198"/>
      <c r="Q28" s="199"/>
    </row>
    <row r="29" spans="1:17" ht="12.75" x14ac:dyDescent="0.25">
      <c r="A29" s="79" t="str">
        <f>'Planilha contratada'!A29</f>
        <v>02.01.011 </v>
      </c>
      <c r="B29" s="286" t="str">
        <f>'Planilha contratada'!B29</f>
        <v>Reassentamento de meio fio</v>
      </c>
      <c r="C29" s="286"/>
      <c r="D29" s="286"/>
      <c r="E29" s="286"/>
      <c r="F29" s="82"/>
      <c r="G29" s="82"/>
      <c r="H29" s="82"/>
      <c r="I29" s="82"/>
      <c r="J29" s="82"/>
      <c r="K29" s="82"/>
      <c r="L29" s="82"/>
      <c r="M29" s="82"/>
      <c r="N29" s="82"/>
      <c r="O29" s="198"/>
      <c r="P29" s="198"/>
      <c r="Q29" s="199"/>
    </row>
    <row r="30" spans="1:17" s="76" customFormat="1" ht="12.75" x14ac:dyDescent="0.25">
      <c r="A30" s="78" t="str">
        <f>'Planilha contratada'!A30</f>
        <v>02.05 </v>
      </c>
      <c r="B30" s="291" t="str">
        <f>'Planilha contratada'!B30</f>
        <v>CONTENÇÃO</v>
      </c>
      <c r="C30" s="291"/>
      <c r="D30" s="291"/>
      <c r="E30" s="291"/>
      <c r="F30" s="84"/>
      <c r="G30" s="84"/>
      <c r="H30" s="84"/>
      <c r="I30" s="84"/>
      <c r="J30" s="84"/>
      <c r="K30" s="84"/>
      <c r="L30" s="84"/>
      <c r="M30" s="84"/>
      <c r="N30" s="84"/>
      <c r="O30" s="196"/>
      <c r="P30" s="196"/>
      <c r="Q30" s="197"/>
    </row>
    <row r="31" spans="1:17" ht="12.75" x14ac:dyDescent="0.25">
      <c r="A31" s="79" t="str">
        <f>'Planilha contratada'!A31</f>
        <v>02.05.001 </v>
      </c>
      <c r="B31" s="286" t="str">
        <f>'Planilha contratada'!B31</f>
        <v>Escavação manual de vala com profundidade menor ou igual a 1,30 m. af_02/2021</v>
      </c>
      <c r="C31" s="286"/>
      <c r="D31" s="286"/>
      <c r="E31" s="286"/>
      <c r="F31" s="82"/>
      <c r="G31" s="82"/>
      <c r="H31" s="82"/>
      <c r="I31" s="82"/>
      <c r="J31" s="82"/>
      <c r="K31" s="82"/>
      <c r="L31" s="82"/>
      <c r="M31" s="82"/>
      <c r="N31" s="82"/>
      <c r="O31" s="198"/>
      <c r="P31" s="198"/>
      <c r="Q31" s="199"/>
    </row>
    <row r="32" spans="1:17" ht="12.75" x14ac:dyDescent="0.25">
      <c r="A32" s="79" t="str">
        <f>'Planilha contratada'!A32</f>
        <v>02.05.002 </v>
      </c>
      <c r="B32" s="286" t="str">
        <f>'Planilha contratada'!B32</f>
        <v>Lastro de concreto magro, aplicado em blocos de coroamento ou sapatas, espessura de 3 cm. af_01/2024</v>
      </c>
      <c r="C32" s="286"/>
      <c r="D32" s="286"/>
      <c r="E32" s="286"/>
      <c r="F32" s="82"/>
      <c r="G32" s="82"/>
      <c r="H32" s="82"/>
      <c r="I32" s="82"/>
      <c r="J32" s="82"/>
      <c r="K32" s="82"/>
      <c r="L32" s="82"/>
      <c r="M32" s="82"/>
      <c r="N32" s="82"/>
      <c r="O32" s="198"/>
      <c r="P32" s="198"/>
      <c r="Q32" s="199"/>
    </row>
    <row r="33" spans="1:17" ht="12.75" x14ac:dyDescent="0.25">
      <c r="A33" s="79" t="str">
        <f>'Planilha contratada'!A33</f>
        <v>02.05.003 </v>
      </c>
      <c r="B33" s="286" t="str">
        <f>'Planilha contratada'!B33</f>
        <v>Alvenaria de vedação de blocos cerâmicos furados na horizontal de 9x19x29 cm (espessura 9 cm) e argamassa de assentamento com preparo em betoneira. af_12/2021</v>
      </c>
      <c r="C33" s="286"/>
      <c r="D33" s="286"/>
      <c r="E33" s="286"/>
      <c r="F33" s="82"/>
      <c r="G33" s="82"/>
      <c r="H33" s="82"/>
      <c r="I33" s="82"/>
      <c r="J33" s="82"/>
      <c r="K33" s="82"/>
      <c r="L33" s="82"/>
      <c r="M33" s="82"/>
      <c r="N33" s="82"/>
      <c r="O33" s="198"/>
      <c r="P33" s="198"/>
      <c r="Q33" s="199"/>
    </row>
    <row r="34" spans="1:17" ht="12.75" x14ac:dyDescent="0.25">
      <c r="A34" s="79" t="str">
        <f>'Planilha contratada'!A34</f>
        <v>02.05.004 </v>
      </c>
      <c r="B34" s="286" t="str">
        <f>'Planilha contratada'!B34</f>
        <v>Chapisco aplicado em alvenaria (sem presença de vãos) e estruturas de concreto de fachada, com colher de pedreiro.  argamassa traço 1:3 com preparo em betoneira 400l. af_10/2022</v>
      </c>
      <c r="C34" s="286"/>
      <c r="D34" s="286"/>
      <c r="E34" s="286"/>
      <c r="F34" s="82"/>
      <c r="G34" s="82"/>
      <c r="H34" s="82"/>
      <c r="I34" s="82"/>
      <c r="J34" s="82"/>
      <c r="K34" s="82"/>
      <c r="L34" s="82"/>
      <c r="M34" s="82"/>
      <c r="N34" s="82"/>
      <c r="O34" s="198"/>
      <c r="P34" s="198"/>
      <c r="Q34" s="199"/>
    </row>
    <row r="35" spans="1:17" ht="12.75" x14ac:dyDescent="0.25">
      <c r="A35" s="79" t="str">
        <f>'Planilha contratada'!A35</f>
        <v>02.05.005 </v>
      </c>
      <c r="B35" s="286" t="str">
        <f>'Planilha contratada'!B35</f>
        <v>Massa única, em argamassa traço 1:2:8, preparo mecânico, aplicada manualmente em paredes internas de ambientes com área entre 5m² e 10m², e = 10mm, com taliscas. af_03/2024</v>
      </c>
      <c r="C35" s="286"/>
      <c r="D35" s="286"/>
      <c r="E35" s="286"/>
      <c r="F35" s="82"/>
      <c r="G35" s="82"/>
      <c r="H35" s="82"/>
      <c r="I35" s="82"/>
      <c r="J35" s="82"/>
      <c r="K35" s="82"/>
      <c r="L35" s="82"/>
      <c r="M35" s="82"/>
      <c r="N35" s="82"/>
      <c r="O35" s="198"/>
      <c r="P35" s="198"/>
      <c r="Q35" s="199"/>
    </row>
    <row r="36" spans="1:17" ht="12.75" x14ac:dyDescent="0.25">
      <c r="A36" s="79" t="str">
        <f>'Planilha contratada'!A36</f>
        <v>02.05.006 </v>
      </c>
      <c r="B36" s="286" t="str">
        <f>'Planilha contratada'!B36</f>
        <v>Fundo selador acrílico, aplicação manual em parede, uma demão. af_04/2023</v>
      </c>
      <c r="C36" s="286"/>
      <c r="D36" s="286"/>
      <c r="E36" s="286"/>
      <c r="F36" s="82"/>
      <c r="G36" s="82"/>
      <c r="H36" s="82"/>
      <c r="I36" s="82"/>
      <c r="J36" s="82"/>
      <c r="K36" s="82"/>
      <c r="L36" s="82"/>
      <c r="M36" s="82"/>
      <c r="N36" s="82"/>
      <c r="O36" s="198"/>
      <c r="P36" s="198"/>
      <c r="Q36" s="199"/>
    </row>
    <row r="37" spans="1:17" ht="12.75" x14ac:dyDescent="0.25">
      <c r="A37" s="79" t="str">
        <f>'Planilha contratada'!A37</f>
        <v>02.05.007 </v>
      </c>
      <c r="B37" s="286" t="str">
        <f>'Planilha contratada'!B37</f>
        <v>Pintura p/ piso c/ aplicação de 2 demãos tinta novacor, cores cerâmica, concreto, verde ou azul - aplicação c/ rôlo - R1</v>
      </c>
      <c r="C37" s="286"/>
      <c r="D37" s="286"/>
      <c r="E37" s="286"/>
      <c r="F37" s="82"/>
      <c r="G37" s="82"/>
      <c r="H37" s="82"/>
      <c r="I37" s="82"/>
      <c r="J37" s="82"/>
      <c r="K37" s="82"/>
      <c r="L37" s="82"/>
      <c r="M37" s="82"/>
      <c r="N37" s="82"/>
      <c r="O37" s="198"/>
      <c r="P37" s="198"/>
      <c r="Q37" s="199"/>
    </row>
    <row r="38" spans="1:17" s="76" customFormat="1" ht="12.75" x14ac:dyDescent="0.25">
      <c r="A38" s="85">
        <f>'Planilha contratada'!A38</f>
        <v>3</v>
      </c>
      <c r="B38" s="292" t="str">
        <f>'Planilha contratada'!B38</f>
        <v>PRAÇA ALAMEDA - SEÇÃO 02</v>
      </c>
      <c r="C38" s="292"/>
      <c r="D38" s="292"/>
      <c r="E38" s="292"/>
      <c r="F38" s="200"/>
      <c r="G38" s="200"/>
      <c r="H38" s="200"/>
      <c r="I38" s="200"/>
      <c r="J38" s="200"/>
      <c r="K38" s="200"/>
      <c r="L38" s="200"/>
      <c r="M38" s="200"/>
      <c r="N38" s="200"/>
      <c r="O38" s="201"/>
      <c r="P38" s="201"/>
      <c r="Q38" s="202"/>
    </row>
    <row r="39" spans="1:17" s="76" customFormat="1" ht="12.75" x14ac:dyDescent="0.25">
      <c r="A39" s="78" t="str">
        <f>'Planilha contratada'!A39</f>
        <v>03.01 </v>
      </c>
      <c r="B39" s="291" t="str">
        <f>'Planilha contratada'!B39</f>
        <v>PAVIMENTAÇÃO -SEÇÃO 02</v>
      </c>
      <c r="C39" s="291"/>
      <c r="D39" s="291"/>
      <c r="E39" s="291"/>
      <c r="F39" s="84"/>
      <c r="G39" s="84"/>
      <c r="H39" s="84"/>
      <c r="I39" s="84"/>
      <c r="J39" s="84"/>
      <c r="K39" s="84"/>
      <c r="L39" s="84"/>
      <c r="M39" s="84"/>
      <c r="N39" s="84"/>
      <c r="O39" s="196"/>
      <c r="P39" s="196"/>
      <c r="Q39" s="197"/>
    </row>
    <row r="40" spans="1:17" ht="12.75" x14ac:dyDescent="0.25">
      <c r="A40" s="79" t="str">
        <f>'Planilha contratada'!A40</f>
        <v>03.01.001 </v>
      </c>
      <c r="B40" s="286" t="str">
        <f>'Planilha contratada'!B40</f>
        <v>Locação de serviços de pavimentação</v>
      </c>
      <c r="C40" s="286"/>
      <c r="D40" s="286"/>
      <c r="E40" s="286"/>
      <c r="F40" s="82"/>
      <c r="G40" s="82"/>
      <c r="H40" s="82"/>
      <c r="I40" s="82"/>
      <c r="J40" s="82"/>
      <c r="K40" s="82"/>
      <c r="L40" s="82"/>
      <c r="M40" s="82"/>
      <c r="N40" s="82"/>
      <c r="O40" s="198"/>
      <c r="P40" s="198"/>
      <c r="Q40" s="199"/>
    </row>
    <row r="41" spans="1:17" ht="12.75" x14ac:dyDescent="0.25">
      <c r="A41" s="79" t="str">
        <f>'Planilha contratada'!A41</f>
        <v>03.01.002 </v>
      </c>
      <c r="B41" s="286" t="str">
        <f>'Planilha contratada'!B41</f>
        <v>Compactação mecânica de solo para execução de radier, piso de concreto ou laje sobre solo, com compactador de solos a percussão. af_09/2021</v>
      </c>
      <c r="C41" s="286"/>
      <c r="D41" s="286"/>
      <c r="E41" s="286"/>
      <c r="F41" s="82"/>
      <c r="G41" s="82"/>
      <c r="H41" s="82"/>
      <c r="I41" s="82"/>
      <c r="J41" s="82"/>
      <c r="K41" s="82"/>
      <c r="L41" s="82"/>
      <c r="M41" s="82"/>
      <c r="N41" s="82"/>
      <c r="O41" s="198"/>
      <c r="P41" s="198"/>
      <c r="Q41" s="199"/>
    </row>
    <row r="42" spans="1:17" ht="12.75" x14ac:dyDescent="0.25">
      <c r="A42" s="79" t="str">
        <f>'Planilha contratada'!A42</f>
        <v>03.01.003 </v>
      </c>
      <c r="B42" s="286" t="str">
        <f>'Planilha contratada'!B42</f>
        <v>Aplicação de lona plástica para execução de pavimentos de concreto. af_04/2022</v>
      </c>
      <c r="C42" s="286"/>
      <c r="D42" s="286"/>
      <c r="E42" s="286"/>
      <c r="F42" s="82"/>
      <c r="G42" s="82"/>
      <c r="H42" s="82"/>
      <c r="I42" s="82"/>
      <c r="J42" s="82"/>
      <c r="K42" s="82"/>
      <c r="L42" s="82"/>
      <c r="M42" s="82"/>
      <c r="N42" s="82"/>
      <c r="O42" s="198"/>
      <c r="P42" s="198"/>
      <c r="Q42" s="199"/>
    </row>
    <row r="43" spans="1:17" ht="12.75" x14ac:dyDescent="0.25">
      <c r="A43" s="79" t="str">
        <f>'Planilha contratada'!A43</f>
        <v>03.01.004 </v>
      </c>
      <c r="B43" s="286" t="str">
        <f>'Planilha contratada'!B43</f>
        <v>Execução de passeio (calçada) ou piso de concreto com concreto moldado in loco, usinado c20, acabamento convencional, não armado. af_08/2022</v>
      </c>
      <c r="C43" s="286"/>
      <c r="D43" s="286"/>
      <c r="E43" s="286"/>
      <c r="F43" s="82"/>
      <c r="G43" s="82"/>
      <c r="H43" s="82"/>
      <c r="I43" s="82"/>
      <c r="J43" s="82"/>
      <c r="K43" s="82"/>
      <c r="L43" s="82"/>
      <c r="M43" s="82"/>
      <c r="N43" s="82"/>
      <c r="O43" s="198"/>
      <c r="P43" s="198"/>
      <c r="Q43" s="199"/>
    </row>
    <row r="44" spans="1:17" ht="12.75" x14ac:dyDescent="0.25">
      <c r="A44" s="79" t="str">
        <f>'Planilha contratada'!A44</f>
        <v>03.01.006 </v>
      </c>
      <c r="B44" s="286" t="str">
        <f>'Planilha contratada'!B44</f>
        <v>Lastro com material granular (areia média), aplicado em pisos ou lajes sobre solo, espessura de *10 cm*. af_01/2024</v>
      </c>
      <c r="C44" s="286"/>
      <c r="D44" s="286"/>
      <c r="E44" s="286"/>
      <c r="F44" s="82"/>
      <c r="G44" s="82"/>
      <c r="H44" s="82"/>
      <c r="I44" s="82"/>
      <c r="J44" s="82"/>
      <c r="K44" s="82"/>
      <c r="L44" s="82"/>
      <c r="M44" s="82"/>
      <c r="N44" s="82"/>
      <c r="O44" s="198"/>
      <c r="P44" s="198"/>
      <c r="Q44" s="199"/>
    </row>
    <row r="45" spans="1:17" ht="12.75" x14ac:dyDescent="0.25">
      <c r="A45" s="79" t="str">
        <f>'Planilha contratada'!A45</f>
        <v>03.01.007 </v>
      </c>
      <c r="B45" s="286" t="str">
        <f>'Planilha contratada'!B45</f>
        <v>Piso podotátil de alerta ou direcional, de concreto, assentado sobre argamassa. af_03/2024</v>
      </c>
      <c r="C45" s="286"/>
      <c r="D45" s="286"/>
      <c r="E45" s="286"/>
      <c r="F45" s="82"/>
      <c r="G45" s="82"/>
      <c r="H45" s="82"/>
      <c r="I45" s="82"/>
      <c r="J45" s="82"/>
      <c r="K45" s="82"/>
      <c r="L45" s="82"/>
      <c r="M45" s="82"/>
      <c r="N45" s="82"/>
      <c r="O45" s="198"/>
      <c r="P45" s="198"/>
      <c r="Q45" s="199"/>
    </row>
    <row r="46" spans="1:17" ht="12.75" x14ac:dyDescent="0.25">
      <c r="A46" s="79" t="str">
        <f>'Planilha contratada'!A46</f>
        <v>03.01.008 </v>
      </c>
      <c r="B46" s="286" t="str">
        <f>'Planilha contratada'!B46</f>
        <v>Pintura p/ piso c/ aplicação de 2 demãos tinta novacor, cores cerâmica, concreto, verde ou azul - aplicação c/ rôlo - R1</v>
      </c>
      <c r="C46" s="286"/>
      <c r="D46" s="286"/>
      <c r="E46" s="286"/>
      <c r="F46" s="82"/>
      <c r="G46" s="82"/>
      <c r="H46" s="82"/>
      <c r="I46" s="82"/>
      <c r="J46" s="82"/>
      <c r="K46" s="82"/>
      <c r="L46" s="82"/>
      <c r="M46" s="82"/>
      <c r="N46" s="82"/>
      <c r="O46" s="198"/>
      <c r="P46" s="198"/>
      <c r="Q46" s="199"/>
    </row>
    <row r="47" spans="1:17" ht="12.75" x14ac:dyDescent="0.25">
      <c r="A47" s="79" t="str">
        <f>'Planilha contratada'!A47</f>
        <v>03.01.009 </v>
      </c>
      <c r="B47" s="286" t="str">
        <f>'Planilha contratada'!B47</f>
        <v>Assentamento de guia (meio-fio) em trecho reto, confeccionada em concreto pré-fabricado, dimensões 100x15x13x30 cm (comprimento x base inferior x base superior x altura). af_01/2024</v>
      </c>
      <c r="C47" s="286"/>
      <c r="D47" s="286"/>
      <c r="E47" s="286"/>
      <c r="F47" s="82"/>
      <c r="G47" s="82"/>
      <c r="H47" s="82"/>
      <c r="I47" s="82"/>
      <c r="J47" s="82"/>
      <c r="K47" s="82"/>
      <c r="L47" s="82"/>
      <c r="M47" s="82"/>
      <c r="N47" s="82"/>
      <c r="O47" s="198"/>
      <c r="P47" s="198"/>
      <c r="Q47" s="199"/>
    </row>
    <row r="48" spans="1:17" ht="12.75" x14ac:dyDescent="0.25">
      <c r="A48" s="79" t="str">
        <f>'Planilha contratada'!A48</f>
        <v>03.01.010 </v>
      </c>
      <c r="B48" s="286" t="str">
        <f>'Planilha contratada'!B48</f>
        <v>Assentamento de guia (meio-fio) em trecho curvo, confeccionada em concreto pré-fabricado, dimensões 100x15x13x30 cm (comprimento x base inferior x base superior x altura). af_01/2024</v>
      </c>
      <c r="C48" s="286"/>
      <c r="D48" s="286"/>
      <c r="E48" s="286"/>
      <c r="F48" s="82"/>
      <c r="G48" s="82"/>
      <c r="H48" s="82"/>
      <c r="I48" s="82"/>
      <c r="J48" s="82"/>
      <c r="K48" s="82"/>
      <c r="L48" s="82"/>
      <c r="M48" s="82"/>
      <c r="N48" s="82"/>
      <c r="O48" s="198"/>
      <c r="P48" s="198"/>
      <c r="Q48" s="199"/>
    </row>
    <row r="49" spans="1:17" ht="12.75" x14ac:dyDescent="0.25">
      <c r="A49" s="87" t="str">
        <f>'Planilha contratada'!A49</f>
        <v>03.01.011 </v>
      </c>
      <c r="B49" s="293" t="str">
        <f>'Planilha contratada'!B49</f>
        <v>Reassentamento de meio fio</v>
      </c>
      <c r="C49" s="293"/>
      <c r="D49" s="293"/>
      <c r="E49" s="293"/>
      <c r="F49" s="203"/>
      <c r="G49" s="203"/>
      <c r="H49" s="203"/>
      <c r="I49" s="203"/>
      <c r="J49" s="203"/>
      <c r="K49" s="203"/>
      <c r="L49" s="203"/>
      <c r="M49" s="203"/>
      <c r="N49" s="203"/>
      <c r="O49" s="204"/>
      <c r="P49" s="204"/>
      <c r="Q49" s="205"/>
    </row>
    <row r="50" spans="1:17" x14ac:dyDescent="0.25">
      <c r="A50" s="294" t="s">
        <v>122</v>
      </c>
      <c r="B50" s="295"/>
      <c r="C50" s="295"/>
      <c r="D50" s="295"/>
      <c r="E50" s="295"/>
      <c r="F50" s="295"/>
      <c r="G50" s="295"/>
      <c r="H50" s="443" t="s">
        <v>139</v>
      </c>
      <c r="I50" s="295"/>
      <c r="J50" s="295"/>
      <c r="K50" s="295"/>
      <c r="L50" s="295"/>
      <c r="M50" s="295"/>
      <c r="N50" s="295"/>
      <c r="O50" s="295"/>
      <c r="P50" s="295"/>
      <c r="Q50" s="444"/>
    </row>
    <row r="51" spans="1:17" x14ac:dyDescent="0.25">
      <c r="A51" s="296"/>
      <c r="B51" s="296"/>
      <c r="C51" s="296"/>
      <c r="D51" s="296"/>
      <c r="E51" s="296"/>
      <c r="F51" s="296"/>
      <c r="G51" s="296"/>
      <c r="H51" s="445"/>
      <c r="I51" s="296"/>
      <c r="J51" s="296"/>
      <c r="K51" s="296"/>
      <c r="L51" s="296"/>
      <c r="M51" s="296"/>
      <c r="N51" s="296"/>
      <c r="O51" s="296"/>
      <c r="P51" s="296"/>
      <c r="Q51" s="446"/>
    </row>
    <row r="52" spans="1:17" x14ac:dyDescent="0.25">
      <c r="A52" s="296"/>
      <c r="B52" s="296"/>
      <c r="C52" s="296"/>
      <c r="D52" s="296"/>
      <c r="E52" s="296"/>
      <c r="F52" s="296"/>
      <c r="G52" s="296"/>
      <c r="H52" s="445"/>
      <c r="I52" s="296"/>
      <c r="J52" s="296"/>
      <c r="K52" s="296"/>
      <c r="L52" s="296"/>
      <c r="M52" s="296"/>
      <c r="N52" s="296"/>
      <c r="O52" s="296"/>
      <c r="P52" s="296"/>
      <c r="Q52" s="446"/>
    </row>
    <row r="53" spans="1:17" x14ac:dyDescent="0.25">
      <c r="A53" s="296"/>
      <c r="B53" s="296"/>
      <c r="C53" s="296"/>
      <c r="D53" s="296"/>
      <c r="E53" s="296"/>
      <c r="F53" s="296"/>
      <c r="G53" s="296"/>
      <c r="H53" s="445"/>
      <c r="I53" s="296"/>
      <c r="J53" s="296"/>
      <c r="K53" s="296"/>
      <c r="L53" s="296"/>
      <c r="M53" s="296"/>
      <c r="N53" s="296"/>
      <c r="O53" s="296"/>
      <c r="P53" s="296"/>
      <c r="Q53" s="446"/>
    </row>
    <row r="54" spans="1:17" x14ac:dyDescent="0.25">
      <c r="A54" s="296"/>
      <c r="B54" s="296"/>
      <c r="C54" s="296"/>
      <c r="D54" s="296"/>
      <c r="E54" s="296"/>
      <c r="F54" s="296"/>
      <c r="G54" s="296"/>
      <c r="H54" s="445"/>
      <c r="I54" s="296"/>
      <c r="J54" s="296"/>
      <c r="K54" s="296"/>
      <c r="L54" s="296"/>
      <c r="M54" s="296"/>
      <c r="N54" s="296"/>
      <c r="O54" s="296"/>
      <c r="P54" s="296"/>
      <c r="Q54" s="446"/>
    </row>
    <row r="55" spans="1:17" x14ac:dyDescent="0.25">
      <c r="A55" s="296"/>
      <c r="B55" s="296"/>
      <c r="C55" s="296"/>
      <c r="D55" s="296"/>
      <c r="E55" s="296"/>
      <c r="F55" s="296"/>
      <c r="G55" s="296"/>
      <c r="H55" s="445"/>
      <c r="I55" s="296"/>
      <c r="J55" s="296"/>
      <c r="K55" s="296"/>
      <c r="L55" s="296"/>
      <c r="M55" s="296"/>
      <c r="N55" s="296"/>
      <c r="O55" s="296"/>
      <c r="P55" s="296"/>
      <c r="Q55" s="446"/>
    </row>
    <row r="56" spans="1:17" x14ac:dyDescent="0.25">
      <c r="A56" s="296"/>
      <c r="B56" s="296"/>
      <c r="C56" s="296"/>
      <c r="D56" s="296"/>
      <c r="E56" s="296"/>
      <c r="F56" s="296"/>
      <c r="G56" s="296"/>
      <c r="H56" s="445"/>
      <c r="I56" s="296"/>
      <c r="J56" s="296"/>
      <c r="K56" s="296"/>
      <c r="L56" s="296"/>
      <c r="M56" s="296"/>
      <c r="N56" s="296"/>
      <c r="O56" s="296"/>
      <c r="P56" s="296"/>
      <c r="Q56" s="446"/>
    </row>
    <row r="57" spans="1:17" x14ac:dyDescent="0.25">
      <c r="A57" s="296"/>
      <c r="B57" s="296"/>
      <c r="C57" s="296"/>
      <c r="D57" s="296"/>
      <c r="E57" s="296"/>
      <c r="F57" s="296"/>
      <c r="G57" s="296"/>
      <c r="H57" s="447"/>
      <c r="I57" s="448"/>
      <c r="J57" s="448"/>
      <c r="K57" s="448"/>
      <c r="L57" s="448"/>
      <c r="M57" s="448"/>
      <c r="N57" s="448"/>
      <c r="O57" s="448"/>
      <c r="P57" s="448"/>
      <c r="Q57" s="449"/>
    </row>
  </sheetData>
  <mergeCells count="53">
    <mergeCell ref="B10:E10"/>
    <mergeCell ref="B1:N1"/>
    <mergeCell ref="O1:Q4"/>
    <mergeCell ref="B2:N2"/>
    <mergeCell ref="B3:N3"/>
    <mergeCell ref="F4:J4"/>
    <mergeCell ref="K4:M4"/>
    <mergeCell ref="A5:Q5"/>
    <mergeCell ref="B6:E6"/>
    <mergeCell ref="B7:E7"/>
    <mergeCell ref="B8:E8"/>
    <mergeCell ref="B9:E9"/>
    <mergeCell ref="B22:E22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34:E34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46:E46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50:G57"/>
    <mergeCell ref="H50:Q57"/>
  </mergeCells>
  <pageMargins left="0.511811024" right="0.511811024" top="0.78740157500000008" bottom="0.78740157500000008" header="0.31496062000000014" footer="0.31496062000000014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52"/>
  <sheetViews>
    <sheetView tabSelected="1" topLeftCell="A41" zoomScale="70" zoomScaleNormal="70" workbookViewId="0">
      <selection activeCell="G46" sqref="G46"/>
    </sheetView>
  </sheetViews>
  <sheetFormatPr defaultColWidth="7.7109375" defaultRowHeight="12.75" x14ac:dyDescent="0.25"/>
  <cols>
    <col min="1" max="1" width="14.5703125" style="88" customWidth="1"/>
    <col min="2" max="2" width="81.7109375" style="88" customWidth="1"/>
    <col min="3" max="3" width="5.7109375" style="89" customWidth="1"/>
    <col min="4" max="4" width="14.28515625" style="90" customWidth="1"/>
    <col min="5" max="5" width="14.5703125" style="90" customWidth="1"/>
    <col min="6" max="6" width="10.7109375" style="90" customWidth="1"/>
    <col min="7" max="7" width="13.140625" style="90" customWidth="1"/>
    <col min="8" max="8" width="10.140625" style="90" customWidth="1"/>
    <col min="9" max="9" width="12.5703125" style="91" customWidth="1"/>
    <col min="10" max="10" width="17.7109375" style="88" customWidth="1"/>
    <col min="11" max="11" width="16.7109375" style="88" customWidth="1"/>
    <col min="12" max="12" width="17.140625" style="88" customWidth="1"/>
    <col min="13" max="13" width="14.85546875" style="88" customWidth="1"/>
    <col min="14" max="14" width="16" style="88" customWidth="1"/>
    <col min="15" max="15" width="11" style="88" customWidth="1"/>
    <col min="16" max="16" width="13.5703125" style="88" customWidth="1"/>
    <col min="17" max="17" width="10" style="88" customWidth="1"/>
    <col min="18" max="16384" width="7.7109375" style="88"/>
  </cols>
  <sheetData>
    <row r="1" spans="1:17" s="92" customFormat="1" ht="15" customHeight="1" x14ac:dyDescent="0.25">
      <c r="A1" s="206" t="s">
        <v>0</v>
      </c>
      <c r="B1" s="472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4"/>
      <c r="P1" s="475" t="s">
        <v>95</v>
      </c>
      <c r="Q1" s="476"/>
    </row>
    <row r="2" spans="1:17" s="92" customFormat="1" x14ac:dyDescent="0.25">
      <c r="A2" s="207" t="s">
        <v>2</v>
      </c>
      <c r="B2" s="452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81"/>
      <c r="P2" s="477"/>
      <c r="Q2" s="478"/>
    </row>
    <row r="3" spans="1:17" s="92" customFormat="1" x14ac:dyDescent="0.25">
      <c r="A3" s="207" t="s">
        <v>4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81"/>
      <c r="P3" s="477"/>
      <c r="Q3" s="478"/>
    </row>
    <row r="4" spans="1:17" s="92" customFormat="1" ht="14.25" customHeight="1" x14ac:dyDescent="0.25">
      <c r="A4" s="208" t="s">
        <v>6</v>
      </c>
      <c r="B4" s="209"/>
      <c r="C4" s="210" t="s">
        <v>99</v>
      </c>
      <c r="D4" s="211" t="str">
        <f>'MC 01'!D4</f>
        <v>01</v>
      </c>
      <c r="E4" s="212" t="s">
        <v>124</v>
      </c>
      <c r="F4" s="482" t="str">
        <f>'MC 01'!F4:J4</f>
        <v>06/10/2025 a 04/11/2025</v>
      </c>
      <c r="G4" s="483"/>
      <c r="H4" s="483"/>
      <c r="I4" s="483"/>
      <c r="J4" s="484"/>
      <c r="K4" s="485" t="s">
        <v>103</v>
      </c>
      <c r="L4" s="486"/>
      <c r="M4" s="213">
        <f>'MC 01'!N4</f>
        <v>45965</v>
      </c>
      <c r="N4" s="212" t="s">
        <v>125</v>
      </c>
      <c r="O4" s="214"/>
      <c r="P4" s="479"/>
      <c r="Q4" s="480"/>
    </row>
    <row r="5" spans="1:17" s="92" customFormat="1" ht="14.25" customHeight="1" x14ac:dyDescent="0.25">
      <c r="A5" s="460" t="s">
        <v>222</v>
      </c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2"/>
    </row>
    <row r="6" spans="1:17" s="102" customFormat="1" x14ac:dyDescent="0.25">
      <c r="A6" s="463" t="s">
        <v>9</v>
      </c>
      <c r="B6" s="465" t="s">
        <v>105</v>
      </c>
      <c r="C6" s="465" t="s">
        <v>34</v>
      </c>
      <c r="D6" s="467" t="s">
        <v>127</v>
      </c>
      <c r="E6" s="467"/>
      <c r="F6" s="467"/>
      <c r="G6" s="467"/>
      <c r="H6" s="467"/>
      <c r="I6" s="468" t="s">
        <v>128</v>
      </c>
      <c r="J6" s="470" t="s">
        <v>129</v>
      </c>
      <c r="K6" s="470"/>
      <c r="L6" s="470"/>
      <c r="M6" s="470"/>
      <c r="N6" s="470"/>
      <c r="O6" s="470" t="s">
        <v>130</v>
      </c>
      <c r="P6" s="470"/>
      <c r="Q6" s="471"/>
    </row>
    <row r="7" spans="1:17" s="103" customFormat="1" ht="38.25" x14ac:dyDescent="0.25">
      <c r="A7" s="464"/>
      <c r="B7" s="466"/>
      <c r="C7" s="466"/>
      <c r="D7" s="215" t="s">
        <v>131</v>
      </c>
      <c r="E7" s="215" t="s">
        <v>132</v>
      </c>
      <c r="F7" s="215" t="s">
        <v>133</v>
      </c>
      <c r="G7" s="215" t="s">
        <v>134</v>
      </c>
      <c r="H7" s="215" t="s">
        <v>135</v>
      </c>
      <c r="I7" s="469"/>
      <c r="J7" s="217" t="s">
        <v>131</v>
      </c>
      <c r="K7" s="215" t="s">
        <v>132</v>
      </c>
      <c r="L7" s="215" t="s">
        <v>133</v>
      </c>
      <c r="M7" s="215" t="s">
        <v>134</v>
      </c>
      <c r="N7" s="215" t="s">
        <v>135</v>
      </c>
      <c r="O7" s="216" t="s">
        <v>136</v>
      </c>
      <c r="P7" s="216" t="s">
        <v>137</v>
      </c>
      <c r="Q7" s="218" t="s">
        <v>138</v>
      </c>
    </row>
    <row r="8" spans="1:17" s="108" customFormat="1" x14ac:dyDescent="0.25">
      <c r="A8" s="77">
        <f>'Planilha contratada'!A7</f>
        <v>1</v>
      </c>
      <c r="B8" s="219" t="str">
        <f>'Planilha contratada'!B7</f>
        <v>SERVIÇOS GERAIS DO EMPREENDIMENTO</v>
      </c>
      <c r="C8" s="220"/>
      <c r="D8" s="220"/>
      <c r="E8" s="220"/>
      <c r="F8" s="220"/>
      <c r="G8" s="220"/>
      <c r="H8" s="220"/>
      <c r="I8" s="221"/>
      <c r="J8" s="222"/>
      <c r="K8" s="222">
        <f>K9+K13+K15</f>
        <v>2882.63</v>
      </c>
      <c r="L8" s="222">
        <f t="shared" ref="L8:N8" si="0">L9+L13+L15</f>
        <v>2882.63</v>
      </c>
      <c r="M8" s="222">
        <f t="shared" si="0"/>
        <v>5765.28</v>
      </c>
      <c r="N8" s="222">
        <f t="shared" si="0"/>
        <v>8653.7000000000007</v>
      </c>
      <c r="O8" s="223"/>
      <c r="P8" s="223"/>
      <c r="Q8" s="224"/>
    </row>
    <row r="9" spans="1:17" s="108" customFormat="1" x14ac:dyDescent="0.25">
      <c r="A9" s="78" t="str">
        <f>'Planilha contratada'!A8</f>
        <v>01.01 </v>
      </c>
      <c r="B9" s="225" t="str">
        <f>'Planilha contratada'!B8</f>
        <v>ADMINISTRAÇÃO LOCAL</v>
      </c>
      <c r="C9" s="226"/>
      <c r="D9" s="226"/>
      <c r="E9" s="226"/>
      <c r="F9" s="226"/>
      <c r="G9" s="226"/>
      <c r="H9" s="226"/>
      <c r="I9" s="227"/>
      <c r="J9" s="228"/>
      <c r="K9" s="228">
        <f>SUM(K10:K12)</f>
        <v>1274.04</v>
      </c>
      <c r="L9" s="228">
        <f t="shared" ref="L9:N9" si="1">SUM(L10:L12)</f>
        <v>1274.04</v>
      </c>
      <c r="M9" s="228">
        <f t="shared" si="1"/>
        <v>2548.1</v>
      </c>
      <c r="N9" s="228">
        <f t="shared" si="1"/>
        <v>6040.2400000000007</v>
      </c>
      <c r="O9" s="229"/>
      <c r="P9" s="229"/>
      <c r="Q9" s="230"/>
    </row>
    <row r="10" spans="1:17" s="127" customFormat="1" x14ac:dyDescent="0.25">
      <c r="A10" s="79" t="str">
        <f>'Planilha contratada'!A9</f>
        <v>01.01.001 </v>
      </c>
      <c r="B10" s="166" t="str">
        <f>'Planilha contratada'!B9</f>
        <v>Mestre de obras com encargos complementares</v>
      </c>
      <c r="C10" s="231" t="str">
        <f>'Planilha contratada'!C9</f>
        <v>h</v>
      </c>
      <c r="D10" s="231">
        <f>'Planilha contratada'!D9</f>
        <v>105.7</v>
      </c>
      <c r="E10" s="231">
        <f>'BM 01'!G10</f>
        <v>20.082999999999998</v>
      </c>
      <c r="F10" s="231">
        <f>'MC 01'!Q9</f>
        <v>20.082999999999998</v>
      </c>
      <c r="G10" s="231">
        <f t="shared" ref="G10:G50" si="2">E10+F10</f>
        <v>40.165999999999997</v>
      </c>
      <c r="H10" s="231">
        <f t="shared" ref="H10:H50" si="3">D10-G10</f>
        <v>65.534000000000006</v>
      </c>
      <c r="I10" s="232">
        <f>'Planilha contratada'!E9</f>
        <v>46.73</v>
      </c>
      <c r="J10" s="233">
        <f t="shared" ref="J10:J50" si="4">TRUNC(D10*I10,2)</f>
        <v>4939.3599999999997</v>
      </c>
      <c r="K10" s="233">
        <f t="shared" ref="K10:K50" si="5">TRUNC(E10*I10,2)</f>
        <v>938.47</v>
      </c>
      <c r="L10" s="233">
        <f t="shared" ref="L10:L50" si="6">TRUNC(F10*I10,2)</f>
        <v>938.47</v>
      </c>
      <c r="M10" s="233">
        <f t="shared" ref="M10:M50" si="7">TRUNC(G10*I10,2)</f>
        <v>1876.95</v>
      </c>
      <c r="N10" s="234">
        <f t="shared" ref="N10:N50" si="8">TRUNC(H10*I10,2)</f>
        <v>3062.4</v>
      </c>
      <c r="O10" s="235">
        <f t="shared" ref="O10:O50" si="9">F10/D10</f>
        <v>0.18999999999999997</v>
      </c>
      <c r="P10" s="235">
        <f t="shared" ref="P10:P50" si="10">G10/D10</f>
        <v>0.37999999999999995</v>
      </c>
      <c r="Q10" s="236">
        <f t="shared" ref="Q10:Q50" si="11">H10/D10</f>
        <v>0.62</v>
      </c>
    </row>
    <row r="11" spans="1:17" s="127" customFormat="1" x14ac:dyDescent="0.25">
      <c r="A11" s="79" t="str">
        <f>'Planilha contratada'!A10</f>
        <v>01.01.002 </v>
      </c>
      <c r="B11" s="166" t="str">
        <f>'Planilha contratada'!B10</f>
        <v>Engenheiro civil de obra junior com encargos complementares</v>
      </c>
      <c r="C11" s="231" t="str">
        <f>'Planilha contratada'!C10</f>
        <v>h</v>
      </c>
      <c r="D11" s="231">
        <f>'Planilha contratada'!D10</f>
        <v>17.05</v>
      </c>
      <c r="E11" s="231">
        <f>'BM 01'!G11</f>
        <v>3.2395</v>
      </c>
      <c r="F11" s="231">
        <f>'MC 01'!Q10</f>
        <v>3.2395</v>
      </c>
      <c r="G11" s="231">
        <f t="shared" si="2"/>
        <v>6.4790000000000001</v>
      </c>
      <c r="H11" s="231">
        <f t="shared" si="3"/>
        <v>10.571000000000002</v>
      </c>
      <c r="I11" s="232">
        <f>'Planilha contratada'!E10</f>
        <v>103.59</v>
      </c>
      <c r="J11" s="233">
        <f t="shared" si="4"/>
        <v>1766.2</v>
      </c>
      <c r="K11" s="233">
        <f t="shared" si="5"/>
        <v>335.57</v>
      </c>
      <c r="L11" s="233">
        <f t="shared" si="6"/>
        <v>335.57</v>
      </c>
      <c r="M11" s="233">
        <f t="shared" si="7"/>
        <v>671.15</v>
      </c>
      <c r="N11" s="234">
        <f t="shared" si="8"/>
        <v>1095.04</v>
      </c>
      <c r="O11" s="235">
        <f t="shared" si="9"/>
        <v>0.19</v>
      </c>
      <c r="P11" s="235">
        <f t="shared" si="10"/>
        <v>0.38</v>
      </c>
      <c r="Q11" s="236">
        <f t="shared" si="11"/>
        <v>0.62000000000000011</v>
      </c>
    </row>
    <row r="12" spans="1:17" s="127" customFormat="1" x14ac:dyDescent="0.25">
      <c r="A12" s="79" t="str">
        <f>'Planilha contratada'!A11</f>
        <v>01.01.003 </v>
      </c>
      <c r="B12" s="166" t="str">
        <f>'Planilha contratada'!B11</f>
        <v>Vigia diurno com encargos complementares</v>
      </c>
      <c r="C12" s="231" t="str">
        <f>'Planilha contratada'!C11</f>
        <v>h</v>
      </c>
      <c r="D12" s="231">
        <f>'Planilha contratada'!D11</f>
        <v>107.16</v>
      </c>
      <c r="E12" s="231">
        <f>'BM 01'!G12</f>
        <v>0</v>
      </c>
      <c r="F12" s="231">
        <f>'MC 01'!Q11</f>
        <v>0</v>
      </c>
      <c r="G12" s="231">
        <f t="shared" si="2"/>
        <v>0</v>
      </c>
      <c r="H12" s="231">
        <f t="shared" si="3"/>
        <v>107.16</v>
      </c>
      <c r="I12" s="232">
        <f>'Planilha contratada'!E11</f>
        <v>17.57</v>
      </c>
      <c r="J12" s="233">
        <f t="shared" si="4"/>
        <v>1882.8</v>
      </c>
      <c r="K12" s="233">
        <f t="shared" si="5"/>
        <v>0</v>
      </c>
      <c r="L12" s="233">
        <f t="shared" si="6"/>
        <v>0</v>
      </c>
      <c r="M12" s="233">
        <f t="shared" si="7"/>
        <v>0</v>
      </c>
      <c r="N12" s="234">
        <f t="shared" si="8"/>
        <v>1882.8</v>
      </c>
      <c r="O12" s="235">
        <f t="shared" si="9"/>
        <v>0</v>
      </c>
      <c r="P12" s="235">
        <f t="shared" si="10"/>
        <v>0</v>
      </c>
      <c r="Q12" s="236">
        <f t="shared" si="11"/>
        <v>1</v>
      </c>
    </row>
    <row r="13" spans="1:17" s="139" customFormat="1" x14ac:dyDescent="0.25">
      <c r="A13" s="78" t="str">
        <f>'Planilha contratada'!A12</f>
        <v>01.02 </v>
      </c>
      <c r="B13" s="225" t="str">
        <f>'Planilha contratada'!B12</f>
        <v>MOBILIZAÇÃO/DESMOBILIZAÇÃO</v>
      </c>
      <c r="C13" s="226"/>
      <c r="D13" s="226"/>
      <c r="E13" s="237">
        <f>'BM 01'!G13</f>
        <v>0</v>
      </c>
      <c r="F13" s="226"/>
      <c r="G13" s="226"/>
      <c r="H13" s="226"/>
      <c r="I13" s="227"/>
      <c r="J13" s="228"/>
      <c r="K13" s="228">
        <f>K14</f>
        <v>0</v>
      </c>
      <c r="L13" s="228">
        <f t="shared" ref="L13:N13" si="12">L14</f>
        <v>0</v>
      </c>
      <c r="M13" s="228">
        <f t="shared" si="12"/>
        <v>0</v>
      </c>
      <c r="N13" s="228">
        <f t="shared" si="12"/>
        <v>16.72</v>
      </c>
      <c r="O13" s="229"/>
      <c r="P13" s="229"/>
      <c r="Q13" s="230"/>
    </row>
    <row r="14" spans="1:17" s="103" customFormat="1" ht="25.5" x14ac:dyDescent="0.25">
      <c r="A14" s="79" t="str">
        <f>'Planilha contratada'!A13</f>
        <v>01.02.001 </v>
      </c>
      <c r="B14" s="166" t="str">
        <f>'Planilha contratada'!B13</f>
        <v>Transporte com caminhão carroceria 9t, em via urbana pavimentada, dmt até 30km (unidade: txkm). af_07/2020</v>
      </c>
      <c r="C14" s="231" t="str">
        <f>'Planilha contratada'!C13</f>
        <v>txkm</v>
      </c>
      <c r="D14" s="231">
        <f>'Planilha contratada'!D13</f>
        <v>7.5</v>
      </c>
      <c r="E14" s="231">
        <f>'BM 01'!G14</f>
        <v>0</v>
      </c>
      <c r="F14" s="231">
        <f>'MC 01'!Q13</f>
        <v>0</v>
      </c>
      <c r="G14" s="231">
        <f t="shared" si="2"/>
        <v>0</v>
      </c>
      <c r="H14" s="231">
        <f t="shared" si="3"/>
        <v>7.5</v>
      </c>
      <c r="I14" s="232">
        <f>'Planilha contratada'!E13</f>
        <v>2.23</v>
      </c>
      <c r="J14" s="233">
        <f t="shared" si="4"/>
        <v>16.72</v>
      </c>
      <c r="K14" s="233">
        <f t="shared" si="5"/>
        <v>0</v>
      </c>
      <c r="L14" s="233">
        <f t="shared" si="6"/>
        <v>0</v>
      </c>
      <c r="M14" s="233">
        <f t="shared" si="7"/>
        <v>0</v>
      </c>
      <c r="N14" s="234">
        <f t="shared" si="8"/>
        <v>16.72</v>
      </c>
      <c r="O14" s="235">
        <f t="shared" si="9"/>
        <v>0</v>
      </c>
      <c r="P14" s="235">
        <f t="shared" si="10"/>
        <v>0</v>
      </c>
      <c r="Q14" s="236">
        <f t="shared" si="11"/>
        <v>1</v>
      </c>
    </row>
    <row r="15" spans="1:17" s="108" customFormat="1" x14ac:dyDescent="0.25">
      <c r="A15" s="78" t="str">
        <f>'Planilha contratada'!A14</f>
        <v>01.03 </v>
      </c>
      <c r="B15" s="225" t="str">
        <f>'Planilha contratada'!B14</f>
        <v>SERVIÇOS GERAIS</v>
      </c>
      <c r="C15" s="226"/>
      <c r="D15" s="226"/>
      <c r="E15" s="237">
        <f>'BM 01'!G15</f>
        <v>0</v>
      </c>
      <c r="F15" s="226"/>
      <c r="G15" s="226"/>
      <c r="H15" s="226"/>
      <c r="I15" s="227"/>
      <c r="J15" s="228"/>
      <c r="K15" s="228">
        <f>SUM(K16:K18)</f>
        <v>1608.59</v>
      </c>
      <c r="L15" s="228">
        <f t="shared" ref="L15:N15" si="13">SUM(L16:L18)</f>
        <v>1608.59</v>
      </c>
      <c r="M15" s="228">
        <f t="shared" si="13"/>
        <v>3217.18</v>
      </c>
      <c r="N15" s="228">
        <f t="shared" si="13"/>
        <v>2596.7399999999998</v>
      </c>
      <c r="O15" s="229"/>
      <c r="P15" s="229"/>
      <c r="Q15" s="230"/>
    </row>
    <row r="16" spans="1:17" s="127" customFormat="1" ht="25.5" x14ac:dyDescent="0.25">
      <c r="A16" s="79" t="str">
        <f>'Planilha contratada'!A15</f>
        <v>01.03.003 </v>
      </c>
      <c r="B16" s="166" t="str">
        <f>'Planilha contratada'!B15</f>
        <v>Ligação Predial de Água em Mureta de Concreto, Provisória ou Definitiva, com Fornecimento de Material, inclusive Mureta e Hidrômetro, Rede DN 50mm - Rev 03_10/2022</v>
      </c>
      <c r="C16" s="231" t="str">
        <f>'Planilha contratada'!C15</f>
        <v>UN</v>
      </c>
      <c r="D16" s="231">
        <f>'Planilha contratada'!D15</f>
        <v>1</v>
      </c>
      <c r="E16" s="231">
        <f>'BM 01'!G16</f>
        <v>0</v>
      </c>
      <c r="F16" s="231">
        <f>'MC 01'!Q15</f>
        <v>0</v>
      </c>
      <c r="G16" s="231">
        <f t="shared" si="2"/>
        <v>0</v>
      </c>
      <c r="H16" s="231">
        <f t="shared" si="3"/>
        <v>1</v>
      </c>
      <c r="I16" s="232">
        <f>'Planilha contratada'!E15</f>
        <v>607.25</v>
      </c>
      <c r="J16" s="233">
        <f t="shared" si="4"/>
        <v>607.25</v>
      </c>
      <c r="K16" s="233">
        <f t="shared" si="5"/>
        <v>0</v>
      </c>
      <c r="L16" s="233">
        <f t="shared" si="6"/>
        <v>0</v>
      </c>
      <c r="M16" s="233">
        <f t="shared" si="7"/>
        <v>0</v>
      </c>
      <c r="N16" s="234">
        <f t="shared" si="8"/>
        <v>607.25</v>
      </c>
      <c r="O16" s="235">
        <f t="shared" si="9"/>
        <v>0</v>
      </c>
      <c r="P16" s="235">
        <f t="shared" si="10"/>
        <v>0</v>
      </c>
      <c r="Q16" s="236">
        <f t="shared" si="11"/>
        <v>1</v>
      </c>
    </row>
    <row r="17" spans="1:17" s="103" customFormat="1" ht="25.5" x14ac:dyDescent="0.25">
      <c r="A17" s="79" t="str">
        <f>'Planilha contratada'!A16</f>
        <v>01.03.004 </v>
      </c>
      <c r="B17" s="166" t="str">
        <f>'Planilha contratada'!B16</f>
        <v>Instalação provisória de energia elétrica, aerea, trifasica, em poste galvanizado, exclusive fornecimento do medidor</v>
      </c>
      <c r="C17" s="231" t="str">
        <f>'Planilha contratada'!C16</f>
        <v>un</v>
      </c>
      <c r="D17" s="231">
        <f>'Planilha contratada'!D16</f>
        <v>1</v>
      </c>
      <c r="E17" s="231">
        <f>'BM 01'!G17</f>
        <v>1</v>
      </c>
      <c r="F17" s="231">
        <f>'MC 01'!Q16</f>
        <v>1</v>
      </c>
      <c r="G17" s="231">
        <f t="shared" si="2"/>
        <v>2</v>
      </c>
      <c r="H17" s="231">
        <f t="shared" si="3"/>
        <v>-1</v>
      </c>
      <c r="I17" s="232">
        <f>'Planilha contratada'!E16</f>
        <v>1608.59</v>
      </c>
      <c r="J17" s="233">
        <f t="shared" si="4"/>
        <v>1608.59</v>
      </c>
      <c r="K17" s="233">
        <f t="shared" si="5"/>
        <v>1608.59</v>
      </c>
      <c r="L17" s="233">
        <f t="shared" si="6"/>
        <v>1608.59</v>
      </c>
      <c r="M17" s="233">
        <f t="shared" si="7"/>
        <v>3217.18</v>
      </c>
      <c r="N17" s="234">
        <f t="shared" si="8"/>
        <v>-1608.59</v>
      </c>
      <c r="O17" s="235">
        <f t="shared" si="9"/>
        <v>1</v>
      </c>
      <c r="P17" s="235">
        <f t="shared" si="10"/>
        <v>2</v>
      </c>
      <c r="Q17" s="236">
        <f t="shared" si="11"/>
        <v>-1</v>
      </c>
    </row>
    <row r="18" spans="1:17" s="103" customFormat="1" ht="25.5" x14ac:dyDescent="0.25">
      <c r="A18" s="79" t="str">
        <f>'Planilha contratada'!A17</f>
        <v>01.03.005 </v>
      </c>
      <c r="B18" s="166" t="str">
        <f>'Planilha contratada'!B17</f>
        <v>Fornecimento e instalação de placa de obra com chapa galvanizada e estrutura de madeira. af_03/2022_ps</v>
      </c>
      <c r="C18" s="231" t="str">
        <f>'Planilha contratada'!C17</f>
        <v>m2</v>
      </c>
      <c r="D18" s="231">
        <f>'Planilha contratada'!D17</f>
        <v>12</v>
      </c>
      <c r="E18" s="231">
        <f>'BM 01'!G18</f>
        <v>0</v>
      </c>
      <c r="F18" s="231">
        <f>'MC 01'!Q17</f>
        <v>0</v>
      </c>
      <c r="G18" s="231">
        <f t="shared" si="2"/>
        <v>0</v>
      </c>
      <c r="H18" s="231">
        <f t="shared" si="3"/>
        <v>12</v>
      </c>
      <c r="I18" s="232">
        <f>'Planilha contratada'!E17</f>
        <v>299.83999999999997</v>
      </c>
      <c r="J18" s="233">
        <f t="shared" si="4"/>
        <v>3598.08</v>
      </c>
      <c r="K18" s="233">
        <f t="shared" si="5"/>
        <v>0</v>
      </c>
      <c r="L18" s="233">
        <f t="shared" si="6"/>
        <v>0</v>
      </c>
      <c r="M18" s="233">
        <f t="shared" si="7"/>
        <v>0</v>
      </c>
      <c r="N18" s="234">
        <f t="shared" si="8"/>
        <v>3598.08</v>
      </c>
      <c r="O18" s="235">
        <f t="shared" si="9"/>
        <v>0</v>
      </c>
      <c r="P18" s="235">
        <f t="shared" si="10"/>
        <v>0</v>
      </c>
      <c r="Q18" s="236">
        <f t="shared" si="11"/>
        <v>1</v>
      </c>
    </row>
    <row r="19" spans="1:17" s="139" customFormat="1" x14ac:dyDescent="0.25">
      <c r="A19" s="85">
        <f>'Planilha contratada'!A18</f>
        <v>2</v>
      </c>
      <c r="B19" s="238" t="str">
        <f>'Planilha contratada'!B18</f>
        <v>PRAÇA ALAMEDA - SEÇÃO 01</v>
      </c>
      <c r="C19" s="239"/>
      <c r="D19" s="239"/>
      <c r="E19" s="237">
        <f>'BM 01'!G19</f>
        <v>0</v>
      </c>
      <c r="F19" s="239"/>
      <c r="G19" s="239"/>
      <c r="H19" s="239"/>
      <c r="I19" s="240"/>
      <c r="J19" s="241"/>
      <c r="K19" s="241">
        <f>K20+K31</f>
        <v>1277.42</v>
      </c>
      <c r="L19" s="241">
        <f t="shared" ref="L19:N19" si="14">L20+L31</f>
        <v>1277.42</v>
      </c>
      <c r="M19" s="241">
        <f t="shared" si="14"/>
        <v>2554.85</v>
      </c>
      <c r="N19" s="241">
        <f t="shared" si="14"/>
        <v>91815.499999999971</v>
      </c>
      <c r="O19" s="242"/>
      <c r="P19" s="242"/>
      <c r="Q19" s="243"/>
    </row>
    <row r="20" spans="1:17" s="139" customFormat="1" x14ac:dyDescent="0.25">
      <c r="A20" s="78" t="str">
        <f>'Planilha contratada'!A19</f>
        <v>02.01 </v>
      </c>
      <c r="B20" s="225" t="str">
        <f>'Planilha contratada'!B19</f>
        <v>PAVIMENTAÇÃO</v>
      </c>
      <c r="C20" s="226"/>
      <c r="D20" s="226"/>
      <c r="E20" s="244">
        <f>'BM 01'!G20</f>
        <v>0</v>
      </c>
      <c r="F20" s="226"/>
      <c r="G20" s="226"/>
      <c r="H20" s="226"/>
      <c r="I20" s="227"/>
      <c r="J20" s="228"/>
      <c r="K20" s="228">
        <f>SUM(K21:K30)</f>
        <v>1277.42</v>
      </c>
      <c r="L20" s="228">
        <f>SUM(L21:L30)</f>
        <v>1277.42</v>
      </c>
      <c r="M20" s="228">
        <f t="shared" ref="M20:N20" si="15">SUM(M21:M30)</f>
        <v>2554.85</v>
      </c>
      <c r="N20" s="228">
        <f t="shared" si="15"/>
        <v>87663.359999999971</v>
      </c>
      <c r="O20" s="229"/>
      <c r="P20" s="229"/>
      <c r="Q20" s="230"/>
    </row>
    <row r="21" spans="1:17" s="103" customFormat="1" x14ac:dyDescent="0.25">
      <c r="A21" s="79" t="str">
        <f>'Planilha contratada'!A20</f>
        <v>02.01.001 </v>
      </c>
      <c r="B21" s="166" t="str">
        <f>'Planilha contratada'!B20</f>
        <v>Locação de serviços de pavimentação</v>
      </c>
      <c r="C21" s="231" t="str">
        <f>'Planilha contratada'!C20</f>
        <v>m2</v>
      </c>
      <c r="D21" s="231">
        <f>'Planilha contratada'!D20</f>
        <v>1197.8399999999999</v>
      </c>
      <c r="E21" s="231">
        <f>'BM 01'!G21</f>
        <v>899.59799999999996</v>
      </c>
      <c r="F21" s="231">
        <f>'MC 01'!Q40</f>
        <v>899.59799999999996</v>
      </c>
      <c r="G21" s="231">
        <f t="shared" si="2"/>
        <v>1799.1959999999999</v>
      </c>
      <c r="H21" s="231">
        <f t="shared" si="3"/>
        <v>-601.35599999999999</v>
      </c>
      <c r="I21" s="232">
        <f>'Planilha contratada'!E20</f>
        <v>1.42</v>
      </c>
      <c r="J21" s="233">
        <f t="shared" si="4"/>
        <v>1700.93</v>
      </c>
      <c r="K21" s="233">
        <f t="shared" si="5"/>
        <v>1277.42</v>
      </c>
      <c r="L21" s="233">
        <f t="shared" si="6"/>
        <v>1277.42</v>
      </c>
      <c r="M21" s="233">
        <f t="shared" si="7"/>
        <v>2554.85</v>
      </c>
      <c r="N21" s="234">
        <f t="shared" si="8"/>
        <v>-853.92</v>
      </c>
      <c r="O21" s="235">
        <f t="shared" si="9"/>
        <v>0.75101683029453015</v>
      </c>
      <c r="P21" s="235">
        <f t="shared" si="10"/>
        <v>1.5020336605890603</v>
      </c>
      <c r="Q21" s="236">
        <f t="shared" si="11"/>
        <v>-0.50203366058906029</v>
      </c>
    </row>
    <row r="22" spans="1:17" s="103" customFormat="1" ht="25.5" x14ac:dyDescent="0.25">
      <c r="A22" s="79" t="str">
        <f>'Planilha contratada'!A21</f>
        <v>02.01.002 </v>
      </c>
      <c r="B22" s="166" t="str">
        <f>'Planilha contratada'!B21</f>
        <v>Compactação mecânica de solo para execução de radier, piso de concreto ou laje sobre solo, com compactador de solos a percussão. af_09/2021</v>
      </c>
      <c r="C22" s="231" t="str">
        <f>'Planilha contratada'!C21</f>
        <v>m2</v>
      </c>
      <c r="D22" s="231">
        <f>'Planilha contratada'!D21</f>
        <v>1197.8399999999999</v>
      </c>
      <c r="E22" s="231">
        <f>'BM 01'!G22</f>
        <v>0</v>
      </c>
      <c r="F22" s="231">
        <f>'MC 01'!Q21</f>
        <v>0</v>
      </c>
      <c r="G22" s="231">
        <f t="shared" si="2"/>
        <v>0</v>
      </c>
      <c r="H22" s="231">
        <f t="shared" si="3"/>
        <v>1197.8399999999999</v>
      </c>
      <c r="I22" s="232">
        <f>'Planilha contratada'!E21</f>
        <v>3.56</v>
      </c>
      <c r="J22" s="233">
        <f t="shared" si="4"/>
        <v>4264.3100000000004</v>
      </c>
      <c r="K22" s="233">
        <f t="shared" si="5"/>
        <v>0</v>
      </c>
      <c r="L22" s="233">
        <f t="shared" si="6"/>
        <v>0</v>
      </c>
      <c r="M22" s="233">
        <f t="shared" si="7"/>
        <v>0</v>
      </c>
      <c r="N22" s="234">
        <f t="shared" si="8"/>
        <v>4264.3100000000004</v>
      </c>
      <c r="O22" s="235">
        <f t="shared" si="9"/>
        <v>0</v>
      </c>
      <c r="P22" s="235">
        <f t="shared" si="10"/>
        <v>0</v>
      </c>
      <c r="Q22" s="236">
        <f t="shared" si="11"/>
        <v>1</v>
      </c>
    </row>
    <row r="23" spans="1:17" s="103" customFormat="1" x14ac:dyDescent="0.25">
      <c r="A23" s="79" t="str">
        <f>'Planilha contratada'!A22</f>
        <v>02.01.003 </v>
      </c>
      <c r="B23" s="166" t="str">
        <f>'Planilha contratada'!B22</f>
        <v>Aplicação de lona plástica para execução de pavimentos de concreto. af_04/2022</v>
      </c>
      <c r="C23" s="231" t="str">
        <f>'Planilha contratada'!C22</f>
        <v>m2</v>
      </c>
      <c r="D23" s="231">
        <f>'Planilha contratada'!D22</f>
        <v>1197.8399999999999</v>
      </c>
      <c r="E23" s="231">
        <f>'BM 01'!G23</f>
        <v>0</v>
      </c>
      <c r="F23" s="231">
        <f>'MC 01'!Q22</f>
        <v>0</v>
      </c>
      <c r="G23" s="231">
        <f t="shared" si="2"/>
        <v>0</v>
      </c>
      <c r="H23" s="231">
        <f t="shared" si="3"/>
        <v>1197.8399999999999</v>
      </c>
      <c r="I23" s="232">
        <f>'Planilha contratada'!E22</f>
        <v>3.03</v>
      </c>
      <c r="J23" s="233">
        <f t="shared" si="4"/>
        <v>3629.45</v>
      </c>
      <c r="K23" s="233">
        <f t="shared" si="5"/>
        <v>0</v>
      </c>
      <c r="L23" s="233">
        <f t="shared" si="6"/>
        <v>0</v>
      </c>
      <c r="M23" s="233">
        <f t="shared" si="7"/>
        <v>0</v>
      </c>
      <c r="N23" s="234">
        <f t="shared" si="8"/>
        <v>3629.45</v>
      </c>
      <c r="O23" s="235">
        <f t="shared" si="9"/>
        <v>0</v>
      </c>
      <c r="P23" s="235">
        <f t="shared" si="10"/>
        <v>0</v>
      </c>
      <c r="Q23" s="236">
        <f t="shared" si="11"/>
        <v>1</v>
      </c>
    </row>
    <row r="24" spans="1:17" s="103" customFormat="1" ht="25.5" x14ac:dyDescent="0.25">
      <c r="A24" s="79" t="str">
        <f>'Planilha contratada'!A23</f>
        <v>02.01.004 </v>
      </c>
      <c r="B24" s="166" t="str">
        <f>'Planilha contratada'!B23</f>
        <v>Execução de passeio (calçada) ou piso de concreto com concreto moldado in loco, usinado c20, acabamento convencional, não armado. af_08/2022</v>
      </c>
      <c r="C24" s="231" t="str">
        <f>'Planilha contratada'!C23</f>
        <v>m3</v>
      </c>
      <c r="D24" s="231">
        <f>'Planilha contratada'!D23</f>
        <v>79.89</v>
      </c>
      <c r="E24" s="231">
        <f>'BM 01'!G24</f>
        <v>0</v>
      </c>
      <c r="F24" s="231">
        <f>'MC 01'!Q23</f>
        <v>0</v>
      </c>
      <c r="G24" s="231">
        <f t="shared" si="2"/>
        <v>0</v>
      </c>
      <c r="H24" s="231">
        <f t="shared" si="3"/>
        <v>79.89</v>
      </c>
      <c r="I24" s="232">
        <f>'Planilha contratada'!E23</f>
        <v>588.04999999999995</v>
      </c>
      <c r="J24" s="233">
        <f t="shared" si="4"/>
        <v>46979.31</v>
      </c>
      <c r="K24" s="233">
        <f t="shared" si="5"/>
        <v>0</v>
      </c>
      <c r="L24" s="233">
        <f t="shared" si="6"/>
        <v>0</v>
      </c>
      <c r="M24" s="233">
        <f t="shared" si="7"/>
        <v>0</v>
      </c>
      <c r="N24" s="234">
        <f t="shared" si="8"/>
        <v>46979.31</v>
      </c>
      <c r="O24" s="235">
        <f t="shared" si="9"/>
        <v>0</v>
      </c>
      <c r="P24" s="235">
        <f t="shared" si="10"/>
        <v>0</v>
      </c>
      <c r="Q24" s="236">
        <f t="shared" si="11"/>
        <v>1</v>
      </c>
    </row>
    <row r="25" spans="1:17" s="103" customFormat="1" ht="25.5" x14ac:dyDescent="0.25">
      <c r="A25" s="79" t="str">
        <f>'Planilha contratada'!A24</f>
        <v>02.01.006 </v>
      </c>
      <c r="B25" s="166" t="str">
        <f>'Planilha contratada'!B24</f>
        <v>Lastro com material granular (areia média), aplicado em pisos ou lajes sobre solo, espessura de *10 cm*. af_01/2024</v>
      </c>
      <c r="C25" s="231" t="str">
        <f>'Planilha contratada'!C24</f>
        <v>m3</v>
      </c>
      <c r="D25" s="231">
        <f>'Planilha contratada'!D24</f>
        <v>59.9</v>
      </c>
      <c r="E25" s="231">
        <f>'BM 01'!G25</f>
        <v>0</v>
      </c>
      <c r="F25" s="231">
        <f>'MC 01'!Q24</f>
        <v>0</v>
      </c>
      <c r="G25" s="231">
        <f t="shared" si="2"/>
        <v>0</v>
      </c>
      <c r="H25" s="231">
        <f t="shared" si="3"/>
        <v>59.9</v>
      </c>
      <c r="I25" s="232">
        <f>'Planilha contratada'!E24</f>
        <v>166.01</v>
      </c>
      <c r="J25" s="233">
        <f t="shared" si="4"/>
        <v>9943.99</v>
      </c>
      <c r="K25" s="233">
        <f t="shared" si="5"/>
        <v>0</v>
      </c>
      <c r="L25" s="233">
        <f t="shared" si="6"/>
        <v>0</v>
      </c>
      <c r="M25" s="233">
        <f t="shared" si="7"/>
        <v>0</v>
      </c>
      <c r="N25" s="234">
        <f t="shared" si="8"/>
        <v>9943.99</v>
      </c>
      <c r="O25" s="235">
        <f t="shared" si="9"/>
        <v>0</v>
      </c>
      <c r="P25" s="235">
        <f t="shared" si="10"/>
        <v>0</v>
      </c>
      <c r="Q25" s="236">
        <f t="shared" si="11"/>
        <v>1</v>
      </c>
    </row>
    <row r="26" spans="1:17" s="103" customFormat="1" ht="25.5" x14ac:dyDescent="0.25">
      <c r="A26" s="79" t="str">
        <f>'Planilha contratada'!A25</f>
        <v>02.01.007 </v>
      </c>
      <c r="B26" s="166" t="str">
        <f>'Planilha contratada'!B25</f>
        <v>Pintura p/ piso c/ aplicação de 2 demãos tinta novacor, cores cerâmica, concreto, verde ou azul - aplicação c/ rôlo - R1</v>
      </c>
      <c r="C26" s="231" t="str">
        <f>'Planilha contratada'!C25</f>
        <v>m2</v>
      </c>
      <c r="D26" s="231">
        <f>'Planilha contratada'!D25</f>
        <v>677.1</v>
      </c>
      <c r="E26" s="231">
        <f>'BM 01'!G26</f>
        <v>0</v>
      </c>
      <c r="F26" s="231">
        <f>'MC 01'!Q25</f>
        <v>0</v>
      </c>
      <c r="G26" s="231">
        <f t="shared" si="2"/>
        <v>0</v>
      </c>
      <c r="H26" s="231">
        <f t="shared" si="3"/>
        <v>677.1</v>
      </c>
      <c r="I26" s="232">
        <f>'Planilha contratada'!E25</f>
        <v>8.93</v>
      </c>
      <c r="J26" s="233">
        <f t="shared" si="4"/>
        <v>6046.5</v>
      </c>
      <c r="K26" s="233">
        <f t="shared" si="5"/>
        <v>0</v>
      </c>
      <c r="L26" s="233">
        <f t="shared" si="6"/>
        <v>0</v>
      </c>
      <c r="M26" s="233">
        <f t="shared" si="7"/>
        <v>0</v>
      </c>
      <c r="N26" s="234">
        <f t="shared" si="8"/>
        <v>6046.5</v>
      </c>
      <c r="O26" s="235">
        <f t="shared" si="9"/>
        <v>0</v>
      </c>
      <c r="P26" s="235">
        <f t="shared" si="10"/>
        <v>0</v>
      </c>
      <c r="Q26" s="236">
        <f t="shared" si="11"/>
        <v>1</v>
      </c>
    </row>
    <row r="27" spans="1:17" s="103" customFormat="1" x14ac:dyDescent="0.25">
      <c r="A27" s="79" t="str">
        <f>'Planilha contratada'!A26</f>
        <v>02.01.008 </v>
      </c>
      <c r="B27" s="166" t="str">
        <f>'Planilha contratada'!B26</f>
        <v>Piso podotátil de alerta ou direcional, de concreto, assentado sobre argamassa. af_03/2024</v>
      </c>
      <c r="C27" s="231" t="str">
        <f>'Planilha contratada'!C26</f>
        <v>m2</v>
      </c>
      <c r="D27" s="231">
        <f>'Planilha contratada'!D26</f>
        <v>23.4</v>
      </c>
      <c r="E27" s="231">
        <f>'BM 01'!G27</f>
        <v>0</v>
      </c>
      <c r="F27" s="231">
        <f>'MC 01'!Q26</f>
        <v>0</v>
      </c>
      <c r="G27" s="231">
        <f t="shared" si="2"/>
        <v>0</v>
      </c>
      <c r="H27" s="231">
        <f t="shared" si="3"/>
        <v>23.4</v>
      </c>
      <c r="I27" s="232">
        <f>'Planilha contratada'!E26</f>
        <v>161.16</v>
      </c>
      <c r="J27" s="233">
        <f t="shared" si="4"/>
        <v>3771.14</v>
      </c>
      <c r="K27" s="233">
        <f t="shared" si="5"/>
        <v>0</v>
      </c>
      <c r="L27" s="233">
        <f t="shared" si="6"/>
        <v>0</v>
      </c>
      <c r="M27" s="233">
        <f t="shared" si="7"/>
        <v>0</v>
      </c>
      <c r="N27" s="234">
        <f t="shared" si="8"/>
        <v>3771.14</v>
      </c>
      <c r="O27" s="235">
        <f t="shared" si="9"/>
        <v>0</v>
      </c>
      <c r="P27" s="235">
        <f t="shared" si="10"/>
        <v>0</v>
      </c>
      <c r="Q27" s="236">
        <f t="shared" si="11"/>
        <v>1</v>
      </c>
    </row>
    <row r="28" spans="1:17" s="103" customFormat="1" ht="38.25" x14ac:dyDescent="0.25">
      <c r="A28" s="79" t="str">
        <f>'Planilha contratada'!A27</f>
        <v>02.01.009 </v>
      </c>
      <c r="B28" s="166" t="str">
        <f>'Planilha contratada'!B27</f>
        <v>Assentamento de guia (meio-fio) em trecho reto, confeccionada em concreto pré-fabricado, dimensões 100x15x13x30 cm (comprimento x base inferior x base superior x altura). af_01/2024</v>
      </c>
      <c r="C28" s="231" t="str">
        <f>'Planilha contratada'!C27</f>
        <v>m</v>
      </c>
      <c r="D28" s="231">
        <f>'Planilha contratada'!D27</f>
        <v>260.69</v>
      </c>
      <c r="E28" s="231">
        <f>'BM 01'!G28</f>
        <v>0</v>
      </c>
      <c r="F28" s="231">
        <f>'MC 01'!Q27</f>
        <v>0</v>
      </c>
      <c r="G28" s="231">
        <f t="shared" si="2"/>
        <v>0</v>
      </c>
      <c r="H28" s="231">
        <f t="shared" si="3"/>
        <v>260.69</v>
      </c>
      <c r="I28" s="232">
        <f>'Planilha contratada'!E27</f>
        <v>38.619999999999997</v>
      </c>
      <c r="J28" s="233">
        <f t="shared" si="4"/>
        <v>10067.84</v>
      </c>
      <c r="K28" s="233">
        <f t="shared" si="5"/>
        <v>0</v>
      </c>
      <c r="L28" s="233">
        <f t="shared" si="6"/>
        <v>0</v>
      </c>
      <c r="M28" s="233">
        <f t="shared" si="7"/>
        <v>0</v>
      </c>
      <c r="N28" s="234">
        <f t="shared" si="8"/>
        <v>10067.84</v>
      </c>
      <c r="O28" s="235">
        <f t="shared" si="9"/>
        <v>0</v>
      </c>
      <c r="P28" s="235">
        <f t="shared" si="10"/>
        <v>0</v>
      </c>
      <c r="Q28" s="236">
        <f t="shared" si="11"/>
        <v>1</v>
      </c>
    </row>
    <row r="29" spans="1:17" s="103" customFormat="1" ht="38.25" x14ac:dyDescent="0.25">
      <c r="A29" s="79" t="str">
        <f>'Planilha contratada'!A28</f>
        <v>02.01.010 </v>
      </c>
      <c r="B29" s="166" t="str">
        <f>'Planilha contratada'!B28</f>
        <v>Assentamento de guia (meio-fio) em trecho curvo, confeccionada em concreto pré-fabricado, dimensões 100x15x13x30 cm (comprimento x base inferior x base superior x altura). af_01/2024</v>
      </c>
      <c r="C29" s="231" t="str">
        <f>'Planilha contratada'!C28</f>
        <v>m</v>
      </c>
      <c r="D29" s="231">
        <f>'Planilha contratada'!D28</f>
        <v>60.2</v>
      </c>
      <c r="E29" s="231">
        <f>'BM 01'!G29</f>
        <v>0</v>
      </c>
      <c r="F29" s="231">
        <f>'MC 01'!Q28</f>
        <v>0</v>
      </c>
      <c r="G29" s="231">
        <f t="shared" si="2"/>
        <v>0</v>
      </c>
      <c r="H29" s="231">
        <f t="shared" si="3"/>
        <v>60.2</v>
      </c>
      <c r="I29" s="232">
        <f>'Planilha contratada'!E28</f>
        <v>41.82</v>
      </c>
      <c r="J29" s="233">
        <f t="shared" si="4"/>
        <v>2517.56</v>
      </c>
      <c r="K29" s="233">
        <f t="shared" si="5"/>
        <v>0</v>
      </c>
      <c r="L29" s="233">
        <f t="shared" si="6"/>
        <v>0</v>
      </c>
      <c r="M29" s="233">
        <f t="shared" si="7"/>
        <v>0</v>
      </c>
      <c r="N29" s="234">
        <f t="shared" si="8"/>
        <v>2517.56</v>
      </c>
      <c r="O29" s="235">
        <f t="shared" si="9"/>
        <v>0</v>
      </c>
      <c r="P29" s="235">
        <f t="shared" si="10"/>
        <v>0</v>
      </c>
      <c r="Q29" s="236">
        <f t="shared" si="11"/>
        <v>1</v>
      </c>
    </row>
    <row r="30" spans="1:17" s="103" customFormat="1" x14ac:dyDescent="0.25">
      <c r="A30" s="79" t="str">
        <f>'Planilha contratada'!A29</f>
        <v>02.01.011 </v>
      </c>
      <c r="B30" s="166" t="str">
        <f>'Planilha contratada'!B29</f>
        <v>Reassentamento de meio fio</v>
      </c>
      <c r="C30" s="231" t="str">
        <f>'Planilha contratada'!C29</f>
        <v>m</v>
      </c>
      <c r="D30" s="231">
        <f>'Planilha contratada'!D29</f>
        <v>111.73</v>
      </c>
      <c r="E30" s="231">
        <f>'BM 01'!G30</f>
        <v>0</v>
      </c>
      <c r="F30" s="231">
        <f>'MC 01'!Q29</f>
        <v>0</v>
      </c>
      <c r="G30" s="231">
        <f t="shared" si="2"/>
        <v>0</v>
      </c>
      <c r="H30" s="231">
        <f t="shared" si="3"/>
        <v>111.73</v>
      </c>
      <c r="I30" s="232">
        <f>'Planilha contratada'!E29</f>
        <v>11.61</v>
      </c>
      <c r="J30" s="233">
        <f t="shared" si="4"/>
        <v>1297.18</v>
      </c>
      <c r="K30" s="233">
        <f t="shared" si="5"/>
        <v>0</v>
      </c>
      <c r="L30" s="233">
        <f t="shared" si="6"/>
        <v>0</v>
      </c>
      <c r="M30" s="233">
        <f t="shared" si="7"/>
        <v>0</v>
      </c>
      <c r="N30" s="234">
        <f t="shared" si="8"/>
        <v>1297.18</v>
      </c>
      <c r="O30" s="235">
        <f t="shared" si="9"/>
        <v>0</v>
      </c>
      <c r="P30" s="235">
        <f t="shared" si="10"/>
        <v>0</v>
      </c>
      <c r="Q30" s="236">
        <f t="shared" si="11"/>
        <v>1</v>
      </c>
    </row>
    <row r="31" spans="1:17" s="139" customFormat="1" x14ac:dyDescent="0.25">
      <c r="A31" s="78" t="str">
        <f>'Planilha contratada'!A30</f>
        <v>02.05 </v>
      </c>
      <c r="B31" s="225" t="str">
        <f>'Planilha contratada'!B30</f>
        <v>CONTENÇÃO</v>
      </c>
      <c r="C31" s="226"/>
      <c r="D31" s="226"/>
      <c r="E31" s="237">
        <f>'BM 01'!G31</f>
        <v>0</v>
      </c>
      <c r="F31" s="226"/>
      <c r="G31" s="226"/>
      <c r="H31" s="226"/>
      <c r="I31" s="227"/>
      <c r="J31" s="228"/>
      <c r="K31" s="228">
        <f>SUM(K32:K38)</f>
        <v>0</v>
      </c>
      <c r="L31" s="228">
        <f>SUM(L32:L38)</f>
        <v>0</v>
      </c>
      <c r="M31" s="228">
        <f>SUM(M32:M38)</f>
        <v>0</v>
      </c>
      <c r="N31" s="228">
        <f>SUM(N32:N38)</f>
        <v>4152.1399999999994</v>
      </c>
      <c r="O31" s="229"/>
      <c r="P31" s="229"/>
      <c r="Q31" s="230"/>
    </row>
    <row r="32" spans="1:17" s="103" customFormat="1" x14ac:dyDescent="0.25">
      <c r="A32" s="79" t="str">
        <f>'Planilha contratada'!A31</f>
        <v>02.05.001 </v>
      </c>
      <c r="B32" s="166" t="str">
        <f>'Planilha contratada'!B31</f>
        <v>Escavação manual de vala com profundidade menor ou igual a 1,30 m. af_02/2021</v>
      </c>
      <c r="C32" s="231" t="str">
        <f>'Planilha contratada'!C31</f>
        <v>m3</v>
      </c>
      <c r="D32" s="231">
        <f>'Planilha contratada'!D31</f>
        <v>4.17</v>
      </c>
      <c r="E32" s="231">
        <f>'BM 01'!G32</f>
        <v>0</v>
      </c>
      <c r="F32" s="231">
        <f>'MC 01'!Q31</f>
        <v>0</v>
      </c>
      <c r="G32" s="231">
        <f t="shared" si="2"/>
        <v>0</v>
      </c>
      <c r="H32" s="231">
        <f t="shared" si="3"/>
        <v>4.17</v>
      </c>
      <c r="I32" s="232">
        <f>'Planilha contratada'!E31</f>
        <v>90.46</v>
      </c>
      <c r="J32" s="233">
        <f t="shared" si="4"/>
        <v>377.21</v>
      </c>
      <c r="K32" s="233">
        <f t="shared" si="5"/>
        <v>0</v>
      </c>
      <c r="L32" s="233">
        <f t="shared" si="6"/>
        <v>0</v>
      </c>
      <c r="M32" s="233">
        <f t="shared" si="7"/>
        <v>0</v>
      </c>
      <c r="N32" s="234">
        <f t="shared" si="8"/>
        <v>377.21</v>
      </c>
      <c r="O32" s="235">
        <f t="shared" si="9"/>
        <v>0</v>
      </c>
      <c r="P32" s="235">
        <f t="shared" si="10"/>
        <v>0</v>
      </c>
      <c r="Q32" s="236">
        <f t="shared" si="11"/>
        <v>1</v>
      </c>
    </row>
    <row r="33" spans="1:17" s="103" customFormat="1" ht="25.5" x14ac:dyDescent="0.25">
      <c r="A33" s="79" t="str">
        <f>'Planilha contratada'!A32</f>
        <v>02.05.002 </v>
      </c>
      <c r="B33" s="166" t="str">
        <f>'Planilha contratada'!B32</f>
        <v>Lastro de concreto magro, aplicado em blocos de coroamento ou sapatas, espessura de 3 cm. af_01/2024</v>
      </c>
      <c r="C33" s="231" t="str">
        <f>'Planilha contratada'!C32</f>
        <v>m2</v>
      </c>
      <c r="D33" s="231">
        <f>'Planilha contratada'!D32</f>
        <v>20.85</v>
      </c>
      <c r="E33" s="231">
        <f>'BM 01'!G33</f>
        <v>0</v>
      </c>
      <c r="F33" s="231">
        <f>'MC 01'!Q32</f>
        <v>0</v>
      </c>
      <c r="G33" s="231">
        <f t="shared" si="2"/>
        <v>0</v>
      </c>
      <c r="H33" s="231">
        <f t="shared" si="3"/>
        <v>20.85</v>
      </c>
      <c r="I33" s="232">
        <f>'Planilha contratada'!E32</f>
        <v>21.3</v>
      </c>
      <c r="J33" s="233">
        <f t="shared" si="4"/>
        <v>444.1</v>
      </c>
      <c r="K33" s="233">
        <f t="shared" si="5"/>
        <v>0</v>
      </c>
      <c r="L33" s="233">
        <f t="shared" si="6"/>
        <v>0</v>
      </c>
      <c r="M33" s="233">
        <f t="shared" si="7"/>
        <v>0</v>
      </c>
      <c r="N33" s="234">
        <f t="shared" si="8"/>
        <v>444.1</v>
      </c>
      <c r="O33" s="235">
        <f t="shared" si="9"/>
        <v>0</v>
      </c>
      <c r="P33" s="235">
        <f t="shared" si="10"/>
        <v>0</v>
      </c>
      <c r="Q33" s="236">
        <f t="shared" si="11"/>
        <v>1</v>
      </c>
    </row>
    <row r="34" spans="1:17" s="103" customFormat="1" ht="25.5" x14ac:dyDescent="0.25">
      <c r="A34" s="79" t="str">
        <f>'Planilha contratada'!A33</f>
        <v>02.05.003 </v>
      </c>
      <c r="B34" s="166" t="str">
        <f>'Planilha contratada'!B33</f>
        <v>Alvenaria de vedação de blocos cerâmicos furados na horizontal de 9x19x29 cm (espessura 9 cm) e argamassa de assentamento com preparo em betoneira. af_12/2021</v>
      </c>
      <c r="C34" s="231" t="str">
        <f>'Planilha contratada'!C33</f>
        <v>m2</v>
      </c>
      <c r="D34" s="231">
        <f>'Planilha contratada'!D33</f>
        <v>34.700000000000003</v>
      </c>
      <c r="E34" s="231">
        <f>'BM 01'!G34</f>
        <v>0</v>
      </c>
      <c r="F34" s="231">
        <f>'MC 01'!Q33</f>
        <v>0</v>
      </c>
      <c r="G34" s="231">
        <f t="shared" si="2"/>
        <v>0</v>
      </c>
      <c r="H34" s="231">
        <f t="shared" si="3"/>
        <v>34.700000000000003</v>
      </c>
      <c r="I34" s="232">
        <f>'Planilha contratada'!E33</f>
        <v>45.93</v>
      </c>
      <c r="J34" s="233">
        <f t="shared" si="4"/>
        <v>1593.77</v>
      </c>
      <c r="K34" s="233">
        <f t="shared" si="5"/>
        <v>0</v>
      </c>
      <c r="L34" s="233">
        <f t="shared" si="6"/>
        <v>0</v>
      </c>
      <c r="M34" s="233">
        <f t="shared" si="7"/>
        <v>0</v>
      </c>
      <c r="N34" s="234">
        <f t="shared" si="8"/>
        <v>1593.77</v>
      </c>
      <c r="O34" s="235">
        <f t="shared" si="9"/>
        <v>0</v>
      </c>
      <c r="P34" s="235">
        <f t="shared" si="10"/>
        <v>0</v>
      </c>
      <c r="Q34" s="236">
        <f t="shared" si="11"/>
        <v>1</v>
      </c>
    </row>
    <row r="35" spans="1:17" s="103" customFormat="1" ht="25.5" x14ac:dyDescent="0.25">
      <c r="A35" s="79" t="str">
        <f>'Planilha contratada'!A34</f>
        <v>02.05.004 </v>
      </c>
      <c r="B35" s="166" t="str">
        <f>'Planilha contratada'!B34</f>
        <v>Chapisco aplicado em alvenaria (sem presença de vãos) e estruturas de concreto de fachada, com colher de pedreiro.  argamassa traço 1:3 com preparo em betoneira 400l. af_10/2022</v>
      </c>
      <c r="C35" s="231" t="str">
        <f>'Planilha contratada'!C34</f>
        <v>m2</v>
      </c>
      <c r="D35" s="231">
        <f>'Planilha contratada'!D34</f>
        <v>34.700000000000003</v>
      </c>
      <c r="E35" s="231">
        <f>'BM 01'!G35</f>
        <v>0</v>
      </c>
      <c r="F35" s="231">
        <f>'MC 01'!Q34</f>
        <v>0</v>
      </c>
      <c r="G35" s="231">
        <f t="shared" si="2"/>
        <v>0</v>
      </c>
      <c r="H35" s="231">
        <f t="shared" si="3"/>
        <v>34.700000000000003</v>
      </c>
      <c r="I35" s="232">
        <f>'Planilha contratada'!E34</f>
        <v>7.67</v>
      </c>
      <c r="J35" s="233">
        <f t="shared" si="4"/>
        <v>266.14</v>
      </c>
      <c r="K35" s="233">
        <f t="shared" si="5"/>
        <v>0</v>
      </c>
      <c r="L35" s="233">
        <f t="shared" si="6"/>
        <v>0</v>
      </c>
      <c r="M35" s="233">
        <f t="shared" si="7"/>
        <v>0</v>
      </c>
      <c r="N35" s="234">
        <f t="shared" si="8"/>
        <v>266.14</v>
      </c>
      <c r="O35" s="235">
        <f t="shared" si="9"/>
        <v>0</v>
      </c>
      <c r="P35" s="235">
        <f t="shared" si="10"/>
        <v>0</v>
      </c>
      <c r="Q35" s="236">
        <f t="shared" si="11"/>
        <v>1</v>
      </c>
    </row>
    <row r="36" spans="1:17" s="103" customFormat="1" ht="38.25" x14ac:dyDescent="0.25">
      <c r="A36" s="79" t="str">
        <f>'Planilha contratada'!A35</f>
        <v>02.05.005 </v>
      </c>
      <c r="B36" s="166" t="str">
        <f>'Planilha contratada'!B35</f>
        <v>Massa única, em argamassa traço 1:2:8, preparo mecânico, aplicada manualmente em paredes internas de ambientes com área entre 5m² e 10m², e = 10mm, com taliscas. af_03/2024</v>
      </c>
      <c r="C36" s="231" t="str">
        <f>'Planilha contratada'!C35</f>
        <v>m2</v>
      </c>
      <c r="D36" s="231">
        <f>'Planilha contratada'!D35</f>
        <v>34.700000000000003</v>
      </c>
      <c r="E36" s="231">
        <f>'BM 01'!G36</f>
        <v>0</v>
      </c>
      <c r="F36" s="231">
        <f>'MC 01'!Q35</f>
        <v>0</v>
      </c>
      <c r="G36" s="231">
        <f t="shared" si="2"/>
        <v>0</v>
      </c>
      <c r="H36" s="231">
        <f t="shared" si="3"/>
        <v>34.700000000000003</v>
      </c>
      <c r="I36" s="232">
        <f>'Planilha contratada'!E35</f>
        <v>29.67</v>
      </c>
      <c r="J36" s="233">
        <f t="shared" si="4"/>
        <v>1029.54</v>
      </c>
      <c r="K36" s="233">
        <f t="shared" si="5"/>
        <v>0</v>
      </c>
      <c r="L36" s="233">
        <f t="shared" si="6"/>
        <v>0</v>
      </c>
      <c r="M36" s="233">
        <f t="shared" si="7"/>
        <v>0</v>
      </c>
      <c r="N36" s="234">
        <f t="shared" si="8"/>
        <v>1029.54</v>
      </c>
      <c r="O36" s="235">
        <f t="shared" si="9"/>
        <v>0</v>
      </c>
      <c r="P36" s="235">
        <f t="shared" si="10"/>
        <v>0</v>
      </c>
      <c r="Q36" s="236">
        <f t="shared" si="11"/>
        <v>1</v>
      </c>
    </row>
    <row r="37" spans="1:17" s="103" customFormat="1" x14ac:dyDescent="0.25">
      <c r="A37" s="79" t="str">
        <f>'Planilha contratada'!A36</f>
        <v>02.05.006 </v>
      </c>
      <c r="B37" s="166" t="str">
        <f>'Planilha contratada'!B36</f>
        <v>Fundo selador acrílico, aplicação manual em parede, uma demão. af_04/2023</v>
      </c>
      <c r="C37" s="231" t="str">
        <f>'Planilha contratada'!C36</f>
        <v>m2</v>
      </c>
      <c r="D37" s="231">
        <f>'Planilha contratada'!D36</f>
        <v>34.700000000000003</v>
      </c>
      <c r="E37" s="231">
        <f>'BM 01'!G37</f>
        <v>0</v>
      </c>
      <c r="F37" s="231">
        <f>'MC 01'!Q36</f>
        <v>0</v>
      </c>
      <c r="G37" s="231">
        <f t="shared" si="2"/>
        <v>0</v>
      </c>
      <c r="H37" s="231">
        <f t="shared" si="3"/>
        <v>34.700000000000003</v>
      </c>
      <c r="I37" s="232">
        <f>'Planilha contratada'!E36</f>
        <v>3.79</v>
      </c>
      <c r="J37" s="233">
        <f t="shared" si="4"/>
        <v>131.51</v>
      </c>
      <c r="K37" s="233">
        <f t="shared" si="5"/>
        <v>0</v>
      </c>
      <c r="L37" s="233">
        <f t="shared" si="6"/>
        <v>0</v>
      </c>
      <c r="M37" s="233">
        <f t="shared" si="7"/>
        <v>0</v>
      </c>
      <c r="N37" s="234">
        <f t="shared" si="8"/>
        <v>131.51</v>
      </c>
      <c r="O37" s="235">
        <f t="shared" si="9"/>
        <v>0</v>
      </c>
      <c r="P37" s="235">
        <f t="shared" si="10"/>
        <v>0</v>
      </c>
      <c r="Q37" s="236">
        <f t="shared" si="11"/>
        <v>1</v>
      </c>
    </row>
    <row r="38" spans="1:17" s="103" customFormat="1" ht="25.5" x14ac:dyDescent="0.25">
      <c r="A38" s="79" t="str">
        <f>'Planilha contratada'!A37</f>
        <v>02.05.007 </v>
      </c>
      <c r="B38" s="166" t="str">
        <f>'Planilha contratada'!B37</f>
        <v>Pintura p/ piso c/ aplicação de 2 demãos tinta novacor, cores cerâmica, concreto, verde ou azul - aplicação c/ rôlo - R1</v>
      </c>
      <c r="C38" s="231" t="str">
        <f>'Planilha contratada'!C37</f>
        <v>m2</v>
      </c>
      <c r="D38" s="231">
        <f>'Planilha contratada'!D37</f>
        <v>34.700000000000003</v>
      </c>
      <c r="E38" s="231">
        <f>'BM 01'!G38</f>
        <v>0</v>
      </c>
      <c r="F38" s="231">
        <f>'MC 01'!Q37</f>
        <v>0</v>
      </c>
      <c r="G38" s="231">
        <f t="shared" si="2"/>
        <v>0</v>
      </c>
      <c r="H38" s="231">
        <f t="shared" si="3"/>
        <v>34.700000000000003</v>
      </c>
      <c r="I38" s="232">
        <f>'Planilha contratada'!E37</f>
        <v>8.93</v>
      </c>
      <c r="J38" s="233">
        <f t="shared" si="4"/>
        <v>309.87</v>
      </c>
      <c r="K38" s="233">
        <f t="shared" si="5"/>
        <v>0</v>
      </c>
      <c r="L38" s="233">
        <f t="shared" si="6"/>
        <v>0</v>
      </c>
      <c r="M38" s="233">
        <f t="shared" si="7"/>
        <v>0</v>
      </c>
      <c r="N38" s="234">
        <f t="shared" si="8"/>
        <v>309.87</v>
      </c>
      <c r="O38" s="235">
        <f t="shared" si="9"/>
        <v>0</v>
      </c>
      <c r="P38" s="235">
        <f t="shared" si="10"/>
        <v>0</v>
      </c>
      <c r="Q38" s="236">
        <f t="shared" si="11"/>
        <v>1</v>
      </c>
    </row>
    <row r="39" spans="1:17" s="139" customFormat="1" x14ac:dyDescent="0.25">
      <c r="A39" s="85">
        <f>'Planilha contratada'!A38</f>
        <v>3</v>
      </c>
      <c r="B39" s="238" t="str">
        <f>'Planilha contratada'!B38</f>
        <v>PRAÇA ALAMEDA - SEÇÃO 02</v>
      </c>
      <c r="C39" s="239"/>
      <c r="D39" s="239"/>
      <c r="E39" s="237">
        <f>'BM 01'!G39</f>
        <v>0</v>
      </c>
      <c r="F39" s="239"/>
      <c r="G39" s="239"/>
      <c r="H39" s="239"/>
      <c r="I39" s="240"/>
      <c r="J39" s="241">
        <f>J40</f>
        <v>102822.37999999999</v>
      </c>
      <c r="K39" s="241">
        <f>K40</f>
        <v>35104.11</v>
      </c>
      <c r="L39" s="241" t="e">
        <f t="shared" ref="L39:N39" si="16">L40</f>
        <v>#REF!</v>
      </c>
      <c r="M39" s="241" t="e">
        <f t="shared" si="16"/>
        <v>#REF!</v>
      </c>
      <c r="N39" s="241" t="e">
        <f t="shared" si="16"/>
        <v>#REF!</v>
      </c>
      <c r="O39" s="242" t="e">
        <f t="shared" ref="O39:O40" si="17">L39/J39</f>
        <v>#REF!</v>
      </c>
      <c r="P39" s="242" t="e">
        <f t="shared" ref="P39:P40" si="18">M39/J39</f>
        <v>#REF!</v>
      </c>
      <c r="Q39" s="243" t="e">
        <f t="shared" ref="Q39:Q40" si="19">N39/J39</f>
        <v>#REF!</v>
      </c>
    </row>
    <row r="40" spans="1:17" s="139" customFormat="1" x14ac:dyDescent="0.25">
      <c r="A40" s="78" t="str">
        <f>'Planilha contratada'!A39</f>
        <v>03.01 </v>
      </c>
      <c r="B40" s="225" t="str">
        <f>'Planilha contratada'!B39</f>
        <v>PAVIMENTAÇÃO -SEÇÃO 02</v>
      </c>
      <c r="C40" s="226"/>
      <c r="D40" s="226"/>
      <c r="E40" s="244">
        <f>'BM 01'!G40</f>
        <v>0</v>
      </c>
      <c r="F40" s="226"/>
      <c r="G40" s="226"/>
      <c r="H40" s="226"/>
      <c r="I40" s="227"/>
      <c r="J40" s="228">
        <f>SUM(J41:J50)</f>
        <v>102822.37999999999</v>
      </c>
      <c r="K40" s="228">
        <f>SUM(K41:K50)</f>
        <v>35104.11</v>
      </c>
      <c r="L40" s="228" t="e">
        <f t="shared" ref="L40:N40" si="20">SUM(L41:L50)</f>
        <v>#REF!</v>
      </c>
      <c r="M40" s="228" t="e">
        <f t="shared" si="20"/>
        <v>#REF!</v>
      </c>
      <c r="N40" s="228" t="e">
        <f t="shared" si="20"/>
        <v>#REF!</v>
      </c>
      <c r="O40" s="229" t="e">
        <f t="shared" si="17"/>
        <v>#REF!</v>
      </c>
      <c r="P40" s="229" t="e">
        <f t="shared" si="18"/>
        <v>#REF!</v>
      </c>
      <c r="Q40" s="230" t="e">
        <f t="shared" si="19"/>
        <v>#REF!</v>
      </c>
    </row>
    <row r="41" spans="1:17" s="103" customFormat="1" x14ac:dyDescent="0.25">
      <c r="A41" s="79" t="str">
        <f>'Planilha contratada'!A40</f>
        <v>03.01.001 </v>
      </c>
      <c r="B41" s="166" t="str">
        <f>'Planilha contratada'!B40</f>
        <v>Locação de serviços de pavimentação</v>
      </c>
      <c r="C41" s="231" t="str">
        <f>'Planilha contratada'!C40</f>
        <v>m2</v>
      </c>
      <c r="D41" s="231">
        <f>'Planilha contratada'!D40</f>
        <v>1499.33</v>
      </c>
      <c r="E41" s="231">
        <f>'BM 01'!G41</f>
        <v>899.59799999999996</v>
      </c>
      <c r="F41" s="231" t="e">
        <f>'MC 01'!#REF!</f>
        <v>#REF!</v>
      </c>
      <c r="G41" s="231" t="e">
        <f t="shared" si="2"/>
        <v>#REF!</v>
      </c>
      <c r="H41" s="231" t="e">
        <f t="shared" si="3"/>
        <v>#REF!</v>
      </c>
      <c r="I41" s="232">
        <f>'Planilha contratada'!E40</f>
        <v>1.42</v>
      </c>
      <c r="J41" s="233">
        <f t="shared" si="4"/>
        <v>2129.04</v>
      </c>
      <c r="K41" s="233">
        <f t="shared" si="5"/>
        <v>1277.42</v>
      </c>
      <c r="L41" s="233" t="e">
        <f t="shared" si="6"/>
        <v>#REF!</v>
      </c>
      <c r="M41" s="233" t="e">
        <f t="shared" si="7"/>
        <v>#REF!</v>
      </c>
      <c r="N41" s="234" t="e">
        <f t="shared" si="8"/>
        <v>#REF!</v>
      </c>
      <c r="O41" s="235" t="e">
        <f>F41/D41</f>
        <v>#REF!</v>
      </c>
      <c r="P41" s="235" t="e">
        <f t="shared" si="10"/>
        <v>#REF!</v>
      </c>
      <c r="Q41" s="236" t="e">
        <f t="shared" si="11"/>
        <v>#REF!</v>
      </c>
    </row>
    <row r="42" spans="1:17" s="103" customFormat="1" ht="25.5" x14ac:dyDescent="0.25">
      <c r="A42" s="79" t="str">
        <f>'Planilha contratada'!A41</f>
        <v>03.01.002 </v>
      </c>
      <c r="B42" s="166" t="str">
        <f>'Planilha contratada'!B41</f>
        <v>Compactação mecânica de solo para execução de radier, piso de concreto ou laje sobre solo, com compactador de solos a percussão. af_09/2021</v>
      </c>
      <c r="C42" s="231" t="str">
        <f>'Planilha contratada'!C41</f>
        <v>m2</v>
      </c>
      <c r="D42" s="231">
        <f>'Planilha contratada'!D41</f>
        <v>1499.33</v>
      </c>
      <c r="E42" s="231">
        <f>'BM 01'!G42</f>
        <v>899.59799999999996</v>
      </c>
      <c r="F42" s="231">
        <f>'MC 01'!Q41</f>
        <v>899.59799999999996</v>
      </c>
      <c r="G42" s="231">
        <f t="shared" si="2"/>
        <v>1799.1959999999999</v>
      </c>
      <c r="H42" s="231">
        <f t="shared" si="3"/>
        <v>-299.86599999999999</v>
      </c>
      <c r="I42" s="232">
        <f>'Planilha contratada'!E41</f>
        <v>3.56</v>
      </c>
      <c r="J42" s="233">
        <f t="shared" si="4"/>
        <v>5337.61</v>
      </c>
      <c r="K42" s="233">
        <f t="shared" si="5"/>
        <v>3202.56</v>
      </c>
      <c r="L42" s="233">
        <f t="shared" si="6"/>
        <v>3202.56</v>
      </c>
      <c r="M42" s="233">
        <f t="shared" si="7"/>
        <v>6405.13</v>
      </c>
      <c r="N42" s="234">
        <f t="shared" si="8"/>
        <v>-1067.52</v>
      </c>
      <c r="O42" s="235">
        <f t="shared" si="9"/>
        <v>0.6</v>
      </c>
      <c r="P42" s="235">
        <f t="shared" si="10"/>
        <v>1.2</v>
      </c>
      <c r="Q42" s="236">
        <f t="shared" si="11"/>
        <v>-0.2</v>
      </c>
    </row>
    <row r="43" spans="1:17" s="127" customFormat="1" x14ac:dyDescent="0.25">
      <c r="A43" s="79" t="str">
        <f>'Planilha contratada'!A42</f>
        <v>03.01.003 </v>
      </c>
      <c r="B43" s="166" t="str">
        <f>'Planilha contratada'!B42</f>
        <v>Aplicação de lona plástica para execução de pavimentos de concreto. af_04/2022</v>
      </c>
      <c r="C43" s="231" t="str">
        <f>'Planilha contratada'!C42</f>
        <v>m2</v>
      </c>
      <c r="D43" s="231">
        <f>'Planilha contratada'!D42</f>
        <v>1499.33</v>
      </c>
      <c r="E43" s="231">
        <f>'BM 01'!G43</f>
        <v>599.73199999999997</v>
      </c>
      <c r="F43" s="231">
        <f>'MC 01'!Q42</f>
        <v>599.73199999999997</v>
      </c>
      <c r="G43" s="231">
        <f t="shared" si="2"/>
        <v>1199.4639999999999</v>
      </c>
      <c r="H43" s="231">
        <f t="shared" si="3"/>
        <v>299.86599999999999</v>
      </c>
      <c r="I43" s="232">
        <f>'Planilha contratada'!E42</f>
        <v>3.03</v>
      </c>
      <c r="J43" s="233">
        <f t="shared" si="4"/>
        <v>4542.96</v>
      </c>
      <c r="K43" s="233">
        <f t="shared" si="5"/>
        <v>1817.18</v>
      </c>
      <c r="L43" s="233">
        <f t="shared" si="6"/>
        <v>1817.18</v>
      </c>
      <c r="M43" s="233">
        <f t="shared" si="7"/>
        <v>3634.37</v>
      </c>
      <c r="N43" s="234">
        <f t="shared" si="8"/>
        <v>908.59</v>
      </c>
      <c r="O43" s="235">
        <f t="shared" si="9"/>
        <v>0.4</v>
      </c>
      <c r="P43" s="235">
        <f t="shared" si="10"/>
        <v>0.8</v>
      </c>
      <c r="Q43" s="236">
        <f t="shared" si="11"/>
        <v>0.2</v>
      </c>
    </row>
    <row r="44" spans="1:17" s="127" customFormat="1" ht="25.5" x14ac:dyDescent="0.25">
      <c r="A44" s="79" t="str">
        <f>'Planilha contratada'!A43</f>
        <v>03.01.004 </v>
      </c>
      <c r="B44" s="166" t="str">
        <f>'Planilha contratada'!B43</f>
        <v>Execução de passeio (calçada) ou piso de concreto com concreto moldado in loco, usinado c20, acabamento convencional, não armado. af_08/2022</v>
      </c>
      <c r="C44" s="231" t="str">
        <f>'Planilha contratada'!C43</f>
        <v>m3</v>
      </c>
      <c r="D44" s="231">
        <f>'Planilha contratada'!D43</f>
        <v>89.96</v>
      </c>
      <c r="E44" s="231">
        <f>'BM 01'!G44</f>
        <v>35.984000000000002</v>
      </c>
      <c r="F44" s="231">
        <f>'MC 01'!Q43</f>
        <v>35.984000000000002</v>
      </c>
      <c r="G44" s="231">
        <f t="shared" si="2"/>
        <v>71.968000000000004</v>
      </c>
      <c r="H44" s="231">
        <f t="shared" si="3"/>
        <v>17.99199999999999</v>
      </c>
      <c r="I44" s="232">
        <f>'Planilha contratada'!E43</f>
        <v>588.04999999999995</v>
      </c>
      <c r="J44" s="233">
        <f t="shared" si="4"/>
        <v>52900.97</v>
      </c>
      <c r="K44" s="233">
        <f t="shared" si="5"/>
        <v>21160.39</v>
      </c>
      <c r="L44" s="233">
        <f t="shared" si="6"/>
        <v>21160.39</v>
      </c>
      <c r="M44" s="233">
        <f t="shared" si="7"/>
        <v>42320.78</v>
      </c>
      <c r="N44" s="234">
        <f t="shared" si="8"/>
        <v>10580.19</v>
      </c>
      <c r="O44" s="235">
        <f t="shared" si="9"/>
        <v>0.4</v>
      </c>
      <c r="P44" s="235">
        <f t="shared" si="10"/>
        <v>0.8</v>
      </c>
      <c r="Q44" s="236">
        <f t="shared" si="11"/>
        <v>0.1999999999999999</v>
      </c>
    </row>
    <row r="45" spans="1:17" s="127" customFormat="1" ht="25.5" x14ac:dyDescent="0.25">
      <c r="A45" s="79" t="str">
        <f>'Planilha contratada'!A44</f>
        <v>03.01.006 </v>
      </c>
      <c r="B45" s="166" t="str">
        <f>'Planilha contratada'!B44</f>
        <v>Lastro com material granular (areia média), aplicado em pisos ou lajes sobre solo, espessura de *10 cm*. af_01/2024</v>
      </c>
      <c r="C45" s="231" t="str">
        <f>'Planilha contratada'!C44</f>
        <v>m3</v>
      </c>
      <c r="D45" s="231">
        <f>'Planilha contratada'!D44</f>
        <v>74.97</v>
      </c>
      <c r="E45" s="231">
        <f>'BM 01'!G45</f>
        <v>0</v>
      </c>
      <c r="F45" s="231">
        <f>'MC 01'!Q44</f>
        <v>0</v>
      </c>
      <c r="G45" s="231">
        <f t="shared" si="2"/>
        <v>0</v>
      </c>
      <c r="H45" s="231">
        <f t="shared" si="3"/>
        <v>74.97</v>
      </c>
      <c r="I45" s="232">
        <f>'Planilha contratada'!E44</f>
        <v>166.01</v>
      </c>
      <c r="J45" s="233">
        <f t="shared" si="4"/>
        <v>12445.76</v>
      </c>
      <c r="K45" s="233">
        <f t="shared" si="5"/>
        <v>0</v>
      </c>
      <c r="L45" s="233">
        <f t="shared" si="6"/>
        <v>0</v>
      </c>
      <c r="M45" s="233">
        <f t="shared" si="7"/>
        <v>0</v>
      </c>
      <c r="N45" s="234">
        <f t="shared" si="8"/>
        <v>12445.76</v>
      </c>
      <c r="O45" s="235">
        <f t="shared" si="9"/>
        <v>0</v>
      </c>
      <c r="P45" s="235">
        <f t="shared" si="10"/>
        <v>0</v>
      </c>
      <c r="Q45" s="236">
        <f t="shared" si="11"/>
        <v>1</v>
      </c>
    </row>
    <row r="46" spans="1:17" s="127" customFormat="1" x14ac:dyDescent="0.25">
      <c r="A46" s="79" t="str">
        <f>'Planilha contratada'!A45</f>
        <v>03.01.007 </v>
      </c>
      <c r="B46" s="166" t="str">
        <f>'Planilha contratada'!B45</f>
        <v>Piso podotátil de alerta ou direcional, de concreto, assentado sobre argamassa. af_03/2024</v>
      </c>
      <c r="C46" s="231" t="str">
        <f>'Planilha contratada'!C45</f>
        <v>m2</v>
      </c>
      <c r="D46" s="231">
        <f>'Planilha contratada'!D45</f>
        <v>17.73</v>
      </c>
      <c r="E46" s="231">
        <f>'BM 01'!G46</f>
        <v>0</v>
      </c>
      <c r="F46" s="231">
        <f>'MC 01'!Q45</f>
        <v>0</v>
      </c>
      <c r="G46" s="231">
        <f t="shared" si="2"/>
        <v>0</v>
      </c>
      <c r="H46" s="231">
        <f t="shared" si="3"/>
        <v>17.73</v>
      </c>
      <c r="I46" s="232">
        <f>'Planilha contratada'!E45</f>
        <v>161.16</v>
      </c>
      <c r="J46" s="233">
        <f t="shared" si="4"/>
        <v>2857.36</v>
      </c>
      <c r="K46" s="233">
        <f t="shared" si="5"/>
        <v>0</v>
      </c>
      <c r="L46" s="233">
        <f t="shared" si="6"/>
        <v>0</v>
      </c>
      <c r="M46" s="233">
        <f t="shared" si="7"/>
        <v>0</v>
      </c>
      <c r="N46" s="234">
        <f t="shared" si="8"/>
        <v>2857.36</v>
      </c>
      <c r="O46" s="235">
        <f t="shared" si="9"/>
        <v>0</v>
      </c>
      <c r="P46" s="235">
        <f t="shared" si="10"/>
        <v>0</v>
      </c>
      <c r="Q46" s="236">
        <f t="shared" si="11"/>
        <v>1</v>
      </c>
    </row>
    <row r="47" spans="1:17" s="127" customFormat="1" ht="25.5" x14ac:dyDescent="0.25">
      <c r="A47" s="79" t="str">
        <f>'Planilha contratada'!A46</f>
        <v>03.01.008 </v>
      </c>
      <c r="B47" s="166" t="str">
        <f>'Planilha contratada'!B46</f>
        <v>Pintura p/ piso c/ aplicação de 2 demãos tinta novacor, cores cerâmica, concreto, verde ou azul - aplicação c/ rôlo - R1</v>
      </c>
      <c r="C47" s="231" t="str">
        <f>'Planilha contratada'!C46</f>
        <v>m2</v>
      </c>
      <c r="D47" s="231">
        <f>'Planilha contratada'!D46</f>
        <v>1048.69</v>
      </c>
      <c r="E47" s="231">
        <f>'BM 01'!G47</f>
        <v>0</v>
      </c>
      <c r="F47" s="231">
        <f>'MC 01'!Q46</f>
        <v>0</v>
      </c>
      <c r="G47" s="231">
        <f t="shared" si="2"/>
        <v>0</v>
      </c>
      <c r="H47" s="231">
        <f t="shared" si="3"/>
        <v>1048.69</v>
      </c>
      <c r="I47" s="232">
        <f>'Planilha contratada'!E46</f>
        <v>8.93</v>
      </c>
      <c r="J47" s="233">
        <f t="shared" si="4"/>
        <v>9364.7999999999993</v>
      </c>
      <c r="K47" s="233">
        <f t="shared" si="5"/>
        <v>0</v>
      </c>
      <c r="L47" s="233">
        <f t="shared" si="6"/>
        <v>0</v>
      </c>
      <c r="M47" s="233">
        <f t="shared" si="7"/>
        <v>0</v>
      </c>
      <c r="N47" s="234">
        <f t="shared" si="8"/>
        <v>9364.7999999999993</v>
      </c>
      <c r="O47" s="235">
        <f t="shared" si="9"/>
        <v>0</v>
      </c>
      <c r="P47" s="235">
        <f t="shared" si="10"/>
        <v>0</v>
      </c>
      <c r="Q47" s="236">
        <f t="shared" si="11"/>
        <v>1</v>
      </c>
    </row>
    <row r="48" spans="1:17" s="127" customFormat="1" ht="38.25" x14ac:dyDescent="0.25">
      <c r="A48" s="79" t="str">
        <f>'Planilha contratada'!A47</f>
        <v>03.01.009 </v>
      </c>
      <c r="B48" s="166" t="str">
        <f>'Planilha contratada'!B47</f>
        <v>Assentamento de guia (meio-fio) em trecho reto, confeccionada em concreto pré-fabricado, dimensões 100x15x13x30 cm (comprimento x base inferior x base superior x altura). af_01/2024</v>
      </c>
      <c r="C48" s="231" t="str">
        <f>'Planilha contratada'!C47</f>
        <v>m</v>
      </c>
      <c r="D48" s="231">
        <f>'Planilha contratada'!D47</f>
        <v>45</v>
      </c>
      <c r="E48" s="231">
        <f>'BM 01'!G48</f>
        <v>45</v>
      </c>
      <c r="F48" s="231">
        <f>'MC 01'!Q47</f>
        <v>45</v>
      </c>
      <c r="G48" s="231">
        <f t="shared" si="2"/>
        <v>90</v>
      </c>
      <c r="H48" s="231">
        <f t="shared" si="3"/>
        <v>-45</v>
      </c>
      <c r="I48" s="232">
        <f>'Planilha contratada'!E47</f>
        <v>38.619999999999997</v>
      </c>
      <c r="J48" s="233">
        <f t="shared" si="4"/>
        <v>1737.9</v>
      </c>
      <c r="K48" s="233">
        <f t="shared" si="5"/>
        <v>1737.9</v>
      </c>
      <c r="L48" s="233">
        <f t="shared" si="6"/>
        <v>1737.9</v>
      </c>
      <c r="M48" s="233">
        <f t="shared" si="7"/>
        <v>3475.8</v>
      </c>
      <c r="N48" s="234">
        <f t="shared" si="8"/>
        <v>-1737.9</v>
      </c>
      <c r="O48" s="235">
        <f t="shared" si="9"/>
        <v>1</v>
      </c>
      <c r="P48" s="235">
        <f t="shared" si="10"/>
        <v>2</v>
      </c>
      <c r="Q48" s="236">
        <f t="shared" si="11"/>
        <v>-1</v>
      </c>
    </row>
    <row r="49" spans="1:17" s="127" customFormat="1" ht="38.25" x14ac:dyDescent="0.25">
      <c r="A49" s="79" t="str">
        <f>'Planilha contratada'!A48</f>
        <v>03.01.010 </v>
      </c>
      <c r="B49" s="166" t="str">
        <f>'Planilha contratada'!B48</f>
        <v>Assentamento de guia (meio-fio) em trecho curvo, confeccionada em concreto pré-fabricado, dimensões 100x15x13x30 cm (comprimento x base inferior x base superior x altura). af_01/2024</v>
      </c>
      <c r="C49" s="231" t="str">
        <f>'Planilha contratada'!C48</f>
        <v>m</v>
      </c>
      <c r="D49" s="231">
        <f>'Planilha contratada'!D48</f>
        <v>201.84</v>
      </c>
      <c r="E49" s="231">
        <f>'BM 01'!G49</f>
        <v>141.28800000000001</v>
      </c>
      <c r="F49" s="231">
        <f>'MC 01'!Q48</f>
        <v>141.28800000000001</v>
      </c>
      <c r="G49" s="231">
        <f t="shared" si="2"/>
        <v>282.57600000000002</v>
      </c>
      <c r="H49" s="231">
        <f t="shared" si="3"/>
        <v>-80.736000000000018</v>
      </c>
      <c r="I49" s="232">
        <f>'Planilha contratada'!E48</f>
        <v>41.82</v>
      </c>
      <c r="J49" s="233">
        <f t="shared" si="4"/>
        <v>8440.94</v>
      </c>
      <c r="K49" s="233">
        <f t="shared" si="5"/>
        <v>5908.66</v>
      </c>
      <c r="L49" s="233">
        <f t="shared" si="6"/>
        <v>5908.66</v>
      </c>
      <c r="M49" s="233">
        <f t="shared" si="7"/>
        <v>11817.32</v>
      </c>
      <c r="N49" s="234">
        <f t="shared" si="8"/>
        <v>-3376.37</v>
      </c>
      <c r="O49" s="235">
        <f t="shared" si="9"/>
        <v>0.70000000000000007</v>
      </c>
      <c r="P49" s="235">
        <f t="shared" si="10"/>
        <v>1.4000000000000001</v>
      </c>
      <c r="Q49" s="236">
        <f t="shared" si="11"/>
        <v>-0.40000000000000008</v>
      </c>
    </row>
    <row r="50" spans="1:17" s="127" customFormat="1" x14ac:dyDescent="0.25">
      <c r="A50" s="79" t="str">
        <f>'Planilha contratada'!A49</f>
        <v>03.01.011 </v>
      </c>
      <c r="B50" s="166" t="str">
        <f>'Planilha contratada'!B49</f>
        <v>Reassentamento de meio fio</v>
      </c>
      <c r="C50" s="231" t="str">
        <f>'Planilha contratada'!C49</f>
        <v>m</v>
      </c>
      <c r="D50" s="231">
        <f>'Planilha contratada'!D49</f>
        <v>264</v>
      </c>
      <c r="E50" s="231">
        <f>'BM 01'!G50</f>
        <v>0</v>
      </c>
      <c r="F50" s="231">
        <f>'MC 01'!Q49</f>
        <v>0</v>
      </c>
      <c r="G50" s="231">
        <f t="shared" si="2"/>
        <v>0</v>
      </c>
      <c r="H50" s="231">
        <f t="shared" si="3"/>
        <v>264</v>
      </c>
      <c r="I50" s="232">
        <f>'Planilha contratada'!E49</f>
        <v>11.61</v>
      </c>
      <c r="J50" s="233">
        <f t="shared" si="4"/>
        <v>3065.04</v>
      </c>
      <c r="K50" s="233">
        <f t="shared" si="5"/>
        <v>0</v>
      </c>
      <c r="L50" s="233">
        <f t="shared" si="6"/>
        <v>0</v>
      </c>
      <c r="M50" s="233">
        <f t="shared" si="7"/>
        <v>0</v>
      </c>
      <c r="N50" s="234">
        <f t="shared" si="8"/>
        <v>3065.04</v>
      </c>
      <c r="O50" s="235">
        <f t="shared" si="9"/>
        <v>0</v>
      </c>
      <c r="P50" s="235">
        <f t="shared" si="10"/>
        <v>0</v>
      </c>
      <c r="Q50" s="236">
        <f t="shared" si="11"/>
        <v>1</v>
      </c>
    </row>
    <row r="51" spans="1:17" s="92" customFormat="1" x14ac:dyDescent="0.25">
      <c r="A51" s="245"/>
      <c r="B51" s="456" t="s">
        <v>94</v>
      </c>
      <c r="C51" s="456"/>
      <c r="D51" s="456"/>
      <c r="E51" s="456"/>
      <c r="F51" s="456"/>
      <c r="G51" s="456"/>
      <c r="H51" s="456"/>
      <c r="I51" s="456"/>
      <c r="J51" s="246">
        <f>'Planilha contratada'!F50</f>
        <v>211611.78719999996</v>
      </c>
      <c r="K51" s="246">
        <f>K8+K19+K39</f>
        <v>39264.160000000003</v>
      </c>
      <c r="L51" s="246" t="e">
        <f>L8+L19+L39</f>
        <v>#REF!</v>
      </c>
      <c r="M51" s="246" t="e">
        <f>M8+M19+M39</f>
        <v>#REF!</v>
      </c>
      <c r="N51" s="246" t="e">
        <f>N8+N19+N39</f>
        <v>#REF!</v>
      </c>
      <c r="O51" s="247" t="e">
        <f>L51/J51</f>
        <v>#REF!</v>
      </c>
      <c r="P51" s="247" t="e">
        <f>M51/J51</f>
        <v>#REF!</v>
      </c>
      <c r="Q51" s="248" t="e">
        <f>N51/J51</f>
        <v>#REF!</v>
      </c>
    </row>
    <row r="52" spans="1:17" ht="111.75" customHeight="1" x14ac:dyDescent="0.2">
      <c r="A52" s="457" t="s">
        <v>122</v>
      </c>
      <c r="B52" s="458"/>
      <c r="C52" s="458"/>
      <c r="D52" s="458"/>
      <c r="E52" s="458"/>
      <c r="F52" s="458"/>
      <c r="G52" s="459"/>
      <c r="H52" s="457" t="s">
        <v>139</v>
      </c>
      <c r="I52" s="458"/>
      <c r="J52" s="458"/>
      <c r="K52" s="458"/>
      <c r="L52" s="458"/>
      <c r="M52" s="458"/>
      <c r="N52" s="458"/>
      <c r="O52" s="458"/>
      <c r="P52" s="458"/>
      <c r="Q52" s="459"/>
    </row>
  </sheetData>
  <mergeCells count="17">
    <mergeCell ref="B1:O1"/>
    <mergeCell ref="P1:Q4"/>
    <mergeCell ref="B2:O2"/>
    <mergeCell ref="B3:O3"/>
    <mergeCell ref="F4:J4"/>
    <mergeCell ref="K4:L4"/>
    <mergeCell ref="B51:I51"/>
    <mergeCell ref="A52:G52"/>
    <mergeCell ref="H52:Q52"/>
    <mergeCell ref="A5:Q5"/>
    <mergeCell ref="A6:A7"/>
    <mergeCell ref="B6:B7"/>
    <mergeCell ref="C6:C7"/>
    <mergeCell ref="D6:H6"/>
    <mergeCell ref="I6:I7"/>
    <mergeCell ref="J6:N6"/>
    <mergeCell ref="O6:Q6"/>
  </mergeCells>
  <conditionalFormatting sqref="N10:N12 N14 N16:N18 N21:N30 N32:N38 N41:N51">
    <cfRule type="cellIs" dxfId="0" priority="1" operator="lessThan">
      <formula>0</formula>
    </cfRule>
  </conditionalFormatting>
  <pageMargins left="0.511811024" right="0.511811024" top="0.78740157500000008" bottom="0.78740157500000008" header="0.31496062000000014" footer="0.31496062000000014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2"/>
  <sheetViews>
    <sheetView workbookViewId="0">
      <selection sqref="A1:XFD1048576"/>
    </sheetView>
  </sheetViews>
  <sheetFormatPr defaultColWidth="9.140625" defaultRowHeight="12.75" x14ac:dyDescent="0.2"/>
  <cols>
    <col min="1" max="1" width="11.85546875" style="1" customWidth="1"/>
    <col min="2" max="2" width="21.85546875" style="1" customWidth="1"/>
    <col min="3" max="3" width="9.42578125" style="1" customWidth="1"/>
    <col min="4" max="4" width="10.140625" style="1" customWidth="1"/>
    <col min="5" max="5" width="19.85546875" style="1" customWidth="1"/>
    <col min="6" max="6" width="22.7109375" style="1" customWidth="1"/>
    <col min="7" max="7" width="14.140625" style="1" customWidth="1"/>
    <col min="8" max="16384" width="9.140625" style="1"/>
  </cols>
  <sheetData>
    <row r="1" spans="1:18" s="56" customFormat="1" ht="15" customHeight="1" x14ac:dyDescent="0.2">
      <c r="A1" s="2" t="s">
        <v>0</v>
      </c>
      <c r="B1" s="488" t="str">
        <f>'MC 01'!B1:N1</f>
        <v>FELIPE &amp; SOUZA CONSTRUÇÕES (Rua eng. Antonio Goncalves Soares n° 135  LUZIA ARACAJU-SE CNPJ : 38.015.219/0001-37)</v>
      </c>
      <c r="C1" s="489"/>
      <c r="D1" s="489"/>
      <c r="E1" s="489"/>
      <c r="F1" s="490"/>
      <c r="G1" s="304" t="s">
        <v>95</v>
      </c>
    </row>
    <row r="2" spans="1:18" s="56" customFormat="1" ht="14.25" customHeight="1" x14ac:dyDescent="0.2">
      <c r="A2" s="3" t="s">
        <v>2</v>
      </c>
      <c r="B2" s="491" t="str">
        <f>'MC 01'!B2:N2</f>
        <v>PREFEITURA MUNICIPAL DE SÃO CRISTOVÃO</v>
      </c>
      <c r="C2" s="492"/>
      <c r="D2" s="492"/>
      <c r="E2" s="492"/>
      <c r="F2" s="493"/>
      <c r="G2" s="306"/>
    </row>
    <row r="3" spans="1:18" s="56" customFormat="1" x14ac:dyDescent="0.2">
      <c r="A3" s="3" t="s">
        <v>4</v>
      </c>
      <c r="B3" s="491"/>
      <c r="C3" s="492"/>
      <c r="D3" s="492"/>
      <c r="E3" s="492"/>
      <c r="F3" s="493"/>
      <c r="G3" s="306"/>
    </row>
    <row r="4" spans="1:18" s="70" customFormat="1" ht="14.25" customHeight="1" x14ac:dyDescent="0.25">
      <c r="A4" s="157" t="s">
        <v>6</v>
      </c>
      <c r="B4" s="249"/>
      <c r="C4" s="159" t="s">
        <v>99</v>
      </c>
      <c r="D4" s="160" t="str">
        <f>'MC 01'!D4</f>
        <v>01</v>
      </c>
      <c r="E4" s="161" t="s">
        <v>101</v>
      </c>
      <c r="F4" s="250" t="str">
        <f>'MC 01'!F4:J4</f>
        <v>06/10/2025 a 04/11/2025</v>
      </c>
      <c r="G4" s="306"/>
      <c r="H4" s="56"/>
      <c r="I4" s="56"/>
      <c r="J4" s="56"/>
      <c r="K4" s="56"/>
      <c r="L4" s="163"/>
      <c r="M4" s="348"/>
      <c r="N4" s="348"/>
      <c r="O4" s="348"/>
      <c r="P4" s="348"/>
      <c r="Q4" s="56"/>
      <c r="R4" s="56"/>
    </row>
    <row r="5" spans="1:18" x14ac:dyDescent="0.2">
      <c r="A5" s="256" t="s">
        <v>141</v>
      </c>
      <c r="B5" s="257"/>
      <c r="C5" s="257"/>
      <c r="D5" s="257"/>
      <c r="E5" s="257"/>
      <c r="F5" s="487"/>
      <c r="G5" s="258"/>
    </row>
    <row r="6" spans="1:18" x14ac:dyDescent="0.2">
      <c r="A6" s="8" t="s">
        <v>9</v>
      </c>
      <c r="B6" s="353" t="s">
        <v>10</v>
      </c>
      <c r="C6" s="353"/>
      <c r="D6" s="353"/>
      <c r="E6" s="353"/>
      <c r="F6" s="353"/>
      <c r="G6" s="353"/>
    </row>
    <row r="7" spans="1:18" x14ac:dyDescent="0.2">
      <c r="A7" s="13">
        <v>1</v>
      </c>
      <c r="B7" s="353" t="s">
        <v>15</v>
      </c>
      <c r="C7" s="353"/>
      <c r="D7" s="353"/>
      <c r="E7" s="353"/>
      <c r="F7" s="353"/>
      <c r="G7" s="353"/>
    </row>
    <row r="8" spans="1:18" x14ac:dyDescent="0.2">
      <c r="A8" s="19" t="s">
        <v>16</v>
      </c>
      <c r="B8" s="354" t="s">
        <v>17</v>
      </c>
      <c r="C8" s="354"/>
      <c r="D8" s="354"/>
      <c r="E8" s="354"/>
      <c r="F8" s="354"/>
      <c r="G8" s="354"/>
    </row>
    <row r="9" spans="1:18" x14ac:dyDescent="0.2">
      <c r="A9" s="25" t="s">
        <v>18</v>
      </c>
      <c r="B9" s="355" t="s">
        <v>19</v>
      </c>
      <c r="C9" s="355"/>
      <c r="D9" s="355"/>
      <c r="E9" s="355"/>
      <c r="F9" s="355"/>
      <c r="G9" s="355"/>
    </row>
    <row r="10" spans="1:18" ht="150" customHeight="1" x14ac:dyDescent="0.2">
      <c r="A10" s="356"/>
      <c r="B10" s="357"/>
      <c r="C10" s="357"/>
      <c r="D10" s="358"/>
      <c r="E10" s="359"/>
      <c r="F10" s="359"/>
      <c r="G10" s="359"/>
    </row>
    <row r="11" spans="1:18" x14ac:dyDescent="0.2">
      <c r="A11" s="25" t="s">
        <v>21</v>
      </c>
      <c r="B11" s="355" t="s">
        <v>22</v>
      </c>
      <c r="C11" s="355"/>
      <c r="D11" s="355"/>
      <c r="E11" s="355"/>
      <c r="F11" s="355"/>
      <c r="G11" s="355"/>
    </row>
    <row r="12" spans="1:18" ht="141.75" customHeight="1" x14ac:dyDescent="0.2">
      <c r="A12" s="356"/>
      <c r="B12" s="357"/>
      <c r="C12" s="357"/>
      <c r="D12" s="358"/>
      <c r="E12" s="359"/>
      <c r="F12" s="359"/>
      <c r="G12" s="359"/>
    </row>
    <row r="13" spans="1:18" x14ac:dyDescent="0.2">
      <c r="A13" s="25" t="s">
        <v>23</v>
      </c>
      <c r="B13" s="355" t="s">
        <v>24</v>
      </c>
      <c r="C13" s="355"/>
      <c r="D13" s="355"/>
      <c r="E13" s="355"/>
      <c r="F13" s="355"/>
      <c r="G13" s="355"/>
    </row>
    <row r="14" spans="1:18" ht="139.5" customHeight="1" x14ac:dyDescent="0.2">
      <c r="A14" s="356"/>
      <c r="B14" s="357"/>
      <c r="C14" s="357"/>
      <c r="D14" s="358"/>
      <c r="E14" s="359"/>
      <c r="F14" s="359"/>
      <c r="G14" s="359"/>
    </row>
    <row r="15" spans="1:18" x14ac:dyDescent="0.2">
      <c r="A15" s="19" t="s">
        <v>25</v>
      </c>
      <c r="B15" s="354" t="s">
        <v>26</v>
      </c>
      <c r="C15" s="354"/>
      <c r="D15" s="354"/>
      <c r="E15" s="354"/>
      <c r="F15" s="354"/>
      <c r="G15" s="354"/>
    </row>
    <row r="16" spans="1:18" x14ac:dyDescent="0.2">
      <c r="A16" s="25" t="s">
        <v>27</v>
      </c>
      <c r="B16" s="355" t="s">
        <v>28</v>
      </c>
      <c r="C16" s="355"/>
      <c r="D16" s="355"/>
      <c r="E16" s="355"/>
      <c r="F16" s="355"/>
      <c r="G16" s="355"/>
    </row>
    <row r="17" spans="1:7" ht="127.5" customHeight="1" x14ac:dyDescent="0.2">
      <c r="A17" s="356"/>
      <c r="B17" s="357"/>
      <c r="C17" s="357"/>
      <c r="D17" s="358"/>
      <c r="E17" s="356"/>
      <c r="F17" s="357"/>
      <c r="G17" s="358"/>
    </row>
    <row r="18" spans="1:7" x14ac:dyDescent="0.2">
      <c r="A18" s="19" t="s">
        <v>30</v>
      </c>
      <c r="B18" s="354" t="s">
        <v>31</v>
      </c>
      <c r="C18" s="354"/>
      <c r="D18" s="354"/>
      <c r="E18" s="354"/>
      <c r="F18" s="354"/>
      <c r="G18" s="354"/>
    </row>
    <row r="19" spans="1:7" x14ac:dyDescent="0.2">
      <c r="A19" s="25" t="s">
        <v>32</v>
      </c>
      <c r="B19" s="355" t="s">
        <v>33</v>
      </c>
      <c r="C19" s="355"/>
      <c r="D19" s="355"/>
      <c r="E19" s="355"/>
      <c r="F19" s="355"/>
      <c r="G19" s="355"/>
    </row>
    <row r="20" spans="1:7" ht="128.25" customHeight="1" x14ac:dyDescent="0.2">
      <c r="A20" s="356"/>
      <c r="B20" s="357"/>
      <c r="C20" s="357"/>
      <c r="D20" s="358"/>
      <c r="E20" s="359"/>
      <c r="F20" s="359"/>
      <c r="G20" s="359"/>
    </row>
    <row r="21" spans="1:7" x14ac:dyDescent="0.2">
      <c r="A21" s="25" t="s">
        <v>35</v>
      </c>
      <c r="B21" s="355" t="s">
        <v>36</v>
      </c>
      <c r="C21" s="355"/>
      <c r="D21" s="355"/>
      <c r="E21" s="355"/>
      <c r="F21" s="355"/>
      <c r="G21" s="355"/>
    </row>
    <row r="22" spans="1:7" ht="127.5" customHeight="1" x14ac:dyDescent="0.2">
      <c r="A22" s="356"/>
      <c r="B22" s="357"/>
      <c r="C22" s="357"/>
      <c r="D22" s="358"/>
      <c r="E22" s="359"/>
      <c r="F22" s="359"/>
      <c r="G22" s="359"/>
    </row>
    <row r="23" spans="1:7" x14ac:dyDescent="0.2">
      <c r="A23" s="25" t="s">
        <v>38</v>
      </c>
      <c r="B23" s="355" t="s">
        <v>39</v>
      </c>
      <c r="C23" s="355"/>
      <c r="D23" s="355"/>
      <c r="E23" s="355"/>
      <c r="F23" s="355"/>
      <c r="G23" s="355"/>
    </row>
    <row r="24" spans="1:7" x14ac:dyDescent="0.2">
      <c r="A24" s="356"/>
      <c r="B24" s="357"/>
      <c r="C24" s="357"/>
      <c r="D24" s="358"/>
      <c r="E24" s="359"/>
      <c r="F24" s="359"/>
      <c r="G24" s="359"/>
    </row>
    <row r="25" spans="1:7" x14ac:dyDescent="0.2">
      <c r="A25" s="13">
        <v>2</v>
      </c>
      <c r="B25" s="353" t="s">
        <v>41</v>
      </c>
      <c r="C25" s="353"/>
      <c r="D25" s="353"/>
      <c r="E25" s="353"/>
      <c r="F25" s="353"/>
      <c r="G25" s="353"/>
    </row>
    <row r="26" spans="1:7" x14ac:dyDescent="0.2">
      <c r="A26" s="19" t="s">
        <v>42</v>
      </c>
      <c r="B26" s="354" t="s">
        <v>43</v>
      </c>
      <c r="C26" s="354"/>
      <c r="D26" s="354"/>
      <c r="E26" s="354"/>
      <c r="F26" s="354"/>
      <c r="G26" s="354"/>
    </row>
    <row r="27" spans="1:7" x14ac:dyDescent="0.2">
      <c r="A27" s="25" t="s">
        <v>44</v>
      </c>
      <c r="B27" s="355" t="s">
        <v>45</v>
      </c>
      <c r="C27" s="355"/>
      <c r="D27" s="355"/>
      <c r="E27" s="355"/>
      <c r="F27" s="355"/>
      <c r="G27" s="355"/>
    </row>
    <row r="28" spans="1:7" ht="139.5" customHeight="1" x14ac:dyDescent="0.2">
      <c r="A28" s="359"/>
      <c r="B28" s="359"/>
      <c r="C28" s="359"/>
      <c r="D28" s="359"/>
      <c r="E28" s="359"/>
      <c r="F28" s="359"/>
      <c r="G28" s="359"/>
    </row>
    <row r="29" spans="1:7" x14ac:dyDescent="0.2">
      <c r="A29" s="25" t="s">
        <v>46</v>
      </c>
      <c r="B29" s="355" t="s">
        <v>47</v>
      </c>
      <c r="C29" s="355"/>
      <c r="D29" s="355"/>
      <c r="E29" s="355"/>
      <c r="F29" s="355"/>
      <c r="G29" s="355"/>
    </row>
    <row r="30" spans="1:7" ht="138" customHeight="1" x14ac:dyDescent="0.2">
      <c r="A30" s="359"/>
      <c r="B30" s="359"/>
      <c r="C30" s="359"/>
      <c r="D30" s="359"/>
      <c r="E30" s="359"/>
      <c r="F30" s="359"/>
      <c r="G30" s="359"/>
    </row>
    <row r="31" spans="1:7" x14ac:dyDescent="0.2">
      <c r="A31" s="25" t="s">
        <v>48</v>
      </c>
      <c r="B31" s="355" t="s">
        <v>49</v>
      </c>
      <c r="C31" s="355"/>
      <c r="D31" s="355"/>
      <c r="E31" s="355"/>
      <c r="F31" s="355"/>
      <c r="G31" s="355"/>
    </row>
    <row r="32" spans="1:7" ht="141" customHeight="1" x14ac:dyDescent="0.2">
      <c r="A32" s="359"/>
      <c r="B32" s="359"/>
      <c r="C32" s="359"/>
      <c r="D32" s="359"/>
      <c r="E32" s="359"/>
      <c r="F32" s="359"/>
      <c r="G32" s="359"/>
    </row>
    <row r="33" spans="1:7" x14ac:dyDescent="0.2">
      <c r="A33" s="25" t="s">
        <v>50</v>
      </c>
      <c r="B33" s="355" t="s">
        <v>51</v>
      </c>
      <c r="C33" s="355"/>
      <c r="D33" s="355"/>
      <c r="E33" s="355"/>
      <c r="F33" s="355"/>
      <c r="G33" s="355"/>
    </row>
    <row r="34" spans="1:7" ht="126" customHeight="1" x14ac:dyDescent="0.2">
      <c r="A34" s="359"/>
      <c r="B34" s="359"/>
      <c r="C34" s="359"/>
      <c r="D34" s="359"/>
      <c r="E34" s="359"/>
      <c r="F34" s="359"/>
      <c r="G34" s="359"/>
    </row>
    <row r="35" spans="1:7" x14ac:dyDescent="0.2">
      <c r="A35" s="25" t="s">
        <v>53</v>
      </c>
      <c r="B35" s="355" t="s">
        <v>54</v>
      </c>
      <c r="C35" s="355"/>
      <c r="D35" s="355"/>
      <c r="E35" s="355"/>
      <c r="F35" s="355"/>
      <c r="G35" s="355"/>
    </row>
    <row r="36" spans="1:7" ht="138" customHeight="1" x14ac:dyDescent="0.2">
      <c r="A36" s="359"/>
      <c r="B36" s="359"/>
      <c r="C36" s="359"/>
      <c r="D36" s="359"/>
      <c r="E36" s="359"/>
      <c r="F36" s="359"/>
      <c r="G36" s="359"/>
    </row>
    <row r="37" spans="1:7" x14ac:dyDescent="0.2">
      <c r="A37" s="25" t="s">
        <v>55</v>
      </c>
      <c r="B37" s="355" t="s">
        <v>56</v>
      </c>
      <c r="C37" s="355"/>
      <c r="D37" s="355"/>
      <c r="E37" s="355"/>
      <c r="F37" s="355"/>
      <c r="G37" s="355"/>
    </row>
    <row r="38" spans="1:7" ht="151.5" customHeight="1" x14ac:dyDescent="0.2">
      <c r="A38" s="359"/>
      <c r="B38" s="359"/>
      <c r="C38" s="359"/>
      <c r="D38" s="359"/>
      <c r="E38" s="359"/>
      <c r="F38" s="359"/>
      <c r="G38" s="359"/>
    </row>
    <row r="39" spans="1:7" x14ac:dyDescent="0.2">
      <c r="A39" s="25" t="s">
        <v>57</v>
      </c>
      <c r="B39" s="355" t="s">
        <v>58</v>
      </c>
      <c r="C39" s="355"/>
      <c r="D39" s="355"/>
      <c r="E39" s="355"/>
      <c r="F39" s="355"/>
      <c r="G39" s="355"/>
    </row>
    <row r="40" spans="1:7" ht="150.75" customHeight="1" x14ac:dyDescent="0.2">
      <c r="A40" s="359"/>
      <c r="B40" s="359"/>
      <c r="C40" s="359"/>
      <c r="D40" s="359"/>
      <c r="E40" s="359"/>
      <c r="F40" s="359"/>
      <c r="G40" s="359"/>
    </row>
    <row r="41" spans="1:7" x14ac:dyDescent="0.2">
      <c r="A41" s="25" t="s">
        <v>59</v>
      </c>
      <c r="B41" s="355" t="s">
        <v>60</v>
      </c>
      <c r="C41" s="355"/>
      <c r="D41" s="355"/>
      <c r="E41" s="355"/>
      <c r="F41" s="355"/>
      <c r="G41" s="355"/>
    </row>
    <row r="42" spans="1:7" ht="126.75" customHeight="1" x14ac:dyDescent="0.2">
      <c r="A42" s="359"/>
      <c r="B42" s="359"/>
      <c r="C42" s="359"/>
      <c r="D42" s="359"/>
      <c r="E42" s="359"/>
      <c r="F42" s="359"/>
      <c r="G42" s="359"/>
    </row>
    <row r="43" spans="1:7" x14ac:dyDescent="0.2">
      <c r="A43" s="25" t="s">
        <v>62</v>
      </c>
      <c r="B43" s="355" t="s">
        <v>63</v>
      </c>
      <c r="C43" s="355"/>
      <c r="D43" s="355"/>
      <c r="E43" s="355"/>
      <c r="F43" s="355"/>
      <c r="G43" s="355"/>
    </row>
    <row r="44" spans="1:7" ht="153.75" customHeight="1" x14ac:dyDescent="0.2">
      <c r="A44" s="359"/>
      <c r="B44" s="359"/>
      <c r="C44" s="359"/>
      <c r="D44" s="359"/>
      <c r="E44" s="359"/>
      <c r="F44" s="359"/>
      <c r="G44" s="359"/>
    </row>
    <row r="45" spans="1:7" x14ac:dyDescent="0.2">
      <c r="A45" s="25" t="s">
        <v>64</v>
      </c>
      <c r="B45" s="355" t="s">
        <v>65</v>
      </c>
      <c r="C45" s="355"/>
      <c r="D45" s="355"/>
      <c r="E45" s="355"/>
      <c r="F45" s="355"/>
      <c r="G45" s="355"/>
    </row>
    <row r="46" spans="1:7" ht="153.75" customHeight="1" x14ac:dyDescent="0.2">
      <c r="A46" s="359"/>
      <c r="B46" s="359"/>
      <c r="C46" s="359"/>
      <c r="D46" s="359"/>
      <c r="E46" s="359"/>
      <c r="F46" s="359"/>
      <c r="G46" s="359"/>
    </row>
    <row r="47" spans="1:7" x14ac:dyDescent="0.2">
      <c r="A47" s="18" t="s">
        <v>66</v>
      </c>
      <c r="B47" s="360" t="s">
        <v>67</v>
      </c>
      <c r="C47" s="361"/>
      <c r="D47" s="361"/>
      <c r="E47" s="361"/>
      <c r="F47" s="361"/>
      <c r="G47" s="362"/>
    </row>
    <row r="48" spans="1:7" x14ac:dyDescent="0.2">
      <c r="A48" s="24" t="s">
        <v>68</v>
      </c>
      <c r="B48" s="363" t="s">
        <v>69</v>
      </c>
      <c r="C48" s="364"/>
      <c r="D48" s="364"/>
      <c r="E48" s="364"/>
      <c r="F48" s="364"/>
      <c r="G48" s="365"/>
    </row>
    <row r="49" spans="1:7" x14ac:dyDescent="0.2">
      <c r="A49" s="24" t="s">
        <v>70</v>
      </c>
      <c r="B49" s="363" t="s">
        <v>71</v>
      </c>
      <c r="C49" s="364"/>
      <c r="D49" s="364"/>
      <c r="E49" s="364"/>
      <c r="F49" s="364"/>
      <c r="G49" s="365"/>
    </row>
    <row r="50" spans="1:7" x14ac:dyDescent="0.2">
      <c r="A50" s="24" t="s">
        <v>72</v>
      </c>
      <c r="B50" s="363" t="s">
        <v>73</v>
      </c>
      <c r="C50" s="364"/>
      <c r="D50" s="364"/>
      <c r="E50" s="364"/>
      <c r="F50" s="364"/>
      <c r="G50" s="365"/>
    </row>
    <row r="51" spans="1:7" x14ac:dyDescent="0.2">
      <c r="A51" s="24" t="s">
        <v>74</v>
      </c>
      <c r="B51" s="363" t="s">
        <v>75</v>
      </c>
      <c r="C51" s="364"/>
      <c r="D51" s="364"/>
      <c r="E51" s="364"/>
      <c r="F51" s="364"/>
      <c r="G51" s="365"/>
    </row>
    <row r="52" spans="1:7" x14ac:dyDescent="0.2">
      <c r="A52" s="24" t="s">
        <v>76</v>
      </c>
      <c r="B52" s="363" t="s">
        <v>77</v>
      </c>
      <c r="C52" s="364"/>
      <c r="D52" s="364"/>
      <c r="E52" s="364"/>
      <c r="F52" s="364"/>
      <c r="G52" s="365"/>
    </row>
    <row r="53" spans="1:7" x14ac:dyDescent="0.2">
      <c r="A53" s="24" t="s">
        <v>78</v>
      </c>
      <c r="B53" s="363" t="s">
        <v>79</v>
      </c>
      <c r="C53" s="364"/>
      <c r="D53" s="364"/>
      <c r="E53" s="364"/>
      <c r="F53" s="364"/>
      <c r="G53" s="365"/>
    </row>
    <row r="54" spans="1:7" x14ac:dyDescent="0.2">
      <c r="A54" s="24" t="s">
        <v>80</v>
      </c>
      <c r="B54" s="363" t="s">
        <v>56</v>
      </c>
      <c r="C54" s="364"/>
      <c r="D54" s="364"/>
      <c r="E54" s="364"/>
      <c r="F54" s="364"/>
      <c r="G54" s="365"/>
    </row>
    <row r="55" spans="1:7" x14ac:dyDescent="0.2">
      <c r="A55" s="164">
        <v>3</v>
      </c>
      <c r="B55" s="366" t="s">
        <v>81</v>
      </c>
      <c r="C55" s="367"/>
      <c r="D55" s="367"/>
      <c r="E55" s="367"/>
      <c r="F55" s="367"/>
      <c r="G55" s="368"/>
    </row>
    <row r="56" spans="1:7" x14ac:dyDescent="0.2">
      <c r="A56" s="164" t="s">
        <v>82</v>
      </c>
      <c r="B56" s="366" t="s">
        <v>83</v>
      </c>
      <c r="C56" s="367"/>
      <c r="D56" s="367"/>
      <c r="E56" s="367"/>
      <c r="F56" s="367"/>
      <c r="G56" s="368"/>
    </row>
    <row r="57" spans="1:7" x14ac:dyDescent="0.2">
      <c r="A57" s="24" t="s">
        <v>84</v>
      </c>
      <c r="B57" s="363" t="s">
        <v>45</v>
      </c>
      <c r="C57" s="364"/>
      <c r="D57" s="364"/>
      <c r="E57" s="364"/>
      <c r="F57" s="364"/>
      <c r="G57" s="365"/>
    </row>
    <row r="58" spans="1:7" x14ac:dyDescent="0.2">
      <c r="A58" s="24" t="s">
        <v>85</v>
      </c>
      <c r="B58" s="363" t="s">
        <v>47</v>
      </c>
      <c r="C58" s="364"/>
      <c r="D58" s="364"/>
      <c r="E58" s="364"/>
      <c r="F58" s="364"/>
      <c r="G58" s="365"/>
    </row>
    <row r="59" spans="1:7" x14ac:dyDescent="0.2">
      <c r="A59" s="24" t="s">
        <v>86</v>
      </c>
      <c r="B59" s="363" t="s">
        <v>49</v>
      </c>
      <c r="C59" s="364"/>
      <c r="D59" s="364"/>
      <c r="E59" s="364"/>
      <c r="F59" s="364"/>
      <c r="G59" s="365"/>
    </row>
    <row r="60" spans="1:7" x14ac:dyDescent="0.2">
      <c r="A60" s="24" t="s">
        <v>87</v>
      </c>
      <c r="B60" s="363" t="s">
        <v>51</v>
      </c>
      <c r="C60" s="364"/>
      <c r="D60" s="364"/>
      <c r="E60" s="364"/>
      <c r="F60" s="364"/>
      <c r="G60" s="365"/>
    </row>
    <row r="61" spans="1:7" x14ac:dyDescent="0.2">
      <c r="A61" s="24" t="s">
        <v>88</v>
      </c>
      <c r="B61" s="363" t="s">
        <v>54</v>
      </c>
      <c r="C61" s="364"/>
      <c r="D61" s="364"/>
      <c r="E61" s="364"/>
      <c r="F61" s="364"/>
      <c r="G61" s="365"/>
    </row>
    <row r="62" spans="1:7" x14ac:dyDescent="0.2">
      <c r="A62" s="24" t="s">
        <v>89</v>
      </c>
      <c r="B62" s="363" t="s">
        <v>58</v>
      </c>
      <c r="C62" s="364"/>
      <c r="D62" s="364"/>
      <c r="E62" s="364"/>
      <c r="F62" s="364"/>
      <c r="G62" s="365"/>
    </row>
    <row r="63" spans="1:7" x14ac:dyDescent="0.2">
      <c r="A63" s="24" t="s">
        <v>90</v>
      </c>
      <c r="B63" s="363" t="s">
        <v>56</v>
      </c>
      <c r="C63" s="364"/>
      <c r="D63" s="364"/>
      <c r="E63" s="364"/>
      <c r="F63" s="364"/>
      <c r="G63" s="365"/>
    </row>
    <row r="64" spans="1:7" x14ac:dyDescent="0.2">
      <c r="A64" s="24" t="s">
        <v>91</v>
      </c>
      <c r="B64" s="363" t="s">
        <v>60</v>
      </c>
      <c r="C64" s="364"/>
      <c r="D64" s="364"/>
      <c r="E64" s="364"/>
      <c r="F64" s="364"/>
      <c r="G64" s="365"/>
    </row>
    <row r="65" spans="1:7" x14ac:dyDescent="0.2">
      <c r="A65" s="24" t="s">
        <v>92</v>
      </c>
      <c r="B65" s="363" t="s">
        <v>63</v>
      </c>
      <c r="C65" s="364"/>
      <c r="D65" s="364"/>
      <c r="E65" s="364"/>
      <c r="F65" s="364"/>
      <c r="G65" s="365"/>
    </row>
    <row r="66" spans="1:7" x14ac:dyDescent="0.2">
      <c r="A66" s="24" t="s">
        <v>93</v>
      </c>
      <c r="B66" s="363" t="s">
        <v>65</v>
      </c>
      <c r="C66" s="364"/>
      <c r="D66" s="364"/>
      <c r="E66" s="364"/>
      <c r="F66" s="364"/>
      <c r="G66" s="365"/>
    </row>
    <row r="67" spans="1:7" ht="107.25" customHeight="1" x14ac:dyDescent="0.2">
      <c r="A67" s="371" t="s">
        <v>223</v>
      </c>
      <c r="B67" s="372"/>
      <c r="C67" s="372"/>
      <c r="D67" s="373"/>
      <c r="E67" s="374" t="s">
        <v>224</v>
      </c>
      <c r="F67" s="375"/>
      <c r="G67" s="376"/>
    </row>
    <row r="70" spans="1:7" x14ac:dyDescent="0.2">
      <c r="B70" s="54"/>
      <c r="G70" s="55"/>
    </row>
    <row r="71" spans="1:7" x14ac:dyDescent="0.2">
      <c r="B71" s="54"/>
      <c r="G71" s="55"/>
    </row>
    <row r="72" spans="1:7" x14ac:dyDescent="0.2">
      <c r="B72" s="56"/>
    </row>
  </sheetData>
  <mergeCells count="86">
    <mergeCell ref="B1:F1"/>
    <mergeCell ref="G1:G4"/>
    <mergeCell ref="B2:F2"/>
    <mergeCell ref="B3:F3"/>
    <mergeCell ref="M4:P4"/>
    <mergeCell ref="B6:G6"/>
    <mergeCell ref="B7:G7"/>
    <mergeCell ref="B8:G8"/>
    <mergeCell ref="B9:G9"/>
    <mergeCell ref="A5:G5"/>
    <mergeCell ref="A10:D10"/>
    <mergeCell ref="E10:G10"/>
    <mergeCell ref="B19:G19"/>
    <mergeCell ref="B11:G11"/>
    <mergeCell ref="A12:D12"/>
    <mergeCell ref="E12:G12"/>
    <mergeCell ref="B13:G13"/>
    <mergeCell ref="A14:D14"/>
    <mergeCell ref="E14:G14"/>
    <mergeCell ref="B15:G15"/>
    <mergeCell ref="B16:G16"/>
    <mergeCell ref="A17:D17"/>
    <mergeCell ref="E17:G17"/>
    <mergeCell ref="B18:G18"/>
    <mergeCell ref="A28:D28"/>
    <mergeCell ref="E28:G28"/>
    <mergeCell ref="A20:D20"/>
    <mergeCell ref="E20:G20"/>
    <mergeCell ref="B21:G21"/>
    <mergeCell ref="A22:D22"/>
    <mergeCell ref="E22:G22"/>
    <mergeCell ref="B23:G23"/>
    <mergeCell ref="A24:D24"/>
    <mergeCell ref="E24:G24"/>
    <mergeCell ref="B25:G25"/>
    <mergeCell ref="B26:G26"/>
    <mergeCell ref="B27:G27"/>
    <mergeCell ref="B29:G29"/>
    <mergeCell ref="A30:D30"/>
    <mergeCell ref="E30:G30"/>
    <mergeCell ref="B31:G31"/>
    <mergeCell ref="A32:D32"/>
    <mergeCell ref="E32:G32"/>
    <mergeCell ref="B33:G33"/>
    <mergeCell ref="A34:D34"/>
    <mergeCell ref="E34:G34"/>
    <mergeCell ref="B35:G35"/>
    <mergeCell ref="A36:D36"/>
    <mergeCell ref="E36:G36"/>
    <mergeCell ref="B37:G37"/>
    <mergeCell ref="A38:D38"/>
    <mergeCell ref="E38:G38"/>
    <mergeCell ref="B39:G39"/>
    <mergeCell ref="A40:D40"/>
    <mergeCell ref="E40:G40"/>
    <mergeCell ref="B41:G41"/>
    <mergeCell ref="A42:D42"/>
    <mergeCell ref="E42:G42"/>
    <mergeCell ref="B43:G43"/>
    <mergeCell ref="A44:D44"/>
    <mergeCell ref="E44:G44"/>
    <mergeCell ref="B55:G55"/>
    <mergeCell ref="B45:G45"/>
    <mergeCell ref="A46:D46"/>
    <mergeCell ref="E46:G46"/>
    <mergeCell ref="B47:G47"/>
    <mergeCell ref="B48:G48"/>
    <mergeCell ref="B49:G49"/>
    <mergeCell ref="B50:G50"/>
    <mergeCell ref="B51:G51"/>
    <mergeCell ref="B52:G52"/>
    <mergeCell ref="B53:G53"/>
    <mergeCell ref="B54:G54"/>
    <mergeCell ref="A67:D67"/>
    <mergeCell ref="E67:G67"/>
    <mergeCell ref="B56:G56"/>
    <mergeCell ref="B57:G57"/>
    <mergeCell ref="B58:G58"/>
    <mergeCell ref="B59:G59"/>
    <mergeCell ref="B60:G60"/>
    <mergeCell ref="B61:G61"/>
    <mergeCell ref="B62:G62"/>
    <mergeCell ref="B63:G63"/>
    <mergeCell ref="B64:G64"/>
    <mergeCell ref="B65:G65"/>
    <mergeCell ref="B66:G66"/>
  </mergeCells>
  <pageMargins left="0.511811024" right="0.511811024" top="0.78740157500000008" bottom="0.78740157500000008" header="0.31496062000000014" footer="0.31496062000000014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04"/>
  <sheetViews>
    <sheetView workbookViewId="0">
      <selection activeCell="Q12" sqref="Q12"/>
    </sheetView>
  </sheetViews>
  <sheetFormatPr defaultColWidth="9.140625" defaultRowHeight="12.75" x14ac:dyDescent="0.2"/>
  <cols>
    <col min="1" max="1" width="11.85546875" style="1" customWidth="1"/>
    <col min="2" max="2" width="9.140625" style="1"/>
    <col min="3" max="3" width="11.7109375" style="1" customWidth="1"/>
    <col min="4" max="4" width="5.28515625" style="1" customWidth="1"/>
    <col min="5" max="5" width="5.5703125" style="1" customWidth="1"/>
    <col min="6" max="6" width="9.140625" style="1"/>
    <col min="7" max="7" width="7.140625" style="1" customWidth="1"/>
    <col min="8" max="8" width="4.42578125" style="1" customWidth="1"/>
    <col min="9" max="9" width="14.85546875" style="1" customWidth="1"/>
    <col min="10" max="10" width="5.28515625" style="1" customWidth="1"/>
    <col min="11" max="11" width="9.140625" style="1"/>
    <col min="12" max="12" width="5.85546875" style="1" customWidth="1"/>
    <col min="13" max="13" width="4.42578125" style="1" customWidth="1"/>
    <col min="14" max="14" width="4.140625" style="1" customWidth="1"/>
    <col min="15" max="16384" width="9.140625" style="1"/>
  </cols>
  <sheetData>
    <row r="1" spans="1:15" x14ac:dyDescent="0.2">
      <c r="A1" s="184" t="s">
        <v>150</v>
      </c>
      <c r="B1" s="546" t="str">
        <f>'MC 01'!B1:N1</f>
        <v>FELIPE &amp; SOUZA CONSTRUÇÕES (Rua eng. Antonio Goncalves Soares n° 135  LUZIA ARACAJU-SE CNPJ : 38.015.219/0001-37)</v>
      </c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8"/>
    </row>
    <row r="2" spans="1:15" x14ac:dyDescent="0.2">
      <c r="A2" s="79" t="s">
        <v>2</v>
      </c>
      <c r="B2" s="384" t="str">
        <f>'MC 01'!B2:N2</f>
        <v>PREFEITURA MUNICIPAL DE SÃO CRISTOVÃO</v>
      </c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255"/>
    </row>
    <row r="3" spans="1:15" x14ac:dyDescent="0.2">
      <c r="A3" s="430" t="s">
        <v>151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431"/>
    </row>
    <row r="4" spans="1:15" s="168" customFormat="1" ht="13.5" customHeight="1" x14ac:dyDescent="0.2">
      <c r="A4" s="185" t="s">
        <v>6</v>
      </c>
      <c r="B4" s="170" t="str">
        <f>'MC 01'!B4</f>
        <v>040/2025</v>
      </c>
      <c r="C4" s="170" t="s">
        <v>124</v>
      </c>
      <c r="D4" s="534" t="s">
        <v>225</v>
      </c>
      <c r="E4" s="534"/>
      <c r="F4" s="534"/>
      <c r="G4" s="380" t="s">
        <v>152</v>
      </c>
      <c r="H4" s="380"/>
      <c r="I4" s="535">
        <v>45986</v>
      </c>
      <c r="J4" s="536"/>
      <c r="K4" s="536"/>
      <c r="L4" s="536"/>
      <c r="M4" s="537"/>
      <c r="N4" s="171" t="s">
        <v>153</v>
      </c>
      <c r="O4" s="186">
        <v>1</v>
      </c>
    </row>
    <row r="5" spans="1:15" s="168" customFormat="1" x14ac:dyDescent="0.2">
      <c r="A5" s="538" t="s">
        <v>154</v>
      </c>
      <c r="B5" s="540" t="s">
        <v>226</v>
      </c>
      <c r="C5" s="541"/>
      <c r="D5" s="541"/>
      <c r="E5" s="541"/>
      <c r="F5" s="541"/>
      <c r="G5" s="541"/>
      <c r="H5" s="541"/>
      <c r="I5" s="541"/>
      <c r="J5" s="542"/>
      <c r="K5" s="166" t="s">
        <v>155</v>
      </c>
      <c r="L5" s="166" t="s">
        <v>156</v>
      </c>
      <c r="M5" s="383" t="s">
        <v>157</v>
      </c>
      <c r="N5" s="383"/>
      <c r="O5" s="187" t="s">
        <v>158</v>
      </c>
    </row>
    <row r="6" spans="1:15" s="168" customFormat="1" x14ac:dyDescent="0.2">
      <c r="A6" s="539"/>
      <c r="B6" s="543"/>
      <c r="C6" s="544"/>
      <c r="D6" s="544"/>
      <c r="E6" s="544"/>
      <c r="F6" s="544"/>
      <c r="G6" s="544"/>
      <c r="H6" s="544"/>
      <c r="I6" s="544"/>
      <c r="J6" s="545"/>
      <c r="K6" s="166" t="s">
        <v>159</v>
      </c>
      <c r="L6" s="166" t="s">
        <v>107</v>
      </c>
      <c r="M6" s="377"/>
      <c r="N6" s="377"/>
      <c r="O6" s="188"/>
    </row>
    <row r="7" spans="1:15" ht="25.5" x14ac:dyDescent="0.2">
      <c r="A7" s="189" t="s">
        <v>161</v>
      </c>
      <c r="B7" s="175"/>
      <c r="C7" s="173" t="s">
        <v>162</v>
      </c>
      <c r="D7" s="173">
        <v>180</v>
      </c>
      <c r="E7" s="173" t="s">
        <v>163</v>
      </c>
      <c r="F7" s="385" t="s">
        <v>164</v>
      </c>
      <c r="G7" s="385"/>
      <c r="H7" s="175">
        <v>1</v>
      </c>
      <c r="I7" s="173" t="s">
        <v>165</v>
      </c>
      <c r="J7" s="175">
        <f>D7-H7</f>
        <v>179</v>
      </c>
      <c r="K7" s="176" t="s">
        <v>166</v>
      </c>
      <c r="L7" s="176" t="s">
        <v>107</v>
      </c>
      <c r="M7" s="384"/>
      <c r="N7" s="384"/>
      <c r="O7" s="4"/>
    </row>
    <row r="8" spans="1:15" x14ac:dyDescent="0.2">
      <c r="A8" s="553" t="s">
        <v>167</v>
      </c>
      <c r="B8" s="514" t="s">
        <v>168</v>
      </c>
      <c r="C8" s="515"/>
      <c r="D8" s="515"/>
      <c r="E8" s="515"/>
      <c r="F8" s="516"/>
      <c r="G8" s="529"/>
      <c r="H8" s="530"/>
      <c r="I8" s="531"/>
      <c r="J8" s="532"/>
      <c r="K8" s="532"/>
      <c r="L8" s="532"/>
      <c r="M8" s="532"/>
      <c r="N8" s="532"/>
      <c r="O8" s="533"/>
    </row>
    <row r="9" spans="1:15" x14ac:dyDescent="0.2">
      <c r="A9" s="553"/>
      <c r="B9" s="388" t="s">
        <v>169</v>
      </c>
      <c r="C9" s="389"/>
      <c r="D9" s="389"/>
      <c r="E9" s="389"/>
      <c r="F9" s="390"/>
      <c r="G9" s="356"/>
      <c r="H9" s="357"/>
      <c r="I9" s="363"/>
      <c r="J9" s="364"/>
      <c r="K9" s="364"/>
      <c r="L9" s="364"/>
      <c r="M9" s="364"/>
      <c r="N9" s="364"/>
      <c r="O9" s="365"/>
    </row>
    <row r="10" spans="1:15" x14ac:dyDescent="0.2">
      <c r="A10" s="553"/>
      <c r="B10" s="388" t="s">
        <v>170</v>
      </c>
      <c r="C10" s="389"/>
      <c r="D10" s="389"/>
      <c r="E10" s="389"/>
      <c r="F10" s="390"/>
      <c r="G10" s="356"/>
      <c r="H10" s="357"/>
      <c r="I10" s="363"/>
      <c r="J10" s="364"/>
      <c r="K10" s="364"/>
      <c r="L10" s="364"/>
      <c r="M10" s="364"/>
      <c r="N10" s="364"/>
      <c r="O10" s="365"/>
    </row>
    <row r="11" spans="1:15" x14ac:dyDescent="0.2">
      <c r="A11" s="553"/>
      <c r="B11" s="388" t="s">
        <v>171</v>
      </c>
      <c r="C11" s="389"/>
      <c r="D11" s="389"/>
      <c r="E11" s="389"/>
      <c r="F11" s="390"/>
      <c r="G11" s="356"/>
      <c r="H11" s="358"/>
      <c r="I11" s="363"/>
      <c r="J11" s="364"/>
      <c r="K11" s="364"/>
      <c r="L11" s="364"/>
      <c r="M11" s="364"/>
      <c r="N11" s="364"/>
      <c r="O11" s="365"/>
    </row>
    <row r="12" spans="1:15" x14ac:dyDescent="0.2">
      <c r="A12" s="553"/>
      <c r="B12" s="388" t="s">
        <v>172</v>
      </c>
      <c r="C12" s="389"/>
      <c r="D12" s="389"/>
      <c r="E12" s="389"/>
      <c r="F12" s="390"/>
      <c r="G12" s="356"/>
      <c r="H12" s="358"/>
      <c r="I12" s="356"/>
      <c r="J12" s="357"/>
      <c r="K12" s="357"/>
      <c r="L12" s="357"/>
      <c r="M12" s="357"/>
      <c r="N12" s="357"/>
      <c r="O12" s="370"/>
    </row>
    <row r="13" spans="1:15" x14ac:dyDescent="0.2">
      <c r="A13" s="554"/>
      <c r="B13" s="388" t="s">
        <v>173</v>
      </c>
      <c r="C13" s="389"/>
      <c r="D13" s="389"/>
      <c r="E13" s="389"/>
      <c r="F13" s="390"/>
      <c r="G13" s="356"/>
      <c r="H13" s="358"/>
      <c r="I13" s="510"/>
      <c r="J13" s="511"/>
      <c r="K13" s="511"/>
      <c r="L13" s="511"/>
      <c r="M13" s="511"/>
      <c r="N13" s="511"/>
      <c r="O13" s="528"/>
    </row>
    <row r="14" spans="1:15" x14ac:dyDescent="0.2">
      <c r="A14" s="552" t="s">
        <v>175</v>
      </c>
      <c r="B14" s="520" t="s">
        <v>176</v>
      </c>
      <c r="C14" s="521"/>
      <c r="D14" s="521"/>
      <c r="E14" s="521"/>
      <c r="F14" s="522"/>
      <c r="G14" s="523" t="s">
        <v>177</v>
      </c>
      <c r="H14" s="524"/>
      <c r="I14" s="520" t="s">
        <v>176</v>
      </c>
      <c r="J14" s="521"/>
      <c r="K14" s="521"/>
      <c r="L14" s="521"/>
      <c r="M14" s="521"/>
      <c r="N14" s="522"/>
      <c r="O14" s="251" t="s">
        <v>177</v>
      </c>
    </row>
    <row r="15" spans="1:15" x14ac:dyDescent="0.2">
      <c r="A15" s="553"/>
      <c r="B15" s="388" t="s">
        <v>178</v>
      </c>
      <c r="C15" s="389"/>
      <c r="D15" s="389"/>
      <c r="E15" s="389"/>
      <c r="F15" s="390"/>
      <c r="G15" s="356"/>
      <c r="H15" s="358"/>
      <c r="I15" s="388" t="s">
        <v>179</v>
      </c>
      <c r="J15" s="389"/>
      <c r="K15" s="389"/>
      <c r="L15" s="389"/>
      <c r="M15" s="389"/>
      <c r="N15" s="390"/>
      <c r="O15" s="179"/>
    </row>
    <row r="16" spans="1:15" x14ac:dyDescent="0.2">
      <c r="A16" s="553"/>
      <c r="B16" s="388" t="s">
        <v>180</v>
      </c>
      <c r="C16" s="389"/>
      <c r="D16" s="389"/>
      <c r="E16" s="389"/>
      <c r="F16" s="390"/>
      <c r="G16" s="356"/>
      <c r="H16" s="357"/>
      <c r="I16" s="525" t="s">
        <v>181</v>
      </c>
      <c r="J16" s="526"/>
      <c r="K16" s="526"/>
      <c r="L16" s="526"/>
      <c r="M16" s="526"/>
      <c r="N16" s="527"/>
      <c r="O16" s="165"/>
    </row>
    <row r="17" spans="1:15" x14ac:dyDescent="0.2">
      <c r="A17" s="553"/>
      <c r="B17" s="388" t="s">
        <v>182</v>
      </c>
      <c r="C17" s="389"/>
      <c r="D17" s="389"/>
      <c r="E17" s="389"/>
      <c r="F17" s="390"/>
      <c r="G17" s="356"/>
      <c r="H17" s="357"/>
      <c r="I17" s="388" t="s">
        <v>183</v>
      </c>
      <c r="J17" s="389"/>
      <c r="K17" s="389"/>
      <c r="L17" s="389"/>
      <c r="M17" s="389"/>
      <c r="N17" s="390"/>
      <c r="O17" s="165"/>
    </row>
    <row r="18" spans="1:15" x14ac:dyDescent="0.2">
      <c r="A18" s="553"/>
      <c r="B18" s="388" t="s">
        <v>184</v>
      </c>
      <c r="C18" s="389"/>
      <c r="D18" s="389"/>
      <c r="E18" s="389"/>
      <c r="F18" s="390"/>
      <c r="G18" s="356"/>
      <c r="H18" s="358"/>
      <c r="I18" s="514" t="s">
        <v>185</v>
      </c>
      <c r="J18" s="515"/>
      <c r="K18" s="515"/>
      <c r="L18" s="515"/>
      <c r="M18" s="515"/>
      <c r="N18" s="516"/>
      <c r="O18" s="179"/>
    </row>
    <row r="19" spans="1:15" x14ac:dyDescent="0.2">
      <c r="A19" s="553"/>
      <c r="B19" s="388" t="s">
        <v>186</v>
      </c>
      <c r="C19" s="389"/>
      <c r="D19" s="389"/>
      <c r="E19" s="389"/>
      <c r="F19" s="390"/>
      <c r="G19" s="356"/>
      <c r="H19" s="358"/>
      <c r="I19" s="388" t="s">
        <v>187</v>
      </c>
      <c r="J19" s="389"/>
      <c r="K19" s="389"/>
      <c r="L19" s="389"/>
      <c r="M19" s="389"/>
      <c r="N19" s="390"/>
      <c r="O19" s="179"/>
    </row>
    <row r="20" spans="1:15" x14ac:dyDescent="0.2">
      <c r="A20" s="553"/>
      <c r="B20" s="388" t="s">
        <v>188</v>
      </c>
      <c r="C20" s="389"/>
      <c r="D20" s="389"/>
      <c r="E20" s="389"/>
      <c r="F20" s="390"/>
      <c r="G20" s="356"/>
      <c r="H20" s="358"/>
      <c r="I20" s="388" t="s">
        <v>189</v>
      </c>
      <c r="J20" s="389"/>
      <c r="K20" s="389"/>
      <c r="L20" s="389"/>
      <c r="M20" s="389"/>
      <c r="N20" s="390"/>
      <c r="O20" s="179"/>
    </row>
    <row r="21" spans="1:15" x14ac:dyDescent="0.2">
      <c r="A21" s="553"/>
      <c r="B21" s="388" t="s">
        <v>190</v>
      </c>
      <c r="C21" s="389"/>
      <c r="D21" s="389"/>
      <c r="E21" s="389"/>
      <c r="F21" s="390"/>
      <c r="G21" s="356"/>
      <c r="H21" s="358"/>
      <c r="I21" s="388" t="s">
        <v>191</v>
      </c>
      <c r="J21" s="389"/>
      <c r="K21" s="389"/>
      <c r="L21" s="389"/>
      <c r="M21" s="389"/>
      <c r="N21" s="390"/>
      <c r="O21" s="179"/>
    </row>
    <row r="22" spans="1:15" x14ac:dyDescent="0.2">
      <c r="A22" s="553"/>
      <c r="B22" s="388" t="s">
        <v>192</v>
      </c>
      <c r="C22" s="389"/>
      <c r="D22" s="389"/>
      <c r="E22" s="389"/>
      <c r="F22" s="390"/>
      <c r="G22" s="356"/>
      <c r="H22" s="358"/>
      <c r="I22" s="388" t="s">
        <v>193</v>
      </c>
      <c r="J22" s="389"/>
      <c r="K22" s="389"/>
      <c r="L22" s="389"/>
      <c r="M22" s="389"/>
      <c r="N22" s="390"/>
      <c r="O22" s="179"/>
    </row>
    <row r="23" spans="1:15" x14ac:dyDescent="0.2">
      <c r="A23" s="553"/>
      <c r="B23" s="388" t="s">
        <v>194</v>
      </c>
      <c r="C23" s="389"/>
      <c r="D23" s="389"/>
      <c r="E23" s="389"/>
      <c r="F23" s="390"/>
      <c r="G23" s="356"/>
      <c r="H23" s="358"/>
      <c r="I23" s="388" t="s">
        <v>195</v>
      </c>
      <c r="J23" s="389"/>
      <c r="K23" s="389"/>
      <c r="L23" s="389"/>
      <c r="M23" s="389"/>
      <c r="N23" s="390"/>
      <c r="O23" s="179"/>
    </row>
    <row r="24" spans="1:15" x14ac:dyDescent="0.2">
      <c r="A24" s="553"/>
      <c r="B24" s="388" t="s">
        <v>196</v>
      </c>
      <c r="C24" s="389"/>
      <c r="D24" s="389"/>
      <c r="E24" s="389"/>
      <c r="F24" s="390"/>
      <c r="G24" s="356"/>
      <c r="H24" s="358"/>
      <c r="I24" s="388" t="s">
        <v>227</v>
      </c>
      <c r="J24" s="389"/>
      <c r="K24" s="389"/>
      <c r="L24" s="389"/>
      <c r="M24" s="389"/>
      <c r="N24" s="390"/>
      <c r="O24" s="252"/>
    </row>
    <row r="25" spans="1:15" x14ac:dyDescent="0.2">
      <c r="A25" s="554"/>
      <c r="B25" s="388" t="s">
        <v>198</v>
      </c>
      <c r="C25" s="389"/>
      <c r="D25" s="389"/>
      <c r="E25" s="389"/>
      <c r="F25" s="390"/>
      <c r="G25" s="391"/>
      <c r="H25" s="392"/>
      <c r="I25" s="393" t="s">
        <v>199</v>
      </c>
      <c r="J25" s="394"/>
      <c r="K25" s="394"/>
      <c r="L25" s="394"/>
      <c r="M25" s="394"/>
      <c r="N25" s="395"/>
      <c r="O25" s="181"/>
    </row>
    <row r="26" spans="1:15" x14ac:dyDescent="0.2">
      <c r="A26" s="549" t="s">
        <v>200</v>
      </c>
      <c r="B26" s="513" t="s">
        <v>209</v>
      </c>
      <c r="C26" s="501"/>
      <c r="D26" s="501"/>
      <c r="E26" s="501"/>
      <c r="F26" s="501"/>
      <c r="G26" s="501"/>
      <c r="H26" s="501"/>
      <c r="I26" s="501"/>
      <c r="J26" s="501"/>
      <c r="K26" s="501"/>
      <c r="L26" s="501"/>
      <c r="M26" s="501"/>
      <c r="N26" s="501"/>
      <c r="O26" s="502"/>
    </row>
    <row r="27" spans="1:15" x14ac:dyDescent="0.2">
      <c r="A27" s="550"/>
      <c r="B27" s="363"/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365"/>
    </row>
    <row r="28" spans="1:15" x14ac:dyDescent="0.2">
      <c r="A28" s="550"/>
      <c r="B28" s="363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  <c r="N28" s="364"/>
      <c r="O28" s="365"/>
    </row>
    <row r="29" spans="1:15" x14ac:dyDescent="0.2">
      <c r="A29" s="550"/>
      <c r="B29" s="363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365"/>
    </row>
    <row r="30" spans="1:15" x14ac:dyDescent="0.2">
      <c r="A30" s="550"/>
      <c r="B30" s="363"/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5"/>
    </row>
    <row r="31" spans="1:15" x14ac:dyDescent="0.2">
      <c r="A31" s="550"/>
      <c r="B31" s="363"/>
      <c r="C31" s="364"/>
      <c r="D31" s="364"/>
      <c r="E31" s="364"/>
      <c r="F31" s="364"/>
      <c r="G31" s="364"/>
      <c r="H31" s="364"/>
      <c r="I31" s="364"/>
      <c r="J31" s="364"/>
      <c r="K31" s="364"/>
      <c r="L31" s="364"/>
      <c r="M31" s="364"/>
      <c r="N31" s="364"/>
      <c r="O31" s="365"/>
    </row>
    <row r="32" spans="1:15" x14ac:dyDescent="0.2">
      <c r="A32" s="550"/>
      <c r="B32" s="363"/>
      <c r="C32" s="364"/>
      <c r="D32" s="364"/>
      <c r="E32" s="364"/>
      <c r="F32" s="364"/>
      <c r="G32" s="364"/>
      <c r="H32" s="364"/>
      <c r="I32" s="364"/>
      <c r="J32" s="364"/>
      <c r="K32" s="364"/>
      <c r="L32" s="364"/>
      <c r="M32" s="364"/>
      <c r="N32" s="364"/>
      <c r="O32" s="365"/>
    </row>
    <row r="33" spans="1:15" x14ac:dyDescent="0.2">
      <c r="A33" s="550"/>
      <c r="B33" s="363"/>
      <c r="C33" s="364"/>
      <c r="D33" s="364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5"/>
    </row>
    <row r="34" spans="1:15" x14ac:dyDescent="0.2">
      <c r="A34" s="550"/>
      <c r="B34" s="363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N34" s="364"/>
      <c r="O34" s="365"/>
    </row>
    <row r="35" spans="1:15" x14ac:dyDescent="0.2">
      <c r="A35" s="550"/>
      <c r="B35" s="363"/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5"/>
    </row>
    <row r="36" spans="1:15" x14ac:dyDescent="0.2">
      <c r="A36" s="550"/>
      <c r="B36" s="363"/>
      <c r="C36" s="364"/>
      <c r="D36" s="364"/>
      <c r="E36" s="364"/>
      <c r="F36" s="364"/>
      <c r="G36" s="364"/>
      <c r="H36" s="364"/>
      <c r="I36" s="364"/>
      <c r="J36" s="364"/>
      <c r="K36" s="364"/>
      <c r="L36" s="364"/>
      <c r="M36" s="364"/>
      <c r="N36" s="364"/>
      <c r="O36" s="365"/>
    </row>
    <row r="37" spans="1:15" x14ac:dyDescent="0.2">
      <c r="A37" s="550"/>
      <c r="B37" s="363"/>
      <c r="C37" s="364"/>
      <c r="D37" s="364"/>
      <c r="E37" s="364"/>
      <c r="F37" s="364"/>
      <c r="G37" s="364"/>
      <c r="H37" s="364"/>
      <c r="I37" s="364"/>
      <c r="J37" s="364"/>
      <c r="K37" s="364"/>
      <c r="L37" s="364"/>
      <c r="M37" s="364"/>
      <c r="N37" s="364"/>
      <c r="O37" s="365"/>
    </row>
    <row r="38" spans="1:15" x14ac:dyDescent="0.2">
      <c r="A38" s="550"/>
      <c r="B38" s="363"/>
      <c r="C38" s="364"/>
      <c r="D38" s="364"/>
      <c r="E38" s="364"/>
      <c r="F38" s="364"/>
      <c r="G38" s="364"/>
      <c r="H38" s="364"/>
      <c r="I38" s="364"/>
      <c r="J38" s="364"/>
      <c r="K38" s="364"/>
      <c r="L38" s="364"/>
      <c r="M38" s="364"/>
      <c r="N38" s="364"/>
      <c r="O38" s="365"/>
    </row>
    <row r="39" spans="1:15" x14ac:dyDescent="0.2">
      <c r="A39" s="550"/>
      <c r="B39" s="363"/>
      <c r="C39" s="364"/>
      <c r="D39" s="364"/>
      <c r="E39" s="364"/>
      <c r="F39" s="364"/>
      <c r="G39" s="364"/>
      <c r="H39" s="399"/>
      <c r="I39" s="400" t="s">
        <v>0</v>
      </c>
      <c r="J39" s="401"/>
      <c r="K39" s="401"/>
      <c r="L39" s="401"/>
      <c r="M39" s="401"/>
      <c r="N39" s="401"/>
      <c r="O39" s="506"/>
    </row>
    <row r="40" spans="1:15" x14ac:dyDescent="0.2">
      <c r="A40" s="551"/>
      <c r="B40" s="510"/>
      <c r="C40" s="511"/>
      <c r="D40" s="511"/>
      <c r="E40" s="511"/>
      <c r="F40" s="511"/>
      <c r="G40" s="511"/>
      <c r="H40" s="512"/>
      <c r="I40" s="507"/>
      <c r="J40" s="508"/>
      <c r="K40" s="508"/>
      <c r="L40" s="508"/>
      <c r="M40" s="508"/>
      <c r="N40" s="508"/>
      <c r="O40" s="509"/>
    </row>
    <row r="41" spans="1:15" x14ac:dyDescent="0.2">
      <c r="A41" s="549" t="s">
        <v>204</v>
      </c>
      <c r="B41" s="500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2"/>
    </row>
    <row r="42" spans="1:15" x14ac:dyDescent="0.2">
      <c r="A42" s="550"/>
      <c r="B42" s="363"/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5"/>
    </row>
    <row r="43" spans="1:15" x14ac:dyDescent="0.2">
      <c r="A43" s="550"/>
      <c r="B43" s="363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5"/>
    </row>
    <row r="44" spans="1:15" x14ac:dyDescent="0.2">
      <c r="A44" s="550"/>
      <c r="B44" s="363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5"/>
    </row>
    <row r="45" spans="1:15" x14ac:dyDescent="0.2">
      <c r="A45" s="550"/>
      <c r="B45" s="363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5"/>
    </row>
    <row r="46" spans="1:15" x14ac:dyDescent="0.2">
      <c r="A46" s="550"/>
      <c r="B46" s="363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5"/>
    </row>
    <row r="47" spans="1:15" x14ac:dyDescent="0.2">
      <c r="A47" s="550"/>
      <c r="B47" s="363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5"/>
    </row>
    <row r="48" spans="1:15" x14ac:dyDescent="0.2">
      <c r="A48" s="550"/>
      <c r="B48" s="363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5"/>
    </row>
    <row r="49" spans="1:15" x14ac:dyDescent="0.2">
      <c r="A49" s="550"/>
      <c r="B49" s="503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5"/>
    </row>
    <row r="50" spans="1:15" x14ac:dyDescent="0.2">
      <c r="A50" s="550"/>
      <c r="B50" s="356"/>
      <c r="C50" s="357"/>
      <c r="D50" s="357"/>
      <c r="E50" s="357"/>
      <c r="F50" s="357"/>
      <c r="G50" s="357"/>
      <c r="H50" s="357"/>
      <c r="I50" s="253" t="s">
        <v>205</v>
      </c>
      <c r="J50" s="253"/>
      <c r="K50" s="253"/>
      <c r="L50" s="253"/>
      <c r="M50" s="253"/>
      <c r="N50" s="253"/>
      <c r="O50" s="438"/>
    </row>
    <row r="51" spans="1:15" x14ac:dyDescent="0.2">
      <c r="A51" s="550"/>
      <c r="B51" s="356"/>
      <c r="C51" s="357"/>
      <c r="D51" s="357"/>
      <c r="E51" s="357"/>
      <c r="F51" s="357"/>
      <c r="G51" s="357"/>
      <c r="H51" s="357"/>
      <c r="I51" s="253"/>
      <c r="J51" s="253"/>
      <c r="K51" s="253"/>
      <c r="L51" s="253"/>
      <c r="M51" s="253"/>
      <c r="N51" s="253"/>
      <c r="O51" s="438"/>
    </row>
    <row r="52" spans="1:15" x14ac:dyDescent="0.2">
      <c r="A52" s="551"/>
      <c r="B52" s="494"/>
      <c r="C52" s="495"/>
      <c r="D52" s="495"/>
      <c r="E52" s="495"/>
      <c r="F52" s="495"/>
      <c r="G52" s="495"/>
      <c r="H52" s="496"/>
      <c r="I52" s="440"/>
      <c r="J52" s="440"/>
      <c r="K52" s="440"/>
      <c r="L52" s="440"/>
      <c r="M52" s="440"/>
      <c r="N52" s="440"/>
      <c r="O52" s="441"/>
    </row>
    <row r="53" spans="1:15" x14ac:dyDescent="0.2">
      <c r="A53" s="184" t="s">
        <v>150</v>
      </c>
      <c r="B53" s="546">
        <f>'MC 01'!B53:N53</f>
        <v>0</v>
      </c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8"/>
    </row>
    <row r="54" spans="1:15" x14ac:dyDescent="0.2">
      <c r="A54" s="79" t="s">
        <v>2</v>
      </c>
      <c r="B54" s="384">
        <f>'MC 01'!B54:N54</f>
        <v>0</v>
      </c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255"/>
    </row>
    <row r="55" spans="1:15" x14ac:dyDescent="0.2">
      <c r="A55" s="430" t="s">
        <v>151</v>
      </c>
      <c r="B55" s="378"/>
      <c r="C55" s="378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431"/>
    </row>
    <row r="56" spans="1:15" ht="25.5" x14ac:dyDescent="0.2">
      <c r="A56" s="185" t="s">
        <v>6</v>
      </c>
      <c r="B56" s="170">
        <f>'MC 01'!B56</f>
        <v>0</v>
      </c>
      <c r="C56" s="170" t="s">
        <v>124</v>
      </c>
      <c r="D56" s="534" t="s">
        <v>225</v>
      </c>
      <c r="E56" s="534"/>
      <c r="F56" s="534"/>
      <c r="G56" s="380" t="s">
        <v>152</v>
      </c>
      <c r="H56" s="380"/>
      <c r="I56" s="535">
        <f>I4+1</f>
        <v>45987</v>
      </c>
      <c r="J56" s="536"/>
      <c r="K56" s="536"/>
      <c r="L56" s="536"/>
      <c r="M56" s="537"/>
      <c r="N56" s="171" t="s">
        <v>153</v>
      </c>
      <c r="O56" s="186">
        <f>O4+1</f>
        <v>2</v>
      </c>
    </row>
    <row r="57" spans="1:15" x14ac:dyDescent="0.2">
      <c r="A57" s="538" t="s">
        <v>154</v>
      </c>
      <c r="B57" s="540" t="s">
        <v>226</v>
      </c>
      <c r="C57" s="541"/>
      <c r="D57" s="541"/>
      <c r="E57" s="541"/>
      <c r="F57" s="541"/>
      <c r="G57" s="541"/>
      <c r="H57" s="541"/>
      <c r="I57" s="541"/>
      <c r="J57" s="542"/>
      <c r="K57" s="166" t="s">
        <v>155</v>
      </c>
      <c r="L57" s="166" t="s">
        <v>156</v>
      </c>
      <c r="M57" s="383" t="s">
        <v>157</v>
      </c>
      <c r="N57" s="383"/>
      <c r="O57" s="187" t="s">
        <v>158</v>
      </c>
    </row>
    <row r="58" spans="1:15" x14ac:dyDescent="0.2">
      <c r="A58" s="539"/>
      <c r="B58" s="543"/>
      <c r="C58" s="544"/>
      <c r="D58" s="544"/>
      <c r="E58" s="544"/>
      <c r="F58" s="544"/>
      <c r="G58" s="544"/>
      <c r="H58" s="544"/>
      <c r="I58" s="544"/>
      <c r="J58" s="545"/>
      <c r="K58" s="166" t="s">
        <v>159</v>
      </c>
      <c r="L58" s="166" t="s">
        <v>107</v>
      </c>
      <c r="M58" s="377"/>
      <c r="N58" s="377"/>
      <c r="O58" s="188"/>
    </row>
    <row r="59" spans="1:15" ht="25.5" x14ac:dyDescent="0.2">
      <c r="A59" s="189" t="s">
        <v>161</v>
      </c>
      <c r="B59" s="175"/>
      <c r="C59" s="173" t="s">
        <v>162</v>
      </c>
      <c r="D59" s="173">
        <f>D7</f>
        <v>180</v>
      </c>
      <c r="E59" s="173" t="s">
        <v>163</v>
      </c>
      <c r="F59" s="385" t="s">
        <v>164</v>
      </c>
      <c r="G59" s="385"/>
      <c r="H59" s="175">
        <f>H7+1</f>
        <v>2</v>
      </c>
      <c r="I59" s="173" t="s">
        <v>165</v>
      </c>
      <c r="J59" s="175">
        <f>D59-H59</f>
        <v>178</v>
      </c>
      <c r="K59" s="176" t="s">
        <v>166</v>
      </c>
      <c r="L59" s="176" t="s">
        <v>107</v>
      </c>
      <c r="M59" s="384"/>
      <c r="N59" s="384"/>
      <c r="O59" s="4"/>
    </row>
    <row r="60" spans="1:15" x14ac:dyDescent="0.2">
      <c r="A60" s="518" t="s">
        <v>167</v>
      </c>
      <c r="B60" s="514" t="s">
        <v>168</v>
      </c>
      <c r="C60" s="515"/>
      <c r="D60" s="515"/>
      <c r="E60" s="515"/>
      <c r="F60" s="516"/>
      <c r="G60" s="529"/>
      <c r="H60" s="530"/>
      <c r="I60" s="531"/>
      <c r="J60" s="532"/>
      <c r="K60" s="532"/>
      <c r="L60" s="532"/>
      <c r="M60" s="532"/>
      <c r="N60" s="532"/>
      <c r="O60" s="533"/>
    </row>
    <row r="61" spans="1:15" x14ac:dyDescent="0.2">
      <c r="A61" s="518"/>
      <c r="B61" s="388" t="s">
        <v>169</v>
      </c>
      <c r="C61" s="389"/>
      <c r="D61" s="389"/>
      <c r="E61" s="389"/>
      <c r="F61" s="390"/>
      <c r="G61" s="356"/>
      <c r="H61" s="357"/>
      <c r="I61" s="363"/>
      <c r="J61" s="364"/>
      <c r="K61" s="364"/>
      <c r="L61" s="364"/>
      <c r="M61" s="364"/>
      <c r="N61" s="364"/>
      <c r="O61" s="365"/>
    </row>
    <row r="62" spans="1:15" x14ac:dyDescent="0.2">
      <c r="A62" s="518"/>
      <c r="B62" s="388" t="s">
        <v>170</v>
      </c>
      <c r="C62" s="389"/>
      <c r="D62" s="389"/>
      <c r="E62" s="389"/>
      <c r="F62" s="390"/>
      <c r="G62" s="356"/>
      <c r="H62" s="357"/>
      <c r="I62" s="363"/>
      <c r="J62" s="364"/>
      <c r="K62" s="364"/>
      <c r="L62" s="364"/>
      <c r="M62" s="364"/>
      <c r="N62" s="364"/>
      <c r="O62" s="365"/>
    </row>
    <row r="63" spans="1:15" x14ac:dyDescent="0.2">
      <c r="A63" s="518"/>
      <c r="B63" s="388" t="s">
        <v>171</v>
      </c>
      <c r="C63" s="389"/>
      <c r="D63" s="389"/>
      <c r="E63" s="389"/>
      <c r="F63" s="390"/>
      <c r="G63" s="356"/>
      <c r="H63" s="358"/>
      <c r="I63" s="363"/>
      <c r="J63" s="364"/>
      <c r="K63" s="364"/>
      <c r="L63" s="364"/>
      <c r="M63" s="364"/>
      <c r="N63" s="364"/>
      <c r="O63" s="365"/>
    </row>
    <row r="64" spans="1:15" x14ac:dyDescent="0.2">
      <c r="A64" s="518"/>
      <c r="B64" s="388" t="s">
        <v>172</v>
      </c>
      <c r="C64" s="389"/>
      <c r="D64" s="389"/>
      <c r="E64" s="389"/>
      <c r="F64" s="390"/>
      <c r="G64" s="356"/>
      <c r="H64" s="358"/>
      <c r="I64" s="356"/>
      <c r="J64" s="357"/>
      <c r="K64" s="357"/>
      <c r="L64" s="357"/>
      <c r="M64" s="357"/>
      <c r="N64" s="357"/>
      <c r="O64" s="370"/>
    </row>
    <row r="65" spans="1:15" x14ac:dyDescent="0.2">
      <c r="A65" s="519"/>
      <c r="B65" s="388" t="s">
        <v>173</v>
      </c>
      <c r="C65" s="389"/>
      <c r="D65" s="389"/>
      <c r="E65" s="389"/>
      <c r="F65" s="390"/>
      <c r="G65" s="356"/>
      <c r="H65" s="358"/>
      <c r="I65" s="510"/>
      <c r="J65" s="511"/>
      <c r="K65" s="511"/>
      <c r="L65" s="511"/>
      <c r="M65" s="511"/>
      <c r="N65" s="511"/>
      <c r="O65" s="528"/>
    </row>
    <row r="66" spans="1:15" x14ac:dyDescent="0.2">
      <c r="A66" s="517" t="s">
        <v>175</v>
      </c>
      <c r="B66" s="520" t="s">
        <v>176</v>
      </c>
      <c r="C66" s="521"/>
      <c r="D66" s="521"/>
      <c r="E66" s="521"/>
      <c r="F66" s="522"/>
      <c r="G66" s="523" t="s">
        <v>177</v>
      </c>
      <c r="H66" s="524"/>
      <c r="I66" s="520" t="s">
        <v>176</v>
      </c>
      <c r="J66" s="521"/>
      <c r="K66" s="521"/>
      <c r="L66" s="521"/>
      <c r="M66" s="521"/>
      <c r="N66" s="522"/>
      <c r="O66" s="251" t="s">
        <v>177</v>
      </c>
    </row>
    <row r="67" spans="1:15" x14ac:dyDescent="0.2">
      <c r="A67" s="518"/>
      <c r="B67" s="388" t="s">
        <v>178</v>
      </c>
      <c r="C67" s="389"/>
      <c r="D67" s="389"/>
      <c r="E67" s="389"/>
      <c r="F67" s="390"/>
      <c r="G67" s="356"/>
      <c r="H67" s="358"/>
      <c r="I67" s="388" t="s">
        <v>179</v>
      </c>
      <c r="J67" s="389"/>
      <c r="K67" s="389"/>
      <c r="L67" s="389"/>
      <c r="M67" s="389"/>
      <c r="N67" s="390"/>
      <c r="O67" s="179"/>
    </row>
    <row r="68" spans="1:15" x14ac:dyDescent="0.2">
      <c r="A68" s="518"/>
      <c r="B68" s="388" t="s">
        <v>180</v>
      </c>
      <c r="C68" s="389"/>
      <c r="D68" s="389"/>
      <c r="E68" s="389"/>
      <c r="F68" s="390"/>
      <c r="G68" s="356"/>
      <c r="H68" s="357"/>
      <c r="I68" s="525" t="s">
        <v>181</v>
      </c>
      <c r="J68" s="526"/>
      <c r="K68" s="526"/>
      <c r="L68" s="526"/>
      <c r="M68" s="526"/>
      <c r="N68" s="527"/>
      <c r="O68" s="165"/>
    </row>
    <row r="69" spans="1:15" x14ac:dyDescent="0.2">
      <c r="A69" s="518"/>
      <c r="B69" s="388" t="s">
        <v>182</v>
      </c>
      <c r="C69" s="389"/>
      <c r="D69" s="389"/>
      <c r="E69" s="389"/>
      <c r="F69" s="390"/>
      <c r="G69" s="356"/>
      <c r="H69" s="357"/>
      <c r="I69" s="388" t="s">
        <v>183</v>
      </c>
      <c r="J69" s="389"/>
      <c r="K69" s="389"/>
      <c r="L69" s="389"/>
      <c r="M69" s="389"/>
      <c r="N69" s="390"/>
      <c r="O69" s="165"/>
    </row>
    <row r="70" spans="1:15" x14ac:dyDescent="0.2">
      <c r="A70" s="518"/>
      <c r="B70" s="388" t="s">
        <v>184</v>
      </c>
      <c r="C70" s="389"/>
      <c r="D70" s="389"/>
      <c r="E70" s="389"/>
      <c r="F70" s="390"/>
      <c r="G70" s="356"/>
      <c r="H70" s="358"/>
      <c r="I70" s="514" t="s">
        <v>185</v>
      </c>
      <c r="J70" s="515"/>
      <c r="K70" s="515"/>
      <c r="L70" s="515"/>
      <c r="M70" s="515"/>
      <c r="N70" s="516"/>
      <c r="O70" s="179"/>
    </row>
    <row r="71" spans="1:15" x14ac:dyDescent="0.2">
      <c r="A71" s="518"/>
      <c r="B71" s="388" t="s">
        <v>186</v>
      </c>
      <c r="C71" s="389"/>
      <c r="D71" s="389"/>
      <c r="E71" s="389"/>
      <c r="F71" s="390"/>
      <c r="G71" s="356"/>
      <c r="H71" s="358"/>
      <c r="I71" s="388" t="s">
        <v>187</v>
      </c>
      <c r="J71" s="389"/>
      <c r="K71" s="389"/>
      <c r="L71" s="389"/>
      <c r="M71" s="389"/>
      <c r="N71" s="390"/>
      <c r="O71" s="179"/>
    </row>
    <row r="72" spans="1:15" x14ac:dyDescent="0.2">
      <c r="A72" s="518"/>
      <c r="B72" s="388" t="s">
        <v>188</v>
      </c>
      <c r="C72" s="389"/>
      <c r="D72" s="389"/>
      <c r="E72" s="389"/>
      <c r="F72" s="390"/>
      <c r="G72" s="356"/>
      <c r="H72" s="358"/>
      <c r="I72" s="388" t="s">
        <v>189</v>
      </c>
      <c r="J72" s="389"/>
      <c r="K72" s="389"/>
      <c r="L72" s="389"/>
      <c r="M72" s="389"/>
      <c r="N72" s="390"/>
      <c r="O72" s="179"/>
    </row>
    <row r="73" spans="1:15" x14ac:dyDescent="0.2">
      <c r="A73" s="518"/>
      <c r="B73" s="388" t="s">
        <v>190</v>
      </c>
      <c r="C73" s="389"/>
      <c r="D73" s="389"/>
      <c r="E73" s="389"/>
      <c r="F73" s="390"/>
      <c r="G73" s="356"/>
      <c r="H73" s="358"/>
      <c r="I73" s="388" t="s">
        <v>191</v>
      </c>
      <c r="J73" s="389"/>
      <c r="K73" s="389"/>
      <c r="L73" s="389"/>
      <c r="M73" s="389"/>
      <c r="N73" s="390"/>
      <c r="O73" s="179"/>
    </row>
    <row r="74" spans="1:15" x14ac:dyDescent="0.2">
      <c r="A74" s="518"/>
      <c r="B74" s="388" t="s">
        <v>192</v>
      </c>
      <c r="C74" s="389"/>
      <c r="D74" s="389"/>
      <c r="E74" s="389"/>
      <c r="F74" s="390"/>
      <c r="G74" s="356"/>
      <c r="H74" s="358"/>
      <c r="I74" s="388" t="s">
        <v>193</v>
      </c>
      <c r="J74" s="389"/>
      <c r="K74" s="389"/>
      <c r="L74" s="389"/>
      <c r="M74" s="389"/>
      <c r="N74" s="390"/>
      <c r="O74" s="179"/>
    </row>
    <row r="75" spans="1:15" x14ac:dyDescent="0.2">
      <c r="A75" s="518"/>
      <c r="B75" s="388" t="s">
        <v>194</v>
      </c>
      <c r="C75" s="389"/>
      <c r="D75" s="389"/>
      <c r="E75" s="389"/>
      <c r="F75" s="390"/>
      <c r="G75" s="356"/>
      <c r="H75" s="358"/>
      <c r="I75" s="388" t="s">
        <v>195</v>
      </c>
      <c r="J75" s="389"/>
      <c r="K75" s="389"/>
      <c r="L75" s="389"/>
      <c r="M75" s="389"/>
      <c r="N75" s="390"/>
      <c r="O75" s="179"/>
    </row>
    <row r="76" spans="1:15" x14ac:dyDescent="0.2">
      <c r="A76" s="518"/>
      <c r="B76" s="388" t="s">
        <v>196</v>
      </c>
      <c r="C76" s="389"/>
      <c r="D76" s="389"/>
      <c r="E76" s="389"/>
      <c r="F76" s="390"/>
      <c r="G76" s="356"/>
      <c r="H76" s="358"/>
      <c r="I76" s="388" t="s">
        <v>227</v>
      </c>
      <c r="J76" s="389"/>
      <c r="K76" s="389"/>
      <c r="L76" s="389"/>
      <c r="M76" s="389"/>
      <c r="N76" s="390"/>
      <c r="O76" s="252"/>
    </row>
    <row r="77" spans="1:15" x14ac:dyDescent="0.2">
      <c r="A77" s="519"/>
      <c r="B77" s="388" t="s">
        <v>198</v>
      </c>
      <c r="C77" s="389"/>
      <c r="D77" s="389"/>
      <c r="E77" s="389"/>
      <c r="F77" s="390"/>
      <c r="G77" s="391"/>
      <c r="H77" s="392"/>
      <c r="I77" s="393" t="s">
        <v>199</v>
      </c>
      <c r="J77" s="394"/>
      <c r="K77" s="394"/>
      <c r="L77" s="394"/>
      <c r="M77" s="394"/>
      <c r="N77" s="395"/>
      <c r="O77" s="181"/>
    </row>
    <row r="78" spans="1:15" x14ac:dyDescent="0.2">
      <c r="A78" s="497" t="s">
        <v>200</v>
      </c>
      <c r="B78" s="513" t="s">
        <v>209</v>
      </c>
      <c r="C78" s="501"/>
      <c r="D78" s="501"/>
      <c r="E78" s="501"/>
      <c r="F78" s="501"/>
      <c r="G78" s="501"/>
      <c r="H78" s="501"/>
      <c r="I78" s="501"/>
      <c r="J78" s="501"/>
      <c r="K78" s="501"/>
      <c r="L78" s="501"/>
      <c r="M78" s="501"/>
      <c r="N78" s="501"/>
      <c r="O78" s="502"/>
    </row>
    <row r="79" spans="1:15" x14ac:dyDescent="0.2">
      <c r="A79" s="498"/>
      <c r="B79" s="363"/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5"/>
    </row>
    <row r="80" spans="1:15" x14ac:dyDescent="0.2">
      <c r="A80" s="498"/>
      <c r="B80" s="363"/>
      <c r="C80" s="364"/>
      <c r="D80" s="364"/>
      <c r="E80" s="364"/>
      <c r="F80" s="364"/>
      <c r="G80" s="364"/>
      <c r="H80" s="364"/>
      <c r="I80" s="364"/>
      <c r="J80" s="364"/>
      <c r="K80" s="364"/>
      <c r="L80" s="364"/>
      <c r="M80" s="364"/>
      <c r="N80" s="364"/>
      <c r="O80" s="365"/>
    </row>
    <row r="81" spans="1:15" x14ac:dyDescent="0.2">
      <c r="A81" s="498"/>
      <c r="B81" s="363"/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5"/>
    </row>
    <row r="82" spans="1:15" x14ac:dyDescent="0.2">
      <c r="A82" s="498"/>
      <c r="B82" s="363"/>
      <c r="C82" s="364"/>
      <c r="D82" s="364"/>
      <c r="E82" s="364"/>
      <c r="F82" s="364"/>
      <c r="G82" s="364"/>
      <c r="H82" s="364"/>
      <c r="I82" s="364"/>
      <c r="J82" s="364"/>
      <c r="K82" s="364"/>
      <c r="L82" s="364"/>
      <c r="M82" s="364"/>
      <c r="N82" s="364"/>
      <c r="O82" s="365"/>
    </row>
    <row r="83" spans="1:15" x14ac:dyDescent="0.2">
      <c r="A83" s="498"/>
      <c r="B83" s="363"/>
      <c r="C83" s="364"/>
      <c r="D83" s="364"/>
      <c r="E83" s="364"/>
      <c r="F83" s="364"/>
      <c r="G83" s="364"/>
      <c r="H83" s="364"/>
      <c r="I83" s="364"/>
      <c r="J83" s="364"/>
      <c r="K83" s="364"/>
      <c r="L83" s="364"/>
      <c r="M83" s="364"/>
      <c r="N83" s="364"/>
      <c r="O83" s="365"/>
    </row>
    <row r="84" spans="1:15" x14ac:dyDescent="0.2">
      <c r="A84" s="498"/>
      <c r="B84" s="363"/>
      <c r="C84" s="364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65"/>
    </row>
    <row r="85" spans="1:15" x14ac:dyDescent="0.2">
      <c r="A85" s="498"/>
      <c r="B85" s="363"/>
      <c r="C85" s="364"/>
      <c r="D85" s="364"/>
      <c r="E85" s="364"/>
      <c r="F85" s="364"/>
      <c r="G85" s="364"/>
      <c r="H85" s="364"/>
      <c r="I85" s="364"/>
      <c r="J85" s="364"/>
      <c r="K85" s="364"/>
      <c r="L85" s="364"/>
      <c r="M85" s="364"/>
      <c r="N85" s="364"/>
      <c r="O85" s="365"/>
    </row>
    <row r="86" spans="1:15" x14ac:dyDescent="0.2">
      <c r="A86" s="498"/>
      <c r="B86" s="363"/>
      <c r="C86" s="364"/>
      <c r="D86" s="364"/>
      <c r="E86" s="364"/>
      <c r="F86" s="364"/>
      <c r="G86" s="364"/>
      <c r="H86" s="364"/>
      <c r="I86" s="364"/>
      <c r="J86" s="364"/>
      <c r="K86" s="364"/>
      <c r="L86" s="364"/>
      <c r="M86" s="364"/>
      <c r="N86" s="364"/>
      <c r="O86" s="365"/>
    </row>
    <row r="87" spans="1:15" x14ac:dyDescent="0.2">
      <c r="A87" s="498"/>
      <c r="B87" s="363"/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365"/>
    </row>
    <row r="88" spans="1:15" x14ac:dyDescent="0.2">
      <c r="A88" s="498"/>
      <c r="B88" s="363"/>
      <c r="C88" s="36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5"/>
    </row>
    <row r="89" spans="1:15" x14ac:dyDescent="0.2">
      <c r="A89" s="498"/>
      <c r="B89" s="363"/>
      <c r="C89" s="364"/>
      <c r="D89" s="364"/>
      <c r="E89" s="364"/>
      <c r="F89" s="364"/>
      <c r="G89" s="364"/>
      <c r="H89" s="364"/>
      <c r="I89" s="364"/>
      <c r="J89" s="364"/>
      <c r="K89" s="364"/>
      <c r="L89" s="364"/>
      <c r="M89" s="364"/>
      <c r="N89" s="364"/>
      <c r="O89" s="365"/>
    </row>
    <row r="90" spans="1:15" x14ac:dyDescent="0.2">
      <c r="A90" s="498"/>
      <c r="B90" s="363"/>
      <c r="C90" s="364"/>
      <c r="D90" s="364"/>
      <c r="E90" s="364"/>
      <c r="F90" s="364"/>
      <c r="G90" s="364"/>
      <c r="H90" s="364"/>
      <c r="I90" s="364"/>
      <c r="J90" s="364"/>
      <c r="K90" s="364"/>
      <c r="L90" s="364"/>
      <c r="M90" s="364"/>
      <c r="N90" s="364"/>
      <c r="O90" s="365"/>
    </row>
    <row r="91" spans="1:15" x14ac:dyDescent="0.2">
      <c r="A91" s="498"/>
      <c r="B91" s="363"/>
      <c r="C91" s="364"/>
      <c r="D91" s="364"/>
      <c r="E91" s="364"/>
      <c r="F91" s="364"/>
      <c r="G91" s="364"/>
      <c r="H91" s="399"/>
      <c r="I91" s="400" t="s">
        <v>0</v>
      </c>
      <c r="J91" s="401"/>
      <c r="K91" s="401"/>
      <c r="L91" s="401"/>
      <c r="M91" s="401"/>
      <c r="N91" s="401"/>
      <c r="O91" s="506"/>
    </row>
    <row r="92" spans="1:15" x14ac:dyDescent="0.2">
      <c r="A92" s="499"/>
      <c r="B92" s="510"/>
      <c r="C92" s="511"/>
      <c r="D92" s="511"/>
      <c r="E92" s="511"/>
      <c r="F92" s="511"/>
      <c r="G92" s="511"/>
      <c r="H92" s="512"/>
      <c r="I92" s="507"/>
      <c r="J92" s="508"/>
      <c r="K92" s="508"/>
      <c r="L92" s="508"/>
      <c r="M92" s="508"/>
      <c r="N92" s="508"/>
      <c r="O92" s="509"/>
    </row>
    <row r="93" spans="1:15" x14ac:dyDescent="0.2">
      <c r="A93" s="497" t="s">
        <v>204</v>
      </c>
      <c r="B93" s="500"/>
      <c r="C93" s="501"/>
      <c r="D93" s="501"/>
      <c r="E93" s="501"/>
      <c r="F93" s="501"/>
      <c r="G93" s="501"/>
      <c r="H93" s="501"/>
      <c r="I93" s="501"/>
      <c r="J93" s="501"/>
      <c r="K93" s="501"/>
      <c r="L93" s="501"/>
      <c r="M93" s="501"/>
      <c r="N93" s="501"/>
      <c r="O93" s="502"/>
    </row>
    <row r="94" spans="1:15" x14ac:dyDescent="0.2">
      <c r="A94" s="498"/>
      <c r="B94" s="363"/>
      <c r="C94" s="364"/>
      <c r="D94" s="364"/>
      <c r="E94" s="364"/>
      <c r="F94" s="364"/>
      <c r="G94" s="364"/>
      <c r="H94" s="364"/>
      <c r="I94" s="364"/>
      <c r="J94" s="364"/>
      <c r="K94" s="364"/>
      <c r="L94" s="364"/>
      <c r="M94" s="364"/>
      <c r="N94" s="364"/>
      <c r="O94" s="365"/>
    </row>
    <row r="95" spans="1:15" x14ac:dyDescent="0.2">
      <c r="A95" s="498"/>
      <c r="B95" s="363"/>
      <c r="C95" s="364"/>
      <c r="D95" s="364"/>
      <c r="E95" s="364"/>
      <c r="F95" s="364"/>
      <c r="G95" s="364"/>
      <c r="H95" s="364"/>
      <c r="I95" s="364"/>
      <c r="J95" s="364"/>
      <c r="K95" s="364"/>
      <c r="L95" s="364"/>
      <c r="M95" s="364"/>
      <c r="N95" s="364"/>
      <c r="O95" s="365"/>
    </row>
    <row r="96" spans="1:15" x14ac:dyDescent="0.2">
      <c r="A96" s="498"/>
      <c r="B96" s="363"/>
      <c r="C96" s="364"/>
      <c r="D96" s="364"/>
      <c r="E96" s="364"/>
      <c r="F96" s="364"/>
      <c r="G96" s="364"/>
      <c r="H96" s="364"/>
      <c r="I96" s="364"/>
      <c r="J96" s="364"/>
      <c r="K96" s="364"/>
      <c r="L96" s="364"/>
      <c r="M96" s="364"/>
      <c r="N96" s="364"/>
      <c r="O96" s="365"/>
    </row>
    <row r="97" spans="1:15" x14ac:dyDescent="0.2">
      <c r="A97" s="498"/>
      <c r="B97" s="363"/>
      <c r="C97" s="364"/>
      <c r="D97" s="364"/>
      <c r="E97" s="364"/>
      <c r="F97" s="364"/>
      <c r="G97" s="364"/>
      <c r="H97" s="364"/>
      <c r="I97" s="364"/>
      <c r="J97" s="364"/>
      <c r="K97" s="364"/>
      <c r="L97" s="364"/>
      <c r="M97" s="364"/>
      <c r="N97" s="364"/>
      <c r="O97" s="365"/>
    </row>
    <row r="98" spans="1:15" x14ac:dyDescent="0.2">
      <c r="A98" s="498"/>
      <c r="B98" s="363"/>
      <c r="C98" s="364"/>
      <c r="D98" s="364"/>
      <c r="E98" s="364"/>
      <c r="F98" s="364"/>
      <c r="G98" s="364"/>
      <c r="H98" s="364"/>
      <c r="I98" s="364"/>
      <c r="J98" s="364"/>
      <c r="K98" s="364"/>
      <c r="L98" s="364"/>
      <c r="M98" s="364"/>
      <c r="N98" s="364"/>
      <c r="O98" s="365"/>
    </row>
    <row r="99" spans="1:15" x14ac:dyDescent="0.2">
      <c r="A99" s="498"/>
      <c r="B99" s="363"/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365"/>
    </row>
    <row r="100" spans="1:15" x14ac:dyDescent="0.2">
      <c r="A100" s="498"/>
      <c r="B100" s="363"/>
      <c r="C100" s="364"/>
      <c r="D100" s="364"/>
      <c r="E100" s="364"/>
      <c r="F100" s="364"/>
      <c r="G100" s="364"/>
      <c r="H100" s="364"/>
      <c r="I100" s="364"/>
      <c r="J100" s="364"/>
      <c r="K100" s="364"/>
      <c r="L100" s="364"/>
      <c r="M100" s="364"/>
      <c r="N100" s="364"/>
      <c r="O100" s="365"/>
    </row>
    <row r="101" spans="1:15" x14ac:dyDescent="0.2">
      <c r="A101" s="498"/>
      <c r="B101" s="503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5"/>
    </row>
    <row r="102" spans="1:15" x14ac:dyDescent="0.2">
      <c r="A102" s="498"/>
      <c r="B102" s="356"/>
      <c r="C102" s="357"/>
      <c r="D102" s="357"/>
      <c r="E102" s="357"/>
      <c r="F102" s="357"/>
      <c r="G102" s="357"/>
      <c r="H102" s="357"/>
      <c r="I102" s="253" t="s">
        <v>205</v>
      </c>
      <c r="J102" s="253"/>
      <c r="K102" s="253"/>
      <c r="L102" s="253"/>
      <c r="M102" s="253"/>
      <c r="N102" s="253"/>
      <c r="O102" s="438"/>
    </row>
    <row r="103" spans="1:15" x14ac:dyDescent="0.2">
      <c r="A103" s="498"/>
      <c r="B103" s="356"/>
      <c r="C103" s="357"/>
      <c r="D103" s="357"/>
      <c r="E103" s="357"/>
      <c r="F103" s="357"/>
      <c r="G103" s="357"/>
      <c r="H103" s="357"/>
      <c r="I103" s="253"/>
      <c r="J103" s="253"/>
      <c r="K103" s="253"/>
      <c r="L103" s="253"/>
      <c r="M103" s="253"/>
      <c r="N103" s="253"/>
      <c r="O103" s="438"/>
    </row>
    <row r="104" spans="1:15" x14ac:dyDescent="0.2">
      <c r="A104" s="499"/>
      <c r="B104" s="494"/>
      <c r="C104" s="495"/>
      <c r="D104" s="495"/>
      <c r="E104" s="495"/>
      <c r="F104" s="495"/>
      <c r="G104" s="495"/>
      <c r="H104" s="496"/>
      <c r="I104" s="440"/>
      <c r="J104" s="440"/>
      <c r="K104" s="440"/>
      <c r="L104" s="440"/>
      <c r="M104" s="440"/>
      <c r="N104" s="440"/>
      <c r="O104" s="441"/>
    </row>
  </sheetData>
  <mergeCells count="198">
    <mergeCell ref="A5:A6"/>
    <mergeCell ref="B5:J6"/>
    <mergeCell ref="M5:N5"/>
    <mergeCell ref="M6:N6"/>
    <mergeCell ref="F7:G7"/>
    <mergeCell ref="M7:N7"/>
    <mergeCell ref="B1:O1"/>
    <mergeCell ref="B2:O2"/>
    <mergeCell ref="A3:O3"/>
    <mergeCell ref="D4:F4"/>
    <mergeCell ref="G4:H4"/>
    <mergeCell ref="I4:M4"/>
    <mergeCell ref="A14:A25"/>
    <mergeCell ref="B14:F14"/>
    <mergeCell ref="G14:H14"/>
    <mergeCell ref="I14:N14"/>
    <mergeCell ref="B15:F15"/>
    <mergeCell ref="G15:H15"/>
    <mergeCell ref="I15:N15"/>
    <mergeCell ref="B11:F11"/>
    <mergeCell ref="G11:H11"/>
    <mergeCell ref="I11:O11"/>
    <mergeCell ref="B12:F12"/>
    <mergeCell ref="G12:H12"/>
    <mergeCell ref="I12:O12"/>
    <mergeCell ref="A8:A13"/>
    <mergeCell ref="B8:F8"/>
    <mergeCell ref="G8:H8"/>
    <mergeCell ref="I8:O8"/>
    <mergeCell ref="B9:F9"/>
    <mergeCell ref="G9:H9"/>
    <mergeCell ref="I9:O9"/>
    <mergeCell ref="B10:F10"/>
    <mergeCell ref="G10:H10"/>
    <mergeCell ref="I10:O10"/>
    <mergeCell ref="B16:F16"/>
    <mergeCell ref="G16:H16"/>
    <mergeCell ref="I16:N16"/>
    <mergeCell ref="B17:F17"/>
    <mergeCell ref="G17:H17"/>
    <mergeCell ref="I17:N17"/>
    <mergeCell ref="B13:F13"/>
    <mergeCell ref="G13:H13"/>
    <mergeCell ref="I13:O13"/>
    <mergeCell ref="B20:F20"/>
    <mergeCell ref="G20:H20"/>
    <mergeCell ref="I20:N20"/>
    <mergeCell ref="B21:F21"/>
    <mergeCell ref="G21:H21"/>
    <mergeCell ref="I21:N21"/>
    <mergeCell ref="B18:F18"/>
    <mergeCell ref="G18:H18"/>
    <mergeCell ref="I18:N18"/>
    <mergeCell ref="B19:F19"/>
    <mergeCell ref="G19:H19"/>
    <mergeCell ref="I19:N19"/>
    <mergeCell ref="B24:F24"/>
    <mergeCell ref="G24:H24"/>
    <mergeCell ref="I24:N24"/>
    <mergeCell ref="B25:F25"/>
    <mergeCell ref="G25:H25"/>
    <mergeCell ref="I25:N25"/>
    <mergeCell ref="B22:F22"/>
    <mergeCell ref="G22:H22"/>
    <mergeCell ref="I22:N22"/>
    <mergeCell ref="B23:F23"/>
    <mergeCell ref="G23:H23"/>
    <mergeCell ref="I23:N23"/>
    <mergeCell ref="B35:O35"/>
    <mergeCell ref="B36:O36"/>
    <mergeCell ref="B37:O37"/>
    <mergeCell ref="B38:O38"/>
    <mergeCell ref="B39:H39"/>
    <mergeCell ref="I39:O40"/>
    <mergeCell ref="B40:H40"/>
    <mergeCell ref="A26:A40"/>
    <mergeCell ref="B26:O26"/>
    <mergeCell ref="B27:O27"/>
    <mergeCell ref="B28:O28"/>
    <mergeCell ref="B29:O29"/>
    <mergeCell ref="B30:O30"/>
    <mergeCell ref="B31:O31"/>
    <mergeCell ref="B32:O32"/>
    <mergeCell ref="B33:O33"/>
    <mergeCell ref="B34:O34"/>
    <mergeCell ref="A55:O55"/>
    <mergeCell ref="D56:F56"/>
    <mergeCell ref="G56:H56"/>
    <mergeCell ref="I56:M56"/>
    <mergeCell ref="A57:A58"/>
    <mergeCell ref="B57:J58"/>
    <mergeCell ref="M57:N57"/>
    <mergeCell ref="M58:N58"/>
    <mergeCell ref="B50:H50"/>
    <mergeCell ref="I50:O52"/>
    <mergeCell ref="B51:H51"/>
    <mergeCell ref="B52:H52"/>
    <mergeCell ref="B53:O53"/>
    <mergeCell ref="B54:O54"/>
    <mergeCell ref="A41:A52"/>
    <mergeCell ref="B41:O41"/>
    <mergeCell ref="B42:O42"/>
    <mergeCell ref="B43:O43"/>
    <mergeCell ref="B44:O44"/>
    <mergeCell ref="B45:O45"/>
    <mergeCell ref="B46:O46"/>
    <mergeCell ref="B47:O47"/>
    <mergeCell ref="B48:O48"/>
    <mergeCell ref="B49:O49"/>
    <mergeCell ref="F59:G59"/>
    <mergeCell ref="M59:N59"/>
    <mergeCell ref="A60:A65"/>
    <mergeCell ref="B60:F60"/>
    <mergeCell ref="G60:H60"/>
    <mergeCell ref="I60:O60"/>
    <mergeCell ref="B61:F61"/>
    <mergeCell ref="G61:H61"/>
    <mergeCell ref="I61:O61"/>
    <mergeCell ref="B62:F62"/>
    <mergeCell ref="A66:A77"/>
    <mergeCell ref="B66:F66"/>
    <mergeCell ref="G66:H66"/>
    <mergeCell ref="I66:N66"/>
    <mergeCell ref="B67:F67"/>
    <mergeCell ref="G67:H67"/>
    <mergeCell ref="I67:N67"/>
    <mergeCell ref="G62:H62"/>
    <mergeCell ref="I62:O62"/>
    <mergeCell ref="B63:F63"/>
    <mergeCell ref="G63:H63"/>
    <mergeCell ref="I63:O63"/>
    <mergeCell ref="B64:F64"/>
    <mergeCell ref="G64:H64"/>
    <mergeCell ref="I64:O64"/>
    <mergeCell ref="B68:F68"/>
    <mergeCell ref="G68:H68"/>
    <mergeCell ref="I68:N68"/>
    <mergeCell ref="B69:F69"/>
    <mergeCell ref="G69:H69"/>
    <mergeCell ref="I69:N69"/>
    <mergeCell ref="B65:F65"/>
    <mergeCell ref="G65:H65"/>
    <mergeCell ref="I65:O65"/>
    <mergeCell ref="B72:F72"/>
    <mergeCell ref="G72:H72"/>
    <mergeCell ref="I72:N72"/>
    <mergeCell ref="B73:F73"/>
    <mergeCell ref="G73:H73"/>
    <mergeCell ref="I73:N73"/>
    <mergeCell ref="B70:F70"/>
    <mergeCell ref="G70:H70"/>
    <mergeCell ref="I70:N70"/>
    <mergeCell ref="B71:F71"/>
    <mergeCell ref="G71:H71"/>
    <mergeCell ref="I71:N71"/>
    <mergeCell ref="B76:F76"/>
    <mergeCell ref="G76:H76"/>
    <mergeCell ref="I76:N76"/>
    <mergeCell ref="B77:F77"/>
    <mergeCell ref="G77:H77"/>
    <mergeCell ref="I77:N77"/>
    <mergeCell ref="B74:F74"/>
    <mergeCell ref="G74:H74"/>
    <mergeCell ref="I74:N74"/>
    <mergeCell ref="B75:F75"/>
    <mergeCell ref="G75:H75"/>
    <mergeCell ref="I75:N75"/>
    <mergeCell ref="B87:O87"/>
    <mergeCell ref="B88:O88"/>
    <mergeCell ref="B89:O89"/>
    <mergeCell ref="B90:O90"/>
    <mergeCell ref="B91:H91"/>
    <mergeCell ref="I91:O92"/>
    <mergeCell ref="B92:H92"/>
    <mergeCell ref="A78:A92"/>
    <mergeCell ref="B78:O78"/>
    <mergeCell ref="B79:O79"/>
    <mergeCell ref="B80:O80"/>
    <mergeCell ref="B81:O81"/>
    <mergeCell ref="B82:O82"/>
    <mergeCell ref="B83:O83"/>
    <mergeCell ref="B84:O84"/>
    <mergeCell ref="B85:O85"/>
    <mergeCell ref="B86:O86"/>
    <mergeCell ref="B102:H102"/>
    <mergeCell ref="I102:O104"/>
    <mergeCell ref="B103:H103"/>
    <mergeCell ref="B104:H104"/>
    <mergeCell ref="A93:A104"/>
    <mergeCell ref="B93:O93"/>
    <mergeCell ref="B94:O94"/>
    <mergeCell ref="B95:O95"/>
    <mergeCell ref="B96:O96"/>
    <mergeCell ref="B97:O97"/>
    <mergeCell ref="B98:O98"/>
    <mergeCell ref="B99:O99"/>
    <mergeCell ref="B100:O100"/>
    <mergeCell ref="B101:O101"/>
  </mergeCells>
  <pageMargins left="0.511811024" right="0.511811024" top="0.78740157500000008" bottom="0.78740157500000008" header="0.31496062000000014" footer="0.31496062000000014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2</vt:i4>
      </vt:variant>
    </vt:vector>
  </HeadingPairs>
  <TitlesOfParts>
    <vt:vector size="11" baseType="lpstr">
      <vt:lpstr>Planilha contratada</vt:lpstr>
      <vt:lpstr>MC 01</vt:lpstr>
      <vt:lpstr>BM 01</vt:lpstr>
      <vt:lpstr>RF 01</vt:lpstr>
      <vt:lpstr>DO 01</vt:lpstr>
      <vt:lpstr>MC 02</vt:lpstr>
      <vt:lpstr>BM 02</vt:lpstr>
      <vt:lpstr>RF 02</vt:lpstr>
      <vt:lpstr>DO 02</vt:lpstr>
      <vt:lpstr>'MC 01'!Area_de_impressao</vt:lpstr>
      <vt:lpstr>'RF 01'!Area_de_impressao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Izabela Pereira Lima Santos</dc:creator>
  <cp:lastModifiedBy>Daniel Cruz Santos</cp:lastModifiedBy>
  <cp:revision>7</cp:revision>
  <dcterms:created xsi:type="dcterms:W3CDTF">2025-11-14T01:06:58Z</dcterms:created>
  <dcterms:modified xsi:type="dcterms:W3CDTF">2026-01-26T14:04:52Z</dcterms:modified>
</cp:coreProperties>
</file>