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01_ARQUIVOS NORTH ENGENHARIA\ARQ_001_OBRAS PÚBLICAS\002 - PREFEITURAS -SE\SÃO CRISTOVÃO\MEDIÇÕES\BM 02\02 - MEDIÇÕES\"/>
    </mc:Choice>
  </mc:AlternateContent>
  <xr:revisionPtr revIDLastSave="0" documentId="13_ncr:1_{944D9E2A-BDFC-4F71-89AE-2BD217BE390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M 01" sheetId="4" r:id="rId1"/>
    <sheet name="BM 02" sheetId="5" r:id="rId2"/>
  </sheets>
  <definedNames>
    <definedName name="_xlnm._FilterDatabase" localSheetId="0" hidden="1">'BM 01'!$A$7:$U$493</definedName>
    <definedName name="_xlnm._FilterDatabase" localSheetId="1" hidden="1">'BM 02'!$A$7:$U$493</definedName>
    <definedName name="_xlnm.Print_Area" localSheetId="1">'BM 02'!$A$1:$O$498</definedName>
    <definedName name="_xlnm.Print_Titles" localSheetId="0">'BM 01'!$1:$6</definedName>
    <definedName name="_xlnm.Print_Titles" localSheetId="1">'BM 02'!$1:$6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7" i="5" l="1"/>
  <c r="G15" i="5" l="1"/>
  <c r="K14" i="5"/>
  <c r="G13" i="5"/>
  <c r="K12" i="5"/>
  <c r="G10" i="5"/>
  <c r="K9" i="5"/>
  <c r="M493" i="5"/>
  <c r="M492" i="5" s="1"/>
  <c r="L493" i="5"/>
  <c r="L492" i="5" s="1"/>
  <c r="K493" i="5"/>
  <c r="K492" i="5" s="1"/>
  <c r="J493" i="5"/>
  <c r="J492" i="5" s="1"/>
  <c r="H493" i="5"/>
  <c r="N493" i="5" s="1"/>
  <c r="N492" i="5" s="1"/>
  <c r="G493" i="5"/>
  <c r="H492" i="5"/>
  <c r="G492" i="5"/>
  <c r="L491" i="5"/>
  <c r="K491" i="5"/>
  <c r="J491" i="5"/>
  <c r="G491" i="5"/>
  <c r="H491" i="5" s="1"/>
  <c r="N491" i="5" s="1"/>
  <c r="L490" i="5"/>
  <c r="K490" i="5"/>
  <c r="J490" i="5"/>
  <c r="G490" i="5"/>
  <c r="H490" i="5" s="1"/>
  <c r="N490" i="5" s="1"/>
  <c r="O490" i="5" s="1"/>
  <c r="L489" i="5"/>
  <c r="K489" i="5"/>
  <c r="J489" i="5"/>
  <c r="G489" i="5"/>
  <c r="M488" i="5"/>
  <c r="L488" i="5"/>
  <c r="K488" i="5"/>
  <c r="J488" i="5"/>
  <c r="H488" i="5"/>
  <c r="N488" i="5" s="1"/>
  <c r="G488" i="5"/>
  <c r="L487" i="5"/>
  <c r="K487" i="5"/>
  <c r="J487" i="5"/>
  <c r="H487" i="5"/>
  <c r="N487" i="5" s="1"/>
  <c r="M487" i="5"/>
  <c r="L486" i="5"/>
  <c r="K486" i="5"/>
  <c r="J486" i="5"/>
  <c r="G486" i="5"/>
  <c r="H486" i="5" s="1"/>
  <c r="N486" i="5" s="1"/>
  <c r="G485" i="5"/>
  <c r="H485" i="5" s="1"/>
  <c r="L484" i="5"/>
  <c r="K484" i="5"/>
  <c r="J484" i="5"/>
  <c r="G484" i="5"/>
  <c r="L483" i="5"/>
  <c r="K483" i="5"/>
  <c r="J483" i="5"/>
  <c r="G483" i="5"/>
  <c r="M483" i="5" s="1"/>
  <c r="M482" i="5"/>
  <c r="L482" i="5"/>
  <c r="K482" i="5"/>
  <c r="J482" i="5"/>
  <c r="G482" i="5"/>
  <c r="H482" i="5" s="1"/>
  <c r="N482" i="5" s="1"/>
  <c r="O482" i="5" s="1"/>
  <c r="L481" i="5"/>
  <c r="K481" i="5"/>
  <c r="J481" i="5"/>
  <c r="G481" i="5"/>
  <c r="M480" i="5"/>
  <c r="L480" i="5"/>
  <c r="K480" i="5"/>
  <c r="J480" i="5"/>
  <c r="H480" i="5"/>
  <c r="N480" i="5" s="1"/>
  <c r="G480" i="5"/>
  <c r="L479" i="5"/>
  <c r="K479" i="5"/>
  <c r="J479" i="5"/>
  <c r="G479" i="5"/>
  <c r="M479" i="5" s="1"/>
  <c r="L478" i="5"/>
  <c r="K478" i="5"/>
  <c r="J478" i="5"/>
  <c r="G478" i="5"/>
  <c r="L477" i="5"/>
  <c r="K477" i="5"/>
  <c r="J477" i="5"/>
  <c r="G477" i="5"/>
  <c r="M477" i="5" s="1"/>
  <c r="G476" i="5"/>
  <c r="H476" i="5" s="1"/>
  <c r="L475" i="5"/>
  <c r="K475" i="5"/>
  <c r="J475" i="5"/>
  <c r="G475" i="5"/>
  <c r="L474" i="5"/>
  <c r="K474" i="5"/>
  <c r="J474" i="5"/>
  <c r="G474" i="5"/>
  <c r="M474" i="5" s="1"/>
  <c r="L473" i="5"/>
  <c r="K473" i="5"/>
  <c r="J473" i="5"/>
  <c r="G473" i="5"/>
  <c r="M473" i="5" s="1"/>
  <c r="L472" i="5"/>
  <c r="K472" i="5"/>
  <c r="J472" i="5"/>
  <c r="G472" i="5"/>
  <c r="M471" i="5"/>
  <c r="L471" i="5"/>
  <c r="K471" i="5"/>
  <c r="J471" i="5"/>
  <c r="G471" i="5"/>
  <c r="H471" i="5" s="1"/>
  <c r="N471" i="5" s="1"/>
  <c r="L470" i="5"/>
  <c r="K470" i="5"/>
  <c r="J470" i="5"/>
  <c r="G470" i="5"/>
  <c r="M470" i="5" s="1"/>
  <c r="L469" i="5"/>
  <c r="K469" i="5"/>
  <c r="J469" i="5"/>
  <c r="G469" i="5"/>
  <c r="L468" i="5"/>
  <c r="K468" i="5"/>
  <c r="J468" i="5"/>
  <c r="G468" i="5"/>
  <c r="M468" i="5" s="1"/>
  <c r="G467" i="5"/>
  <c r="H467" i="5" s="1"/>
  <c r="L466" i="5"/>
  <c r="K466" i="5"/>
  <c r="J466" i="5"/>
  <c r="G466" i="5"/>
  <c r="L465" i="5"/>
  <c r="K465" i="5"/>
  <c r="J465" i="5"/>
  <c r="G465" i="5"/>
  <c r="H465" i="5" s="1"/>
  <c r="N465" i="5" s="1"/>
  <c r="L464" i="5"/>
  <c r="K464" i="5"/>
  <c r="J464" i="5"/>
  <c r="G464" i="5"/>
  <c r="L463" i="5"/>
  <c r="K463" i="5"/>
  <c r="J463" i="5"/>
  <c r="G463" i="5"/>
  <c r="L462" i="5"/>
  <c r="K462" i="5"/>
  <c r="J462" i="5"/>
  <c r="G462" i="5"/>
  <c r="H462" i="5" s="1"/>
  <c r="N462" i="5" s="1"/>
  <c r="L461" i="5"/>
  <c r="K461" i="5"/>
  <c r="J461" i="5"/>
  <c r="G461" i="5"/>
  <c r="M461" i="5" s="1"/>
  <c r="L460" i="5"/>
  <c r="K460" i="5"/>
  <c r="J460" i="5"/>
  <c r="G460" i="5"/>
  <c r="L459" i="5"/>
  <c r="K459" i="5"/>
  <c r="J459" i="5"/>
  <c r="G459" i="5"/>
  <c r="M459" i="5" s="1"/>
  <c r="L458" i="5"/>
  <c r="K458" i="5"/>
  <c r="J458" i="5"/>
  <c r="G458" i="5"/>
  <c r="L457" i="5"/>
  <c r="K457" i="5"/>
  <c r="J457" i="5"/>
  <c r="O457" i="5" s="1"/>
  <c r="G457" i="5"/>
  <c r="H457" i="5" s="1"/>
  <c r="N457" i="5" s="1"/>
  <c r="G456" i="5"/>
  <c r="H456" i="5" s="1"/>
  <c r="L455" i="5"/>
  <c r="K455" i="5"/>
  <c r="J455" i="5"/>
  <c r="G455" i="5"/>
  <c r="H455" i="5" s="1"/>
  <c r="N455" i="5" s="1"/>
  <c r="L454" i="5"/>
  <c r="K454" i="5"/>
  <c r="J454" i="5"/>
  <c r="G454" i="5"/>
  <c r="L453" i="5"/>
  <c r="K453" i="5"/>
  <c r="J453" i="5"/>
  <c r="G453" i="5"/>
  <c r="M453" i="5" s="1"/>
  <c r="L452" i="5"/>
  <c r="K452" i="5"/>
  <c r="J452" i="5"/>
  <c r="G452" i="5"/>
  <c r="H452" i="5" s="1"/>
  <c r="N452" i="5" s="1"/>
  <c r="L451" i="5"/>
  <c r="K451" i="5"/>
  <c r="J451" i="5"/>
  <c r="G451" i="5"/>
  <c r="H451" i="5" s="1"/>
  <c r="N451" i="5" s="1"/>
  <c r="L450" i="5"/>
  <c r="K450" i="5"/>
  <c r="J450" i="5"/>
  <c r="G450" i="5"/>
  <c r="M450" i="5" s="1"/>
  <c r="L449" i="5"/>
  <c r="K449" i="5"/>
  <c r="J449" i="5"/>
  <c r="G449" i="5"/>
  <c r="M449" i="5" s="1"/>
  <c r="L448" i="5"/>
  <c r="K448" i="5"/>
  <c r="J448" i="5"/>
  <c r="G448" i="5"/>
  <c r="H448" i="5" s="1"/>
  <c r="N448" i="5" s="1"/>
  <c r="G447" i="5"/>
  <c r="H447" i="5" s="1"/>
  <c r="G446" i="5"/>
  <c r="H446" i="5" s="1"/>
  <c r="L445" i="5"/>
  <c r="K445" i="5"/>
  <c r="J445" i="5"/>
  <c r="G445" i="5"/>
  <c r="H445" i="5" s="1"/>
  <c r="N445" i="5" s="1"/>
  <c r="O445" i="5" s="1"/>
  <c r="L444" i="5"/>
  <c r="K444" i="5"/>
  <c r="J444" i="5"/>
  <c r="G444" i="5"/>
  <c r="M444" i="5" s="1"/>
  <c r="L443" i="5"/>
  <c r="K443" i="5"/>
  <c r="J443" i="5"/>
  <c r="G443" i="5"/>
  <c r="M443" i="5" s="1"/>
  <c r="M442" i="5"/>
  <c r="L442" i="5"/>
  <c r="K442" i="5"/>
  <c r="J442" i="5"/>
  <c r="O442" i="5" s="1"/>
  <c r="G442" i="5"/>
  <c r="H442" i="5" s="1"/>
  <c r="N442" i="5" s="1"/>
  <c r="L441" i="5"/>
  <c r="K441" i="5"/>
  <c r="J441" i="5"/>
  <c r="G441" i="5"/>
  <c r="L440" i="5"/>
  <c r="K440" i="5"/>
  <c r="J440" i="5"/>
  <c r="G440" i="5"/>
  <c r="H440" i="5" s="1"/>
  <c r="N440" i="5" s="1"/>
  <c r="O440" i="5" s="1"/>
  <c r="L439" i="5"/>
  <c r="K439" i="5"/>
  <c r="J439" i="5"/>
  <c r="G439" i="5"/>
  <c r="L438" i="5"/>
  <c r="K438" i="5"/>
  <c r="J438" i="5"/>
  <c r="G438" i="5"/>
  <c r="H438" i="5" s="1"/>
  <c r="N438" i="5" s="1"/>
  <c r="L437" i="5"/>
  <c r="K437" i="5"/>
  <c r="J437" i="5"/>
  <c r="G437" i="5"/>
  <c r="M437" i="5" s="1"/>
  <c r="L436" i="5"/>
  <c r="K436" i="5"/>
  <c r="J436" i="5"/>
  <c r="G436" i="5"/>
  <c r="H436" i="5" s="1"/>
  <c r="N436" i="5" s="1"/>
  <c r="L435" i="5"/>
  <c r="K435" i="5"/>
  <c r="G435" i="5"/>
  <c r="M435" i="5" s="1"/>
  <c r="G434" i="5"/>
  <c r="H434" i="5" s="1"/>
  <c r="L433" i="5"/>
  <c r="K433" i="5"/>
  <c r="J433" i="5"/>
  <c r="G433" i="5"/>
  <c r="H433" i="5" s="1"/>
  <c r="N433" i="5" s="1"/>
  <c r="L432" i="5"/>
  <c r="K432" i="5"/>
  <c r="J432" i="5"/>
  <c r="G432" i="5"/>
  <c r="M432" i="5" s="1"/>
  <c r="L431" i="5"/>
  <c r="K431" i="5"/>
  <c r="J431" i="5"/>
  <c r="G431" i="5"/>
  <c r="L430" i="5"/>
  <c r="K430" i="5"/>
  <c r="J430" i="5"/>
  <c r="G430" i="5"/>
  <c r="M430" i="5" s="1"/>
  <c r="L429" i="5"/>
  <c r="K429" i="5"/>
  <c r="J429" i="5"/>
  <c r="G429" i="5"/>
  <c r="M429" i="5" s="1"/>
  <c r="L428" i="5"/>
  <c r="K428" i="5"/>
  <c r="J428" i="5"/>
  <c r="G428" i="5"/>
  <c r="H428" i="5" s="1"/>
  <c r="N428" i="5" s="1"/>
  <c r="L427" i="5"/>
  <c r="K427" i="5"/>
  <c r="J427" i="5"/>
  <c r="G427" i="5"/>
  <c r="M427" i="5" s="1"/>
  <c r="L426" i="5"/>
  <c r="K426" i="5"/>
  <c r="J426" i="5"/>
  <c r="G426" i="5"/>
  <c r="H426" i="5" s="1"/>
  <c r="N426" i="5" s="1"/>
  <c r="L425" i="5"/>
  <c r="K425" i="5"/>
  <c r="J425" i="5"/>
  <c r="G425" i="5"/>
  <c r="H425" i="5" s="1"/>
  <c r="N425" i="5" s="1"/>
  <c r="G424" i="5"/>
  <c r="H424" i="5" s="1"/>
  <c r="G423" i="5"/>
  <c r="H423" i="5" s="1"/>
  <c r="L422" i="5"/>
  <c r="K422" i="5"/>
  <c r="J422" i="5"/>
  <c r="G422" i="5"/>
  <c r="H422" i="5" s="1"/>
  <c r="N422" i="5" s="1"/>
  <c r="M421" i="5"/>
  <c r="L421" i="5"/>
  <c r="K421" i="5"/>
  <c r="J421" i="5"/>
  <c r="G421" i="5"/>
  <c r="H421" i="5" s="1"/>
  <c r="N421" i="5" s="1"/>
  <c r="L420" i="5"/>
  <c r="K420" i="5"/>
  <c r="J420" i="5"/>
  <c r="G420" i="5"/>
  <c r="L419" i="5"/>
  <c r="K419" i="5"/>
  <c r="J419" i="5"/>
  <c r="G419" i="5"/>
  <c r="H419" i="5" s="1"/>
  <c r="N419" i="5" s="1"/>
  <c r="L418" i="5"/>
  <c r="K418" i="5"/>
  <c r="J418" i="5"/>
  <c r="G418" i="5"/>
  <c r="L417" i="5"/>
  <c r="K417" i="5"/>
  <c r="J417" i="5"/>
  <c r="G417" i="5"/>
  <c r="M417" i="5" s="1"/>
  <c r="L416" i="5"/>
  <c r="K416" i="5"/>
  <c r="J416" i="5"/>
  <c r="G416" i="5"/>
  <c r="L415" i="5"/>
  <c r="K415" i="5"/>
  <c r="J415" i="5"/>
  <c r="G415" i="5"/>
  <c r="M415" i="5" s="1"/>
  <c r="L414" i="5"/>
  <c r="K414" i="5"/>
  <c r="J414" i="5"/>
  <c r="G414" i="5"/>
  <c r="M414" i="5" s="1"/>
  <c r="L413" i="5"/>
  <c r="K413" i="5"/>
  <c r="J413" i="5"/>
  <c r="G413" i="5"/>
  <c r="H413" i="5" s="1"/>
  <c r="N413" i="5" s="1"/>
  <c r="L412" i="5"/>
  <c r="K412" i="5"/>
  <c r="J412" i="5"/>
  <c r="G412" i="5"/>
  <c r="M412" i="5" s="1"/>
  <c r="G411" i="5"/>
  <c r="H411" i="5" s="1"/>
  <c r="L410" i="5"/>
  <c r="K410" i="5"/>
  <c r="J410" i="5"/>
  <c r="G410" i="5"/>
  <c r="H410" i="5" s="1"/>
  <c r="N410" i="5" s="1"/>
  <c r="O410" i="5" s="1"/>
  <c r="L409" i="5"/>
  <c r="K409" i="5"/>
  <c r="J409" i="5"/>
  <c r="G409" i="5"/>
  <c r="M409" i="5" s="1"/>
  <c r="L408" i="5"/>
  <c r="K408" i="5"/>
  <c r="J408" i="5"/>
  <c r="G408" i="5"/>
  <c r="L407" i="5"/>
  <c r="K407" i="5"/>
  <c r="J407" i="5"/>
  <c r="G407" i="5"/>
  <c r="H407" i="5" s="1"/>
  <c r="N407" i="5" s="1"/>
  <c r="L406" i="5"/>
  <c r="K406" i="5"/>
  <c r="J406" i="5"/>
  <c r="G406" i="5"/>
  <c r="M406" i="5" s="1"/>
  <c r="L405" i="5"/>
  <c r="K405" i="5"/>
  <c r="J405" i="5"/>
  <c r="G405" i="5"/>
  <c r="M405" i="5" s="1"/>
  <c r="L404" i="5"/>
  <c r="K404" i="5"/>
  <c r="J404" i="5"/>
  <c r="G404" i="5"/>
  <c r="L403" i="5"/>
  <c r="K403" i="5"/>
  <c r="J403" i="5"/>
  <c r="G403" i="5"/>
  <c r="M403" i="5" s="1"/>
  <c r="L402" i="5"/>
  <c r="K402" i="5"/>
  <c r="J402" i="5"/>
  <c r="G402" i="5"/>
  <c r="M402" i="5" s="1"/>
  <c r="L401" i="5"/>
  <c r="K401" i="5"/>
  <c r="J401" i="5"/>
  <c r="G401" i="5"/>
  <c r="L400" i="5"/>
  <c r="K400" i="5"/>
  <c r="J400" i="5"/>
  <c r="G400" i="5"/>
  <c r="M400" i="5" s="1"/>
  <c r="L399" i="5"/>
  <c r="K399" i="5"/>
  <c r="J399" i="5"/>
  <c r="G399" i="5"/>
  <c r="M399" i="5" s="1"/>
  <c r="G398" i="5"/>
  <c r="H398" i="5" s="1"/>
  <c r="G397" i="5"/>
  <c r="H397" i="5" s="1"/>
  <c r="G396" i="5"/>
  <c r="H396" i="5" s="1"/>
  <c r="L395" i="5"/>
  <c r="K395" i="5"/>
  <c r="K394" i="5" s="1"/>
  <c r="J395" i="5"/>
  <c r="J394" i="5" s="1"/>
  <c r="G395" i="5"/>
  <c r="L394" i="5"/>
  <c r="G394" i="5"/>
  <c r="H394" i="5" s="1"/>
  <c r="L393" i="5"/>
  <c r="K393" i="5"/>
  <c r="J393" i="5"/>
  <c r="G393" i="5"/>
  <c r="M393" i="5" s="1"/>
  <c r="L392" i="5"/>
  <c r="K392" i="5"/>
  <c r="J392" i="5"/>
  <c r="G392" i="5"/>
  <c r="H392" i="5" s="1"/>
  <c r="N392" i="5" s="1"/>
  <c r="O392" i="5" s="1"/>
  <c r="M391" i="5"/>
  <c r="L391" i="5"/>
  <c r="K391" i="5"/>
  <c r="J391" i="5"/>
  <c r="G391" i="5"/>
  <c r="H391" i="5" s="1"/>
  <c r="N391" i="5" s="1"/>
  <c r="L390" i="5"/>
  <c r="K390" i="5"/>
  <c r="J390" i="5"/>
  <c r="G390" i="5"/>
  <c r="M390" i="5" s="1"/>
  <c r="L389" i="5"/>
  <c r="K389" i="5"/>
  <c r="J389" i="5"/>
  <c r="G389" i="5"/>
  <c r="H389" i="5" s="1"/>
  <c r="N389" i="5" s="1"/>
  <c r="O389" i="5" s="1"/>
  <c r="L388" i="5"/>
  <c r="K388" i="5"/>
  <c r="J388" i="5"/>
  <c r="G388" i="5"/>
  <c r="M388" i="5" s="1"/>
  <c r="G387" i="5"/>
  <c r="H387" i="5" s="1"/>
  <c r="L386" i="5"/>
  <c r="K386" i="5"/>
  <c r="J386" i="5"/>
  <c r="G386" i="5"/>
  <c r="L385" i="5"/>
  <c r="K385" i="5"/>
  <c r="J385" i="5"/>
  <c r="G385" i="5"/>
  <c r="M385" i="5" s="1"/>
  <c r="L384" i="5"/>
  <c r="K384" i="5"/>
  <c r="J384" i="5"/>
  <c r="G384" i="5"/>
  <c r="M384" i="5" s="1"/>
  <c r="L383" i="5"/>
  <c r="K383" i="5"/>
  <c r="J383" i="5"/>
  <c r="G383" i="5"/>
  <c r="L382" i="5"/>
  <c r="K382" i="5"/>
  <c r="J382" i="5"/>
  <c r="G382" i="5"/>
  <c r="H382" i="5" s="1"/>
  <c r="N382" i="5" s="1"/>
  <c r="O382" i="5" s="1"/>
  <c r="L381" i="5"/>
  <c r="K381" i="5"/>
  <c r="J381" i="5"/>
  <c r="H381" i="5"/>
  <c r="N381" i="5" s="1"/>
  <c r="O381" i="5" s="1"/>
  <c r="G381" i="5"/>
  <c r="M381" i="5" s="1"/>
  <c r="L380" i="5"/>
  <c r="K380" i="5"/>
  <c r="J380" i="5"/>
  <c r="G380" i="5"/>
  <c r="H380" i="5" s="1"/>
  <c r="N380" i="5" s="1"/>
  <c r="O380" i="5" s="1"/>
  <c r="L379" i="5"/>
  <c r="K379" i="5"/>
  <c r="J379" i="5"/>
  <c r="G379" i="5"/>
  <c r="H379" i="5" s="1"/>
  <c r="N379" i="5" s="1"/>
  <c r="L378" i="5"/>
  <c r="K378" i="5"/>
  <c r="J378" i="5"/>
  <c r="G378" i="5"/>
  <c r="L377" i="5"/>
  <c r="K377" i="5"/>
  <c r="J377" i="5"/>
  <c r="G377" i="5"/>
  <c r="H377" i="5" s="1"/>
  <c r="N377" i="5" s="1"/>
  <c r="L376" i="5"/>
  <c r="K376" i="5"/>
  <c r="J376" i="5"/>
  <c r="G376" i="5"/>
  <c r="H376" i="5" s="1"/>
  <c r="N376" i="5" s="1"/>
  <c r="L375" i="5"/>
  <c r="K375" i="5"/>
  <c r="J375" i="5"/>
  <c r="G375" i="5"/>
  <c r="H375" i="5" s="1"/>
  <c r="N375" i="5" s="1"/>
  <c r="G374" i="5"/>
  <c r="H374" i="5" s="1"/>
  <c r="L373" i="5"/>
  <c r="K373" i="5"/>
  <c r="J373" i="5"/>
  <c r="G373" i="5"/>
  <c r="M373" i="5" s="1"/>
  <c r="L372" i="5"/>
  <c r="K372" i="5"/>
  <c r="J372" i="5"/>
  <c r="G372" i="5"/>
  <c r="M372" i="5" s="1"/>
  <c r="L371" i="5"/>
  <c r="K371" i="5"/>
  <c r="J371" i="5"/>
  <c r="G371" i="5"/>
  <c r="L370" i="5"/>
  <c r="K370" i="5"/>
  <c r="J370" i="5"/>
  <c r="G370" i="5"/>
  <c r="M370" i="5" s="1"/>
  <c r="L369" i="5"/>
  <c r="K369" i="5"/>
  <c r="J369" i="5"/>
  <c r="G369" i="5"/>
  <c r="L368" i="5"/>
  <c r="K368" i="5"/>
  <c r="J368" i="5"/>
  <c r="G368" i="5"/>
  <c r="H368" i="5" s="1"/>
  <c r="N368" i="5" s="1"/>
  <c r="O368" i="5" s="1"/>
  <c r="L367" i="5"/>
  <c r="K367" i="5"/>
  <c r="J367" i="5"/>
  <c r="G367" i="5"/>
  <c r="M367" i="5" s="1"/>
  <c r="L366" i="5"/>
  <c r="K366" i="5"/>
  <c r="J366" i="5"/>
  <c r="G366" i="5"/>
  <c r="H366" i="5" s="1"/>
  <c r="N366" i="5" s="1"/>
  <c r="L365" i="5"/>
  <c r="K365" i="5"/>
  <c r="J365" i="5"/>
  <c r="G365" i="5"/>
  <c r="L364" i="5"/>
  <c r="K364" i="5"/>
  <c r="J364" i="5"/>
  <c r="G364" i="5"/>
  <c r="H364" i="5" s="1"/>
  <c r="N364" i="5" s="1"/>
  <c r="L363" i="5"/>
  <c r="K363" i="5"/>
  <c r="J363" i="5"/>
  <c r="G363" i="5"/>
  <c r="M363" i="5" s="1"/>
  <c r="L362" i="5"/>
  <c r="K362" i="5"/>
  <c r="J362" i="5"/>
  <c r="G362" i="5"/>
  <c r="H362" i="5" s="1"/>
  <c r="N362" i="5" s="1"/>
  <c r="G361" i="5"/>
  <c r="H361" i="5" s="1"/>
  <c r="G360" i="5"/>
  <c r="H360" i="5" s="1"/>
  <c r="L359" i="5"/>
  <c r="K359" i="5"/>
  <c r="J359" i="5"/>
  <c r="G359" i="5"/>
  <c r="H359" i="5" s="1"/>
  <c r="N359" i="5" s="1"/>
  <c r="L358" i="5"/>
  <c r="K358" i="5"/>
  <c r="J358" i="5"/>
  <c r="G358" i="5"/>
  <c r="L357" i="5"/>
  <c r="K357" i="5"/>
  <c r="J357" i="5"/>
  <c r="G357" i="5"/>
  <c r="H357" i="5" s="1"/>
  <c r="N357" i="5" s="1"/>
  <c r="L356" i="5"/>
  <c r="K356" i="5"/>
  <c r="J356" i="5"/>
  <c r="G356" i="5"/>
  <c r="M355" i="5"/>
  <c r="L355" i="5"/>
  <c r="K355" i="5"/>
  <c r="J355" i="5"/>
  <c r="G355" i="5"/>
  <c r="H355" i="5" s="1"/>
  <c r="N355" i="5" s="1"/>
  <c r="O355" i="5" s="1"/>
  <c r="L354" i="5"/>
  <c r="K354" i="5"/>
  <c r="J354" i="5"/>
  <c r="G354" i="5"/>
  <c r="M354" i="5" s="1"/>
  <c r="N353" i="5"/>
  <c r="M353" i="5"/>
  <c r="L353" i="5"/>
  <c r="K353" i="5"/>
  <c r="J353" i="5"/>
  <c r="G353" i="5"/>
  <c r="H353" i="5" s="1"/>
  <c r="L352" i="5"/>
  <c r="K352" i="5"/>
  <c r="J352" i="5"/>
  <c r="G352" i="5"/>
  <c r="M352" i="5" s="1"/>
  <c r="L351" i="5"/>
  <c r="K351" i="5"/>
  <c r="J351" i="5"/>
  <c r="G351" i="5"/>
  <c r="M351" i="5" s="1"/>
  <c r="L350" i="5"/>
  <c r="K350" i="5"/>
  <c r="J350" i="5"/>
  <c r="G350" i="5"/>
  <c r="L349" i="5"/>
  <c r="K349" i="5"/>
  <c r="J349" i="5"/>
  <c r="G349" i="5"/>
  <c r="M349" i="5" s="1"/>
  <c r="L348" i="5"/>
  <c r="K348" i="5"/>
  <c r="J348" i="5"/>
  <c r="G348" i="5"/>
  <c r="M348" i="5" s="1"/>
  <c r="G347" i="5"/>
  <c r="H347" i="5" s="1"/>
  <c r="L346" i="5"/>
  <c r="K346" i="5"/>
  <c r="J346" i="5"/>
  <c r="H346" i="5"/>
  <c r="N346" i="5" s="1"/>
  <c r="G346" i="5"/>
  <c r="M346" i="5" s="1"/>
  <c r="L345" i="5"/>
  <c r="K345" i="5"/>
  <c r="J345" i="5"/>
  <c r="G345" i="5"/>
  <c r="M345" i="5" s="1"/>
  <c r="L344" i="5"/>
  <c r="K344" i="5"/>
  <c r="J344" i="5"/>
  <c r="G344" i="5"/>
  <c r="H344" i="5" s="1"/>
  <c r="N344" i="5" s="1"/>
  <c r="L343" i="5"/>
  <c r="K343" i="5"/>
  <c r="J343" i="5"/>
  <c r="G343" i="5"/>
  <c r="M343" i="5" s="1"/>
  <c r="M342" i="5"/>
  <c r="L342" i="5"/>
  <c r="K342" i="5"/>
  <c r="J342" i="5"/>
  <c r="G342" i="5"/>
  <c r="H342" i="5" s="1"/>
  <c r="N342" i="5" s="1"/>
  <c r="L341" i="5"/>
  <c r="K341" i="5"/>
  <c r="J341" i="5"/>
  <c r="G341" i="5"/>
  <c r="L340" i="5"/>
  <c r="K340" i="5"/>
  <c r="J340" i="5"/>
  <c r="G340" i="5"/>
  <c r="H340" i="5" s="1"/>
  <c r="N340" i="5" s="1"/>
  <c r="O340" i="5" s="1"/>
  <c r="L339" i="5"/>
  <c r="K339" i="5"/>
  <c r="J339" i="5"/>
  <c r="G339" i="5"/>
  <c r="M339" i="5" s="1"/>
  <c r="N338" i="5"/>
  <c r="O338" i="5" s="1"/>
  <c r="L338" i="5"/>
  <c r="K338" i="5"/>
  <c r="J338" i="5"/>
  <c r="G338" i="5"/>
  <c r="H338" i="5" s="1"/>
  <c r="L337" i="5"/>
  <c r="K337" i="5"/>
  <c r="J337" i="5"/>
  <c r="G337" i="5"/>
  <c r="M337" i="5" s="1"/>
  <c r="L336" i="5"/>
  <c r="K336" i="5"/>
  <c r="J336" i="5"/>
  <c r="G336" i="5"/>
  <c r="H336" i="5" s="1"/>
  <c r="N336" i="5" s="1"/>
  <c r="L335" i="5"/>
  <c r="K335" i="5"/>
  <c r="J335" i="5"/>
  <c r="G335" i="5"/>
  <c r="H335" i="5" s="1"/>
  <c r="N335" i="5" s="1"/>
  <c r="G334" i="5"/>
  <c r="H334" i="5" s="1"/>
  <c r="L333" i="5"/>
  <c r="K333" i="5"/>
  <c r="J333" i="5"/>
  <c r="G333" i="5"/>
  <c r="M333" i="5" s="1"/>
  <c r="L332" i="5"/>
  <c r="K332" i="5"/>
  <c r="J332" i="5"/>
  <c r="G332" i="5"/>
  <c r="L331" i="5"/>
  <c r="K331" i="5"/>
  <c r="J331" i="5"/>
  <c r="G331" i="5"/>
  <c r="M331" i="5" s="1"/>
  <c r="L330" i="5"/>
  <c r="K330" i="5"/>
  <c r="J330" i="5"/>
  <c r="G330" i="5"/>
  <c r="M330" i="5" s="1"/>
  <c r="N329" i="5"/>
  <c r="O329" i="5" s="1"/>
  <c r="L329" i="5"/>
  <c r="K329" i="5"/>
  <c r="J329" i="5"/>
  <c r="G329" i="5"/>
  <c r="H329" i="5" s="1"/>
  <c r="L328" i="5"/>
  <c r="K328" i="5"/>
  <c r="J328" i="5"/>
  <c r="G328" i="5"/>
  <c r="M328" i="5" s="1"/>
  <c r="M327" i="5"/>
  <c r="L327" i="5"/>
  <c r="K327" i="5"/>
  <c r="J327" i="5"/>
  <c r="G327" i="5"/>
  <c r="H327" i="5" s="1"/>
  <c r="N327" i="5" s="1"/>
  <c r="L326" i="5"/>
  <c r="K326" i="5"/>
  <c r="J326" i="5"/>
  <c r="G326" i="5"/>
  <c r="H326" i="5" s="1"/>
  <c r="N326" i="5" s="1"/>
  <c r="L325" i="5"/>
  <c r="K325" i="5"/>
  <c r="J325" i="5"/>
  <c r="G325" i="5"/>
  <c r="M325" i="5" s="1"/>
  <c r="L324" i="5"/>
  <c r="K324" i="5"/>
  <c r="J324" i="5"/>
  <c r="G324" i="5"/>
  <c r="M324" i="5" s="1"/>
  <c r="L323" i="5"/>
  <c r="K323" i="5"/>
  <c r="J323" i="5"/>
  <c r="G323" i="5"/>
  <c r="L322" i="5"/>
  <c r="K322" i="5"/>
  <c r="J322" i="5"/>
  <c r="G322" i="5"/>
  <c r="M322" i="5" s="1"/>
  <c r="G321" i="5"/>
  <c r="H321" i="5" s="1"/>
  <c r="G320" i="5"/>
  <c r="H320" i="5" s="1"/>
  <c r="L319" i="5"/>
  <c r="L318" i="5" s="1"/>
  <c r="K319" i="5"/>
  <c r="K318" i="5" s="1"/>
  <c r="J319" i="5"/>
  <c r="J318" i="5" s="1"/>
  <c r="G319" i="5"/>
  <c r="M319" i="5" s="1"/>
  <c r="M318" i="5" s="1"/>
  <c r="G318" i="5"/>
  <c r="H318" i="5" s="1"/>
  <c r="L317" i="5"/>
  <c r="K317" i="5"/>
  <c r="J317" i="5"/>
  <c r="G317" i="5"/>
  <c r="H317" i="5" s="1"/>
  <c r="N317" i="5" s="1"/>
  <c r="L316" i="5"/>
  <c r="K316" i="5"/>
  <c r="J316" i="5"/>
  <c r="G316" i="5"/>
  <c r="M316" i="5" s="1"/>
  <c r="L315" i="5"/>
  <c r="K315" i="5"/>
  <c r="J315" i="5"/>
  <c r="H315" i="5"/>
  <c r="N315" i="5" s="1"/>
  <c r="G315" i="5"/>
  <c r="M315" i="5" s="1"/>
  <c r="L314" i="5"/>
  <c r="K314" i="5"/>
  <c r="J314" i="5"/>
  <c r="G314" i="5"/>
  <c r="H314" i="5" s="1"/>
  <c r="N314" i="5" s="1"/>
  <c r="O314" i="5" s="1"/>
  <c r="L313" i="5"/>
  <c r="K313" i="5"/>
  <c r="J313" i="5"/>
  <c r="G313" i="5"/>
  <c r="H313" i="5" s="1"/>
  <c r="N313" i="5" s="1"/>
  <c r="O313" i="5" s="1"/>
  <c r="L312" i="5"/>
  <c r="K312" i="5"/>
  <c r="J312" i="5"/>
  <c r="G312" i="5"/>
  <c r="M312" i="5" s="1"/>
  <c r="G311" i="5"/>
  <c r="H311" i="5" s="1"/>
  <c r="L310" i="5"/>
  <c r="K310" i="5"/>
  <c r="J310" i="5"/>
  <c r="G310" i="5"/>
  <c r="H310" i="5" s="1"/>
  <c r="N310" i="5" s="1"/>
  <c r="L309" i="5"/>
  <c r="K309" i="5"/>
  <c r="J309" i="5"/>
  <c r="G309" i="5"/>
  <c r="M309" i="5" s="1"/>
  <c r="L308" i="5"/>
  <c r="K308" i="5"/>
  <c r="J308" i="5"/>
  <c r="G308" i="5"/>
  <c r="L307" i="5"/>
  <c r="K307" i="5"/>
  <c r="J307" i="5"/>
  <c r="G307" i="5"/>
  <c r="H307" i="5" s="1"/>
  <c r="N307" i="5" s="1"/>
  <c r="L306" i="5"/>
  <c r="K306" i="5"/>
  <c r="J306" i="5"/>
  <c r="G306" i="5"/>
  <c r="M306" i="5" s="1"/>
  <c r="L305" i="5"/>
  <c r="K305" i="5"/>
  <c r="J305" i="5"/>
  <c r="G305" i="5"/>
  <c r="L304" i="5"/>
  <c r="K304" i="5"/>
  <c r="J304" i="5"/>
  <c r="G304" i="5"/>
  <c r="L303" i="5"/>
  <c r="K303" i="5"/>
  <c r="J303" i="5"/>
  <c r="G303" i="5"/>
  <c r="M303" i="5" s="1"/>
  <c r="L302" i="5"/>
  <c r="K302" i="5"/>
  <c r="J302" i="5"/>
  <c r="G302" i="5"/>
  <c r="H302" i="5" s="1"/>
  <c r="N302" i="5" s="1"/>
  <c r="L301" i="5"/>
  <c r="K301" i="5"/>
  <c r="J301" i="5"/>
  <c r="G301" i="5"/>
  <c r="M301" i="5" s="1"/>
  <c r="L300" i="5"/>
  <c r="K300" i="5"/>
  <c r="J300" i="5"/>
  <c r="G300" i="5"/>
  <c r="M300" i="5" s="1"/>
  <c r="L299" i="5"/>
  <c r="K299" i="5"/>
  <c r="J299" i="5"/>
  <c r="G299" i="5"/>
  <c r="L298" i="5"/>
  <c r="K298" i="5"/>
  <c r="J298" i="5"/>
  <c r="G298" i="5"/>
  <c r="M298" i="5" s="1"/>
  <c r="G297" i="5"/>
  <c r="H297" i="5" s="1"/>
  <c r="L296" i="5"/>
  <c r="K296" i="5"/>
  <c r="J296" i="5"/>
  <c r="G296" i="5"/>
  <c r="L295" i="5"/>
  <c r="K295" i="5"/>
  <c r="J295" i="5"/>
  <c r="G295" i="5"/>
  <c r="H295" i="5" s="1"/>
  <c r="N295" i="5" s="1"/>
  <c r="L294" i="5"/>
  <c r="K294" i="5"/>
  <c r="J294" i="5"/>
  <c r="G294" i="5"/>
  <c r="M294" i="5" s="1"/>
  <c r="L293" i="5"/>
  <c r="K293" i="5"/>
  <c r="J293" i="5"/>
  <c r="G293" i="5"/>
  <c r="L292" i="5"/>
  <c r="K292" i="5"/>
  <c r="J292" i="5"/>
  <c r="G292" i="5"/>
  <c r="M292" i="5" s="1"/>
  <c r="L291" i="5"/>
  <c r="K291" i="5"/>
  <c r="J291" i="5"/>
  <c r="G291" i="5"/>
  <c r="L290" i="5"/>
  <c r="K290" i="5"/>
  <c r="J290" i="5"/>
  <c r="G290" i="5"/>
  <c r="H290" i="5" s="1"/>
  <c r="N290" i="5" s="1"/>
  <c r="L289" i="5"/>
  <c r="K289" i="5"/>
  <c r="J289" i="5"/>
  <c r="G289" i="5"/>
  <c r="M289" i="5" s="1"/>
  <c r="L288" i="5"/>
  <c r="K288" i="5"/>
  <c r="J288" i="5"/>
  <c r="G288" i="5"/>
  <c r="M288" i="5" s="1"/>
  <c r="L287" i="5"/>
  <c r="K287" i="5"/>
  <c r="J287" i="5"/>
  <c r="G287" i="5"/>
  <c r="L286" i="5"/>
  <c r="K286" i="5"/>
  <c r="J286" i="5"/>
  <c r="G286" i="5"/>
  <c r="M286" i="5" s="1"/>
  <c r="L285" i="5"/>
  <c r="K285" i="5"/>
  <c r="J285" i="5"/>
  <c r="G285" i="5"/>
  <c r="L284" i="5"/>
  <c r="K284" i="5"/>
  <c r="J284" i="5"/>
  <c r="G284" i="5"/>
  <c r="G283" i="5"/>
  <c r="H283" i="5" s="1"/>
  <c r="G282" i="5"/>
  <c r="H282" i="5" s="1"/>
  <c r="G281" i="5"/>
  <c r="H281" i="5" s="1"/>
  <c r="L280" i="5"/>
  <c r="K280" i="5"/>
  <c r="J280" i="5"/>
  <c r="G280" i="5"/>
  <c r="M280" i="5" s="1"/>
  <c r="L279" i="5"/>
  <c r="K279" i="5"/>
  <c r="J279" i="5"/>
  <c r="J278" i="5" s="1"/>
  <c r="G279" i="5"/>
  <c r="M279" i="5" s="1"/>
  <c r="L277" i="5"/>
  <c r="K277" i="5"/>
  <c r="J277" i="5"/>
  <c r="G277" i="5"/>
  <c r="H277" i="5" s="1"/>
  <c r="N277" i="5" s="1"/>
  <c r="L276" i="5"/>
  <c r="K276" i="5"/>
  <c r="J276" i="5"/>
  <c r="G276" i="5"/>
  <c r="M276" i="5" s="1"/>
  <c r="L275" i="5"/>
  <c r="K275" i="5"/>
  <c r="J275" i="5"/>
  <c r="G275" i="5"/>
  <c r="H275" i="5" s="1"/>
  <c r="N275" i="5" s="1"/>
  <c r="O275" i="5" s="1"/>
  <c r="L274" i="5"/>
  <c r="K274" i="5"/>
  <c r="J274" i="5"/>
  <c r="G274" i="5"/>
  <c r="M274" i="5" s="1"/>
  <c r="L273" i="5"/>
  <c r="K273" i="5"/>
  <c r="J273" i="5"/>
  <c r="G273" i="5"/>
  <c r="L272" i="5"/>
  <c r="K272" i="5"/>
  <c r="J272" i="5"/>
  <c r="G272" i="5"/>
  <c r="H272" i="5" s="1"/>
  <c r="N272" i="5" s="1"/>
  <c r="O272" i="5" s="1"/>
  <c r="L270" i="5"/>
  <c r="K270" i="5"/>
  <c r="J270" i="5"/>
  <c r="G270" i="5"/>
  <c r="L269" i="5"/>
  <c r="K269" i="5"/>
  <c r="J269" i="5"/>
  <c r="G269" i="5"/>
  <c r="M269" i="5" s="1"/>
  <c r="L268" i="5"/>
  <c r="K268" i="5"/>
  <c r="J268" i="5"/>
  <c r="G268" i="5"/>
  <c r="L267" i="5"/>
  <c r="K267" i="5"/>
  <c r="J267" i="5"/>
  <c r="G267" i="5"/>
  <c r="H267" i="5" s="1"/>
  <c r="N267" i="5" s="1"/>
  <c r="L266" i="5"/>
  <c r="K266" i="5"/>
  <c r="J266" i="5"/>
  <c r="G266" i="5"/>
  <c r="M266" i="5" s="1"/>
  <c r="L265" i="5"/>
  <c r="K265" i="5"/>
  <c r="J265" i="5"/>
  <c r="G265" i="5"/>
  <c r="M265" i="5" s="1"/>
  <c r="M264" i="5"/>
  <c r="L264" i="5"/>
  <c r="K264" i="5"/>
  <c r="J264" i="5"/>
  <c r="G264" i="5"/>
  <c r="H264" i="5" s="1"/>
  <c r="N264" i="5" s="1"/>
  <c r="L263" i="5"/>
  <c r="K263" i="5"/>
  <c r="J263" i="5"/>
  <c r="G263" i="5"/>
  <c r="L262" i="5"/>
  <c r="K262" i="5"/>
  <c r="J262" i="5"/>
  <c r="G262" i="5"/>
  <c r="M262" i="5" s="1"/>
  <c r="L261" i="5"/>
  <c r="K261" i="5"/>
  <c r="J261" i="5"/>
  <c r="G261" i="5"/>
  <c r="L260" i="5"/>
  <c r="K260" i="5"/>
  <c r="J260" i="5"/>
  <c r="G260" i="5"/>
  <c r="M260" i="5" s="1"/>
  <c r="L259" i="5"/>
  <c r="K259" i="5"/>
  <c r="J259" i="5"/>
  <c r="G259" i="5"/>
  <c r="M259" i="5" s="1"/>
  <c r="L258" i="5"/>
  <c r="K258" i="5"/>
  <c r="J258" i="5"/>
  <c r="G258" i="5"/>
  <c r="H258" i="5" s="1"/>
  <c r="N258" i="5" s="1"/>
  <c r="L256" i="5"/>
  <c r="K256" i="5"/>
  <c r="J256" i="5"/>
  <c r="G256" i="5"/>
  <c r="H256" i="5" s="1"/>
  <c r="N256" i="5" s="1"/>
  <c r="L255" i="5"/>
  <c r="K255" i="5"/>
  <c r="J255" i="5"/>
  <c r="G255" i="5"/>
  <c r="M255" i="5" s="1"/>
  <c r="L254" i="5"/>
  <c r="K254" i="5"/>
  <c r="J254" i="5"/>
  <c r="G254" i="5"/>
  <c r="L253" i="5"/>
  <c r="K253" i="5"/>
  <c r="J253" i="5"/>
  <c r="G253" i="5"/>
  <c r="L252" i="5"/>
  <c r="K252" i="5"/>
  <c r="J252" i="5"/>
  <c r="G252" i="5"/>
  <c r="M252" i="5" s="1"/>
  <c r="L251" i="5"/>
  <c r="K251" i="5"/>
  <c r="J251" i="5"/>
  <c r="G251" i="5"/>
  <c r="H251" i="5" s="1"/>
  <c r="N251" i="5" s="1"/>
  <c r="L250" i="5"/>
  <c r="K250" i="5"/>
  <c r="J250" i="5"/>
  <c r="G250" i="5"/>
  <c r="M250" i="5" s="1"/>
  <c r="L249" i="5"/>
  <c r="K249" i="5"/>
  <c r="J249" i="5"/>
  <c r="G249" i="5"/>
  <c r="M249" i="5" s="1"/>
  <c r="L248" i="5"/>
  <c r="K248" i="5"/>
  <c r="J248" i="5"/>
  <c r="G248" i="5"/>
  <c r="M248" i="5" s="1"/>
  <c r="G247" i="5"/>
  <c r="H247" i="5" s="1"/>
  <c r="L246" i="5"/>
  <c r="K246" i="5"/>
  <c r="J246" i="5"/>
  <c r="G246" i="5"/>
  <c r="M246" i="5" s="1"/>
  <c r="L245" i="5"/>
  <c r="K245" i="5"/>
  <c r="J245" i="5"/>
  <c r="G245" i="5"/>
  <c r="H245" i="5" s="1"/>
  <c r="N245" i="5" s="1"/>
  <c r="L244" i="5"/>
  <c r="K244" i="5"/>
  <c r="J244" i="5"/>
  <c r="G244" i="5"/>
  <c r="H244" i="5" s="1"/>
  <c r="N244" i="5" s="1"/>
  <c r="O244" i="5" s="1"/>
  <c r="L243" i="5"/>
  <c r="K243" i="5"/>
  <c r="J243" i="5"/>
  <c r="G243" i="5"/>
  <c r="M243" i="5" s="1"/>
  <c r="L242" i="5"/>
  <c r="K242" i="5"/>
  <c r="J242" i="5"/>
  <c r="G242" i="5"/>
  <c r="H242" i="5" s="1"/>
  <c r="N242" i="5" s="1"/>
  <c r="L241" i="5"/>
  <c r="K241" i="5"/>
  <c r="J241" i="5"/>
  <c r="G241" i="5"/>
  <c r="M241" i="5" s="1"/>
  <c r="L240" i="5"/>
  <c r="K240" i="5"/>
  <c r="J240" i="5"/>
  <c r="G240" i="5"/>
  <c r="M240" i="5" s="1"/>
  <c r="L239" i="5"/>
  <c r="K239" i="5"/>
  <c r="J239" i="5"/>
  <c r="G239" i="5"/>
  <c r="H239" i="5" s="1"/>
  <c r="N239" i="5" s="1"/>
  <c r="L238" i="5"/>
  <c r="K238" i="5"/>
  <c r="J238" i="5"/>
  <c r="G238" i="5"/>
  <c r="M238" i="5" s="1"/>
  <c r="L237" i="5"/>
  <c r="K237" i="5"/>
  <c r="J237" i="5"/>
  <c r="G237" i="5"/>
  <c r="M237" i="5" s="1"/>
  <c r="L236" i="5"/>
  <c r="K236" i="5"/>
  <c r="J236" i="5"/>
  <c r="G236" i="5"/>
  <c r="M236" i="5" s="1"/>
  <c r="L235" i="5"/>
  <c r="K235" i="5"/>
  <c r="J235" i="5"/>
  <c r="G235" i="5"/>
  <c r="M235" i="5" s="1"/>
  <c r="G234" i="5"/>
  <c r="H234" i="5" s="1"/>
  <c r="L232" i="5"/>
  <c r="K232" i="5"/>
  <c r="K230" i="5" s="1"/>
  <c r="J232" i="5"/>
  <c r="G232" i="5"/>
  <c r="M231" i="5"/>
  <c r="L231" i="5"/>
  <c r="K231" i="5"/>
  <c r="J231" i="5"/>
  <c r="G231" i="5"/>
  <c r="H231" i="5" s="1"/>
  <c r="N231" i="5" s="1"/>
  <c r="L229" i="5"/>
  <c r="K229" i="5"/>
  <c r="J229" i="5"/>
  <c r="G229" i="5"/>
  <c r="L228" i="5"/>
  <c r="K228" i="5"/>
  <c r="J228" i="5"/>
  <c r="G228" i="5"/>
  <c r="H228" i="5" s="1"/>
  <c r="N228" i="5" s="1"/>
  <c r="O228" i="5" s="1"/>
  <c r="L227" i="5"/>
  <c r="K227" i="5"/>
  <c r="J227" i="5"/>
  <c r="G227" i="5"/>
  <c r="M227" i="5" s="1"/>
  <c r="L226" i="5"/>
  <c r="K226" i="5"/>
  <c r="J226" i="5"/>
  <c r="G226" i="5"/>
  <c r="H226" i="5" s="1"/>
  <c r="N226" i="5" s="1"/>
  <c r="L225" i="5"/>
  <c r="K225" i="5"/>
  <c r="J225" i="5"/>
  <c r="G225" i="5"/>
  <c r="M225" i="5" s="1"/>
  <c r="L224" i="5"/>
  <c r="K224" i="5"/>
  <c r="J224" i="5"/>
  <c r="G224" i="5"/>
  <c r="L223" i="5"/>
  <c r="K223" i="5"/>
  <c r="J223" i="5"/>
  <c r="G223" i="5"/>
  <c r="M223" i="5" s="1"/>
  <c r="L222" i="5"/>
  <c r="K222" i="5"/>
  <c r="J222" i="5"/>
  <c r="G222" i="5"/>
  <c r="M222" i="5" s="1"/>
  <c r="L221" i="5"/>
  <c r="K221" i="5"/>
  <c r="J221" i="5"/>
  <c r="G221" i="5"/>
  <c r="M221" i="5" s="1"/>
  <c r="L220" i="5"/>
  <c r="K220" i="5"/>
  <c r="J220" i="5"/>
  <c r="G220" i="5"/>
  <c r="H220" i="5" s="1"/>
  <c r="N220" i="5" s="1"/>
  <c r="O220" i="5" s="1"/>
  <c r="L219" i="5"/>
  <c r="K219" i="5"/>
  <c r="J219" i="5"/>
  <c r="G219" i="5"/>
  <c r="G218" i="5"/>
  <c r="H218" i="5" s="1"/>
  <c r="L217" i="5"/>
  <c r="K217" i="5"/>
  <c r="J217" i="5"/>
  <c r="G217" i="5"/>
  <c r="M217" i="5" s="1"/>
  <c r="L216" i="5"/>
  <c r="K216" i="5"/>
  <c r="J216" i="5"/>
  <c r="G216" i="5"/>
  <c r="H216" i="5" s="1"/>
  <c r="N216" i="5" s="1"/>
  <c r="O216" i="5" s="1"/>
  <c r="L215" i="5"/>
  <c r="K215" i="5"/>
  <c r="J215" i="5"/>
  <c r="G215" i="5"/>
  <c r="M215" i="5" s="1"/>
  <c r="L214" i="5"/>
  <c r="K214" i="5"/>
  <c r="J214" i="5"/>
  <c r="G214" i="5"/>
  <c r="M214" i="5" s="1"/>
  <c r="L213" i="5"/>
  <c r="K213" i="5"/>
  <c r="J213" i="5"/>
  <c r="G213" i="5"/>
  <c r="H213" i="5" s="1"/>
  <c r="N213" i="5" s="1"/>
  <c r="O213" i="5" s="1"/>
  <c r="L212" i="5"/>
  <c r="K212" i="5"/>
  <c r="J212" i="5"/>
  <c r="G212" i="5"/>
  <c r="M212" i="5" s="1"/>
  <c r="L211" i="5"/>
  <c r="K211" i="5"/>
  <c r="J211" i="5"/>
  <c r="G211" i="5"/>
  <c r="M211" i="5" s="1"/>
  <c r="L210" i="5"/>
  <c r="K210" i="5"/>
  <c r="J210" i="5"/>
  <c r="G210" i="5"/>
  <c r="L209" i="5"/>
  <c r="K209" i="5"/>
  <c r="J209" i="5"/>
  <c r="G209" i="5"/>
  <c r="H209" i="5" s="1"/>
  <c r="N209" i="5" s="1"/>
  <c r="L208" i="5"/>
  <c r="K208" i="5"/>
  <c r="J208" i="5"/>
  <c r="G208" i="5"/>
  <c r="M208" i="5" s="1"/>
  <c r="L207" i="5"/>
  <c r="K207" i="5"/>
  <c r="J207" i="5"/>
  <c r="G207" i="5"/>
  <c r="H207" i="5" s="1"/>
  <c r="N207" i="5" s="1"/>
  <c r="L206" i="5"/>
  <c r="K206" i="5"/>
  <c r="J206" i="5"/>
  <c r="G206" i="5"/>
  <c r="H206" i="5" s="1"/>
  <c r="N206" i="5" s="1"/>
  <c r="L205" i="5"/>
  <c r="K205" i="5"/>
  <c r="J205" i="5"/>
  <c r="G205" i="5"/>
  <c r="M205" i="5" s="1"/>
  <c r="G204" i="5"/>
  <c r="H204" i="5" s="1"/>
  <c r="L202" i="5"/>
  <c r="K202" i="5"/>
  <c r="J202" i="5"/>
  <c r="G202" i="5"/>
  <c r="L201" i="5"/>
  <c r="K201" i="5"/>
  <c r="J201" i="5"/>
  <c r="G201" i="5"/>
  <c r="M201" i="5" s="1"/>
  <c r="L200" i="5"/>
  <c r="K200" i="5"/>
  <c r="J200" i="5"/>
  <c r="G200" i="5"/>
  <c r="H200" i="5" s="1"/>
  <c r="N200" i="5" s="1"/>
  <c r="L199" i="5"/>
  <c r="K199" i="5"/>
  <c r="J199" i="5"/>
  <c r="G199" i="5"/>
  <c r="H199" i="5" s="1"/>
  <c r="N199" i="5" s="1"/>
  <c r="L198" i="5"/>
  <c r="K198" i="5"/>
  <c r="J198" i="5"/>
  <c r="G198" i="5"/>
  <c r="M198" i="5" s="1"/>
  <c r="L197" i="5"/>
  <c r="K197" i="5"/>
  <c r="J197" i="5"/>
  <c r="G197" i="5"/>
  <c r="H197" i="5" s="1"/>
  <c r="N197" i="5" s="1"/>
  <c r="L196" i="5"/>
  <c r="K196" i="5"/>
  <c r="J196" i="5"/>
  <c r="G196" i="5"/>
  <c r="M196" i="5" s="1"/>
  <c r="L195" i="5"/>
  <c r="K195" i="5"/>
  <c r="J195" i="5"/>
  <c r="G195" i="5"/>
  <c r="L194" i="5"/>
  <c r="K194" i="5"/>
  <c r="J194" i="5"/>
  <c r="G194" i="5"/>
  <c r="L193" i="5"/>
  <c r="K193" i="5"/>
  <c r="J193" i="5"/>
  <c r="G193" i="5"/>
  <c r="H193" i="5" s="1"/>
  <c r="N193" i="5" s="1"/>
  <c r="L192" i="5"/>
  <c r="K192" i="5"/>
  <c r="J192" i="5"/>
  <c r="G192" i="5"/>
  <c r="L191" i="5"/>
  <c r="K191" i="5"/>
  <c r="J191" i="5"/>
  <c r="G191" i="5"/>
  <c r="H191" i="5" s="1"/>
  <c r="N191" i="5" s="1"/>
  <c r="L190" i="5"/>
  <c r="K190" i="5"/>
  <c r="J190" i="5"/>
  <c r="G190" i="5"/>
  <c r="H190" i="5" s="1"/>
  <c r="N190" i="5" s="1"/>
  <c r="L188" i="5"/>
  <c r="K188" i="5"/>
  <c r="J188" i="5"/>
  <c r="G188" i="5"/>
  <c r="M188" i="5" s="1"/>
  <c r="L187" i="5"/>
  <c r="K187" i="5"/>
  <c r="J187" i="5"/>
  <c r="G187" i="5"/>
  <c r="H187" i="5" s="1"/>
  <c r="N187" i="5" s="1"/>
  <c r="L186" i="5"/>
  <c r="K186" i="5"/>
  <c r="J186" i="5"/>
  <c r="G186" i="5"/>
  <c r="M186" i="5" s="1"/>
  <c r="L185" i="5"/>
  <c r="K185" i="5"/>
  <c r="J185" i="5"/>
  <c r="G185" i="5"/>
  <c r="M185" i="5" s="1"/>
  <c r="L184" i="5"/>
  <c r="K184" i="5"/>
  <c r="J184" i="5"/>
  <c r="G184" i="5"/>
  <c r="H184" i="5" s="1"/>
  <c r="N184" i="5" s="1"/>
  <c r="L183" i="5"/>
  <c r="K183" i="5"/>
  <c r="J183" i="5"/>
  <c r="G183" i="5"/>
  <c r="M183" i="5" s="1"/>
  <c r="L182" i="5"/>
  <c r="K182" i="5"/>
  <c r="J182" i="5"/>
  <c r="G182" i="5"/>
  <c r="H182" i="5" s="1"/>
  <c r="N182" i="5" s="1"/>
  <c r="N181" i="5"/>
  <c r="L181" i="5"/>
  <c r="K181" i="5"/>
  <c r="J181" i="5"/>
  <c r="G181" i="5"/>
  <c r="H181" i="5" s="1"/>
  <c r="G180" i="5"/>
  <c r="H180" i="5" s="1"/>
  <c r="L179" i="5"/>
  <c r="K179" i="5"/>
  <c r="J179" i="5"/>
  <c r="G179" i="5"/>
  <c r="H179" i="5" s="1"/>
  <c r="N179" i="5" s="1"/>
  <c r="O179" i="5" s="1"/>
  <c r="L178" i="5"/>
  <c r="K178" i="5"/>
  <c r="J178" i="5"/>
  <c r="G178" i="5"/>
  <c r="H178" i="5" s="1"/>
  <c r="N178" i="5" s="1"/>
  <c r="O178" i="5" s="1"/>
  <c r="L177" i="5"/>
  <c r="K177" i="5"/>
  <c r="J177" i="5"/>
  <c r="G177" i="5"/>
  <c r="M177" i="5" s="1"/>
  <c r="L176" i="5"/>
  <c r="K176" i="5"/>
  <c r="J176" i="5"/>
  <c r="G176" i="5"/>
  <c r="M176" i="5" s="1"/>
  <c r="L175" i="5"/>
  <c r="K175" i="5"/>
  <c r="J175" i="5"/>
  <c r="G175" i="5"/>
  <c r="M175" i="5" s="1"/>
  <c r="L174" i="5"/>
  <c r="K174" i="5"/>
  <c r="J174" i="5"/>
  <c r="G174" i="5"/>
  <c r="H174" i="5" s="1"/>
  <c r="N174" i="5" s="1"/>
  <c r="O174" i="5" s="1"/>
  <c r="L173" i="5"/>
  <c r="K173" i="5"/>
  <c r="J173" i="5"/>
  <c r="G173" i="5"/>
  <c r="M173" i="5" s="1"/>
  <c r="L172" i="5"/>
  <c r="K172" i="5"/>
  <c r="J172" i="5"/>
  <c r="G172" i="5"/>
  <c r="M172" i="5" s="1"/>
  <c r="L171" i="5"/>
  <c r="K171" i="5"/>
  <c r="J171" i="5"/>
  <c r="G171" i="5"/>
  <c r="L170" i="5"/>
  <c r="K170" i="5"/>
  <c r="J170" i="5"/>
  <c r="G170" i="5"/>
  <c r="H170" i="5" s="1"/>
  <c r="N170" i="5" s="1"/>
  <c r="L169" i="5"/>
  <c r="K169" i="5"/>
  <c r="J169" i="5"/>
  <c r="G169" i="5"/>
  <c r="M169" i="5" s="1"/>
  <c r="L168" i="5"/>
  <c r="K168" i="5"/>
  <c r="J168" i="5"/>
  <c r="G168" i="5"/>
  <c r="H168" i="5" s="1"/>
  <c r="N168" i="5" s="1"/>
  <c r="O168" i="5" s="1"/>
  <c r="L167" i="5"/>
  <c r="K167" i="5"/>
  <c r="J167" i="5"/>
  <c r="G167" i="5"/>
  <c r="M167" i="5" s="1"/>
  <c r="G166" i="5"/>
  <c r="H166" i="5" s="1"/>
  <c r="L164" i="5"/>
  <c r="K164" i="5"/>
  <c r="J164" i="5"/>
  <c r="G164" i="5"/>
  <c r="M164" i="5" s="1"/>
  <c r="L163" i="5"/>
  <c r="K163" i="5"/>
  <c r="J163" i="5"/>
  <c r="G163" i="5"/>
  <c r="M163" i="5" s="1"/>
  <c r="L162" i="5"/>
  <c r="K162" i="5"/>
  <c r="J162" i="5"/>
  <c r="G162" i="5"/>
  <c r="H162" i="5" s="1"/>
  <c r="N162" i="5" s="1"/>
  <c r="L161" i="5"/>
  <c r="K161" i="5"/>
  <c r="J161" i="5"/>
  <c r="G161" i="5"/>
  <c r="H161" i="5" s="1"/>
  <c r="N161" i="5" s="1"/>
  <c r="L160" i="5"/>
  <c r="K160" i="5"/>
  <c r="J160" i="5"/>
  <c r="G160" i="5"/>
  <c r="M160" i="5" s="1"/>
  <c r="L159" i="5"/>
  <c r="K159" i="5"/>
  <c r="J159" i="5"/>
  <c r="G159" i="5"/>
  <c r="L158" i="5"/>
  <c r="K158" i="5"/>
  <c r="J158" i="5"/>
  <c r="G158" i="5"/>
  <c r="M158" i="5" s="1"/>
  <c r="L157" i="5"/>
  <c r="K157" i="5"/>
  <c r="J157" i="5"/>
  <c r="G157" i="5"/>
  <c r="M157" i="5" s="1"/>
  <c r="L156" i="5"/>
  <c r="K156" i="5"/>
  <c r="J156" i="5"/>
  <c r="G156" i="5"/>
  <c r="H156" i="5" s="1"/>
  <c r="N156" i="5" s="1"/>
  <c r="L155" i="5"/>
  <c r="K155" i="5"/>
  <c r="G155" i="5"/>
  <c r="M155" i="5" s="1"/>
  <c r="G154" i="5"/>
  <c r="H154" i="5" s="1"/>
  <c r="L153" i="5"/>
  <c r="K153" i="5"/>
  <c r="J153" i="5"/>
  <c r="G153" i="5"/>
  <c r="H153" i="5" s="1"/>
  <c r="N153" i="5" s="1"/>
  <c r="L152" i="5"/>
  <c r="K152" i="5"/>
  <c r="J152" i="5"/>
  <c r="G152" i="5"/>
  <c r="H152" i="5" s="1"/>
  <c r="N152" i="5" s="1"/>
  <c r="L151" i="5"/>
  <c r="K151" i="5"/>
  <c r="J151" i="5"/>
  <c r="G151" i="5"/>
  <c r="M151" i="5" s="1"/>
  <c r="L150" i="5"/>
  <c r="K150" i="5"/>
  <c r="J150" i="5"/>
  <c r="G150" i="5"/>
  <c r="M150" i="5" s="1"/>
  <c r="L149" i="5"/>
  <c r="K149" i="5"/>
  <c r="J149" i="5"/>
  <c r="G149" i="5"/>
  <c r="H149" i="5" s="1"/>
  <c r="N149" i="5" s="1"/>
  <c r="L148" i="5"/>
  <c r="K148" i="5"/>
  <c r="J148" i="5"/>
  <c r="G148" i="5"/>
  <c r="M148" i="5" s="1"/>
  <c r="L147" i="5"/>
  <c r="K147" i="5"/>
  <c r="J147" i="5"/>
  <c r="G147" i="5"/>
  <c r="H147" i="5" s="1"/>
  <c r="N147" i="5" s="1"/>
  <c r="L146" i="5"/>
  <c r="K146" i="5"/>
  <c r="J146" i="5"/>
  <c r="G146" i="5"/>
  <c r="H146" i="5" s="1"/>
  <c r="N146" i="5" s="1"/>
  <c r="L145" i="5"/>
  <c r="K145" i="5"/>
  <c r="J145" i="5"/>
  <c r="G145" i="5"/>
  <c r="H145" i="5" s="1"/>
  <c r="N145" i="5" s="1"/>
  <c r="L144" i="5"/>
  <c r="K144" i="5"/>
  <c r="J144" i="5"/>
  <c r="G144" i="5"/>
  <c r="M144" i="5" s="1"/>
  <c r="L143" i="5"/>
  <c r="K143" i="5"/>
  <c r="J143" i="5"/>
  <c r="G143" i="5"/>
  <c r="L142" i="5"/>
  <c r="K142" i="5"/>
  <c r="J142" i="5"/>
  <c r="G142" i="5"/>
  <c r="H142" i="5" s="1"/>
  <c r="N142" i="5" s="1"/>
  <c r="G141" i="5"/>
  <c r="H141" i="5" s="1"/>
  <c r="L139" i="5"/>
  <c r="K139" i="5"/>
  <c r="J139" i="5"/>
  <c r="G139" i="5"/>
  <c r="H139" i="5" s="1"/>
  <c r="N139" i="5" s="1"/>
  <c r="L138" i="5"/>
  <c r="K138" i="5"/>
  <c r="J138" i="5"/>
  <c r="G138" i="5"/>
  <c r="H138" i="5" s="1"/>
  <c r="N138" i="5" s="1"/>
  <c r="L137" i="5"/>
  <c r="K137" i="5"/>
  <c r="J137" i="5"/>
  <c r="G137" i="5"/>
  <c r="H137" i="5" s="1"/>
  <c r="N137" i="5" s="1"/>
  <c r="L136" i="5"/>
  <c r="K136" i="5"/>
  <c r="J136" i="5"/>
  <c r="G136" i="5"/>
  <c r="H136" i="5" s="1"/>
  <c r="N136" i="5" s="1"/>
  <c r="O136" i="5" s="1"/>
  <c r="L135" i="5"/>
  <c r="K135" i="5"/>
  <c r="J135" i="5"/>
  <c r="G135" i="5"/>
  <c r="M135" i="5" s="1"/>
  <c r="L134" i="5"/>
  <c r="K134" i="5"/>
  <c r="J134" i="5"/>
  <c r="G134" i="5"/>
  <c r="M134" i="5" s="1"/>
  <c r="L133" i="5"/>
  <c r="K133" i="5"/>
  <c r="J133" i="5"/>
  <c r="G133" i="5"/>
  <c r="M133" i="5" s="1"/>
  <c r="L132" i="5"/>
  <c r="K132" i="5"/>
  <c r="J132" i="5"/>
  <c r="G132" i="5"/>
  <c r="M132" i="5" s="1"/>
  <c r="L131" i="5"/>
  <c r="K131" i="5"/>
  <c r="J131" i="5"/>
  <c r="G131" i="5"/>
  <c r="M131" i="5" s="1"/>
  <c r="G130" i="5"/>
  <c r="H130" i="5" s="1"/>
  <c r="L129" i="5"/>
  <c r="K129" i="5"/>
  <c r="J129" i="5"/>
  <c r="G129" i="5"/>
  <c r="H129" i="5" s="1"/>
  <c r="N129" i="5" s="1"/>
  <c r="L128" i="5"/>
  <c r="K128" i="5"/>
  <c r="J128" i="5"/>
  <c r="G128" i="5"/>
  <c r="M128" i="5" s="1"/>
  <c r="L127" i="5"/>
  <c r="K127" i="5"/>
  <c r="J127" i="5"/>
  <c r="G127" i="5"/>
  <c r="M127" i="5" s="1"/>
  <c r="L126" i="5"/>
  <c r="K126" i="5"/>
  <c r="J126" i="5"/>
  <c r="G126" i="5"/>
  <c r="H126" i="5" s="1"/>
  <c r="N126" i="5" s="1"/>
  <c r="L125" i="5"/>
  <c r="K125" i="5"/>
  <c r="J125" i="5"/>
  <c r="G125" i="5"/>
  <c r="H125" i="5" s="1"/>
  <c r="N125" i="5" s="1"/>
  <c r="L124" i="5"/>
  <c r="K124" i="5"/>
  <c r="J124" i="5"/>
  <c r="G124" i="5"/>
  <c r="M124" i="5" s="1"/>
  <c r="L123" i="5"/>
  <c r="K123" i="5"/>
  <c r="J123" i="5"/>
  <c r="G123" i="5"/>
  <c r="M123" i="5" s="1"/>
  <c r="L122" i="5"/>
  <c r="K122" i="5"/>
  <c r="J122" i="5"/>
  <c r="G122" i="5"/>
  <c r="H122" i="5" s="1"/>
  <c r="N122" i="5" s="1"/>
  <c r="L121" i="5"/>
  <c r="K121" i="5"/>
  <c r="J121" i="5"/>
  <c r="G121" i="5"/>
  <c r="M121" i="5" s="1"/>
  <c r="L120" i="5"/>
  <c r="K120" i="5"/>
  <c r="J120" i="5"/>
  <c r="G120" i="5"/>
  <c r="M120" i="5" s="1"/>
  <c r="L119" i="5"/>
  <c r="K119" i="5"/>
  <c r="J119" i="5"/>
  <c r="G119" i="5"/>
  <c r="L118" i="5"/>
  <c r="K118" i="5"/>
  <c r="J118" i="5"/>
  <c r="G118" i="5"/>
  <c r="M118" i="5" s="1"/>
  <c r="G117" i="5"/>
  <c r="H117" i="5" s="1"/>
  <c r="L115" i="5"/>
  <c r="K115" i="5"/>
  <c r="J115" i="5"/>
  <c r="G115" i="5"/>
  <c r="H115" i="5" s="1"/>
  <c r="N115" i="5" s="1"/>
  <c r="L114" i="5"/>
  <c r="K114" i="5"/>
  <c r="J114" i="5"/>
  <c r="G114" i="5"/>
  <c r="H114" i="5" s="1"/>
  <c r="N114" i="5" s="1"/>
  <c r="O114" i="5" s="1"/>
  <c r="L113" i="5"/>
  <c r="K113" i="5"/>
  <c r="J113" i="5"/>
  <c r="G113" i="5"/>
  <c r="H113" i="5" s="1"/>
  <c r="N113" i="5" s="1"/>
  <c r="O113" i="5" s="1"/>
  <c r="L112" i="5"/>
  <c r="K112" i="5"/>
  <c r="J112" i="5"/>
  <c r="G112" i="5"/>
  <c r="H112" i="5" s="1"/>
  <c r="N112" i="5" s="1"/>
  <c r="L111" i="5"/>
  <c r="K111" i="5"/>
  <c r="J111" i="5"/>
  <c r="G111" i="5"/>
  <c r="H111" i="5" s="1"/>
  <c r="N111" i="5" s="1"/>
  <c r="L110" i="5"/>
  <c r="K110" i="5"/>
  <c r="J110" i="5"/>
  <c r="G110" i="5"/>
  <c r="M110" i="5" s="1"/>
  <c r="L109" i="5"/>
  <c r="K109" i="5"/>
  <c r="J109" i="5"/>
  <c r="G109" i="5"/>
  <c r="H109" i="5" s="1"/>
  <c r="N109" i="5" s="1"/>
  <c r="L108" i="5"/>
  <c r="K108" i="5"/>
  <c r="J108" i="5"/>
  <c r="G108" i="5"/>
  <c r="M108" i="5" s="1"/>
  <c r="L107" i="5"/>
  <c r="K107" i="5"/>
  <c r="J107" i="5"/>
  <c r="G107" i="5"/>
  <c r="H107" i="5" s="1"/>
  <c r="N107" i="5" s="1"/>
  <c r="L106" i="5"/>
  <c r="K106" i="5"/>
  <c r="J106" i="5"/>
  <c r="G106" i="5"/>
  <c r="H106" i="5" s="1"/>
  <c r="N106" i="5" s="1"/>
  <c r="L105" i="5"/>
  <c r="K105" i="5"/>
  <c r="J105" i="5"/>
  <c r="G105" i="5"/>
  <c r="H105" i="5" s="1"/>
  <c r="N105" i="5" s="1"/>
  <c r="L104" i="5"/>
  <c r="K104" i="5"/>
  <c r="J104" i="5"/>
  <c r="G104" i="5"/>
  <c r="H104" i="5" s="1"/>
  <c r="N104" i="5" s="1"/>
  <c r="L102" i="5"/>
  <c r="L101" i="5" s="1"/>
  <c r="K102" i="5"/>
  <c r="K101" i="5" s="1"/>
  <c r="J102" i="5"/>
  <c r="J101" i="5" s="1"/>
  <c r="G102" i="5"/>
  <c r="H102" i="5" s="1"/>
  <c r="N102" i="5" s="1"/>
  <c r="L100" i="5"/>
  <c r="K100" i="5"/>
  <c r="J100" i="5"/>
  <c r="G100" i="5"/>
  <c r="M100" i="5" s="1"/>
  <c r="L99" i="5"/>
  <c r="K99" i="5"/>
  <c r="J99" i="5"/>
  <c r="G99" i="5"/>
  <c r="M99" i="5" s="1"/>
  <c r="L98" i="5"/>
  <c r="K98" i="5"/>
  <c r="J98" i="5"/>
  <c r="G98" i="5"/>
  <c r="H98" i="5" s="1"/>
  <c r="N98" i="5" s="1"/>
  <c r="L97" i="5"/>
  <c r="K97" i="5"/>
  <c r="J97" i="5"/>
  <c r="G97" i="5"/>
  <c r="L96" i="5"/>
  <c r="K96" i="5"/>
  <c r="J96" i="5"/>
  <c r="G96" i="5"/>
  <c r="M96" i="5" s="1"/>
  <c r="L95" i="5"/>
  <c r="K95" i="5"/>
  <c r="J95" i="5"/>
  <c r="G95" i="5"/>
  <c r="L94" i="5"/>
  <c r="K94" i="5"/>
  <c r="J94" i="5"/>
  <c r="G94" i="5"/>
  <c r="H94" i="5" s="1"/>
  <c r="N94" i="5" s="1"/>
  <c r="L93" i="5"/>
  <c r="K93" i="5"/>
  <c r="J93" i="5"/>
  <c r="G93" i="5"/>
  <c r="M93" i="5" s="1"/>
  <c r="G92" i="5"/>
  <c r="H92" i="5" s="1"/>
  <c r="L91" i="5"/>
  <c r="L90" i="5" s="1"/>
  <c r="K91" i="5"/>
  <c r="K90" i="5" s="1"/>
  <c r="J91" i="5"/>
  <c r="J90" i="5" s="1"/>
  <c r="G91" i="5"/>
  <c r="M91" i="5" s="1"/>
  <c r="M90" i="5" s="1"/>
  <c r="G90" i="5"/>
  <c r="H90" i="5" s="1"/>
  <c r="L88" i="5"/>
  <c r="K88" i="5"/>
  <c r="J88" i="5"/>
  <c r="G88" i="5"/>
  <c r="H88" i="5" s="1"/>
  <c r="N88" i="5" s="1"/>
  <c r="O88" i="5" s="1"/>
  <c r="L87" i="5"/>
  <c r="K87" i="5"/>
  <c r="J87" i="5"/>
  <c r="G87" i="5"/>
  <c r="H87" i="5" s="1"/>
  <c r="N87" i="5" s="1"/>
  <c r="L86" i="5"/>
  <c r="K86" i="5"/>
  <c r="J86" i="5"/>
  <c r="G86" i="5"/>
  <c r="M86" i="5" s="1"/>
  <c r="L85" i="5"/>
  <c r="K85" i="5"/>
  <c r="J85" i="5"/>
  <c r="G85" i="5"/>
  <c r="H85" i="5" s="1"/>
  <c r="N85" i="5" s="1"/>
  <c r="L84" i="5"/>
  <c r="K84" i="5"/>
  <c r="J84" i="5"/>
  <c r="G84" i="5"/>
  <c r="M84" i="5" s="1"/>
  <c r="L83" i="5"/>
  <c r="K83" i="5"/>
  <c r="J83" i="5"/>
  <c r="G83" i="5"/>
  <c r="M83" i="5" s="1"/>
  <c r="L82" i="5"/>
  <c r="K82" i="5"/>
  <c r="J82" i="5"/>
  <c r="G82" i="5"/>
  <c r="L81" i="5"/>
  <c r="K81" i="5"/>
  <c r="J81" i="5"/>
  <c r="G81" i="5"/>
  <c r="M81" i="5" s="1"/>
  <c r="L80" i="5"/>
  <c r="K80" i="5"/>
  <c r="J80" i="5"/>
  <c r="G80" i="5"/>
  <c r="M80" i="5" s="1"/>
  <c r="G79" i="5"/>
  <c r="H79" i="5" s="1"/>
  <c r="L78" i="5"/>
  <c r="L77" i="5" s="1"/>
  <c r="K78" i="5"/>
  <c r="K77" i="5" s="1"/>
  <c r="J78" i="5"/>
  <c r="J77" i="5" s="1"/>
  <c r="G78" i="5"/>
  <c r="H78" i="5" s="1"/>
  <c r="N78" i="5" s="1"/>
  <c r="G77" i="5"/>
  <c r="H77" i="5" s="1"/>
  <c r="L75" i="5"/>
  <c r="K75" i="5"/>
  <c r="J75" i="5"/>
  <c r="G75" i="5"/>
  <c r="H75" i="5" s="1"/>
  <c r="N75" i="5" s="1"/>
  <c r="L74" i="5"/>
  <c r="K74" i="5"/>
  <c r="J74" i="5"/>
  <c r="G74" i="5"/>
  <c r="M74" i="5" s="1"/>
  <c r="L73" i="5"/>
  <c r="K73" i="5"/>
  <c r="J73" i="5"/>
  <c r="G73" i="5"/>
  <c r="H73" i="5" s="1"/>
  <c r="N73" i="5" s="1"/>
  <c r="L72" i="5"/>
  <c r="K72" i="5"/>
  <c r="J72" i="5"/>
  <c r="G72" i="5"/>
  <c r="L71" i="5"/>
  <c r="K71" i="5"/>
  <c r="J71" i="5"/>
  <c r="G71" i="5"/>
  <c r="M71" i="5" s="1"/>
  <c r="L70" i="5"/>
  <c r="K70" i="5"/>
  <c r="J70" i="5"/>
  <c r="G70" i="5"/>
  <c r="M70" i="5" s="1"/>
  <c r="L69" i="5"/>
  <c r="K69" i="5"/>
  <c r="J69" i="5"/>
  <c r="G69" i="5"/>
  <c r="H69" i="5" s="1"/>
  <c r="N69" i="5" s="1"/>
  <c r="L68" i="5"/>
  <c r="K68" i="5"/>
  <c r="J68" i="5"/>
  <c r="G68" i="5"/>
  <c r="M68" i="5" s="1"/>
  <c r="L67" i="5"/>
  <c r="K67" i="5"/>
  <c r="J67" i="5"/>
  <c r="G67" i="5"/>
  <c r="H67" i="5" s="1"/>
  <c r="N67" i="5" s="1"/>
  <c r="O67" i="5" s="1"/>
  <c r="G66" i="5"/>
  <c r="H66" i="5" s="1"/>
  <c r="L65" i="5"/>
  <c r="L64" i="5" s="1"/>
  <c r="K65" i="5"/>
  <c r="K64" i="5" s="1"/>
  <c r="J65" i="5"/>
  <c r="J64" i="5" s="1"/>
  <c r="G65" i="5"/>
  <c r="M65" i="5" s="1"/>
  <c r="M64" i="5" s="1"/>
  <c r="G64" i="5"/>
  <c r="H64" i="5" s="1"/>
  <c r="L62" i="5"/>
  <c r="K62" i="5"/>
  <c r="J62" i="5"/>
  <c r="G62" i="5"/>
  <c r="H62" i="5" s="1"/>
  <c r="N62" i="5" s="1"/>
  <c r="L61" i="5"/>
  <c r="K61" i="5"/>
  <c r="J61" i="5"/>
  <c r="G61" i="5"/>
  <c r="H61" i="5" s="1"/>
  <c r="N61" i="5" s="1"/>
  <c r="L60" i="5"/>
  <c r="K60" i="5"/>
  <c r="J60" i="5"/>
  <c r="G60" i="5"/>
  <c r="M60" i="5" s="1"/>
  <c r="L59" i="5"/>
  <c r="K59" i="5"/>
  <c r="J59" i="5"/>
  <c r="G59" i="5"/>
  <c r="H59" i="5" s="1"/>
  <c r="N59" i="5" s="1"/>
  <c r="L58" i="5"/>
  <c r="K58" i="5"/>
  <c r="J58" i="5"/>
  <c r="G58" i="5"/>
  <c r="M58" i="5" s="1"/>
  <c r="L57" i="5"/>
  <c r="K57" i="5"/>
  <c r="J57" i="5"/>
  <c r="G57" i="5"/>
  <c r="M57" i="5" s="1"/>
  <c r="L56" i="5"/>
  <c r="K56" i="5"/>
  <c r="J56" i="5"/>
  <c r="G56" i="5"/>
  <c r="H56" i="5" s="1"/>
  <c r="N56" i="5" s="1"/>
  <c r="M55" i="5"/>
  <c r="L55" i="5"/>
  <c r="K55" i="5"/>
  <c r="J55" i="5"/>
  <c r="G55" i="5"/>
  <c r="H55" i="5" s="1"/>
  <c r="N55" i="5" s="1"/>
  <c r="O55" i="5" s="1"/>
  <c r="G54" i="5"/>
  <c r="H54" i="5" s="1"/>
  <c r="N53" i="5"/>
  <c r="L53" i="5"/>
  <c r="L52" i="5" s="1"/>
  <c r="K53" i="5"/>
  <c r="K52" i="5" s="1"/>
  <c r="J53" i="5"/>
  <c r="J52" i="5" s="1"/>
  <c r="G53" i="5"/>
  <c r="H53" i="5" s="1"/>
  <c r="G52" i="5"/>
  <c r="H52" i="5" s="1"/>
  <c r="L50" i="5"/>
  <c r="L49" i="5" s="1"/>
  <c r="K50" i="5"/>
  <c r="K49" i="5" s="1"/>
  <c r="J50" i="5"/>
  <c r="J49" i="5" s="1"/>
  <c r="G50" i="5"/>
  <c r="M50" i="5" s="1"/>
  <c r="M49" i="5" s="1"/>
  <c r="L48" i="5"/>
  <c r="K48" i="5"/>
  <c r="J48" i="5"/>
  <c r="G48" i="5"/>
  <c r="H48" i="5" s="1"/>
  <c r="N48" i="5" s="1"/>
  <c r="M47" i="5"/>
  <c r="L47" i="5"/>
  <c r="K47" i="5"/>
  <c r="J47" i="5"/>
  <c r="G47" i="5"/>
  <c r="H47" i="5" s="1"/>
  <c r="N47" i="5" s="1"/>
  <c r="L45" i="5"/>
  <c r="K45" i="5"/>
  <c r="J45" i="5"/>
  <c r="G45" i="5"/>
  <c r="M45" i="5" s="1"/>
  <c r="L44" i="5"/>
  <c r="L43" i="5" s="1"/>
  <c r="K44" i="5"/>
  <c r="J44" i="5"/>
  <c r="G44" i="5"/>
  <c r="H44" i="5" s="1"/>
  <c r="N44" i="5" s="1"/>
  <c r="L42" i="5"/>
  <c r="K42" i="5"/>
  <c r="J42" i="5"/>
  <c r="G42" i="5"/>
  <c r="M42" i="5" s="1"/>
  <c r="L41" i="5"/>
  <c r="K41" i="5"/>
  <c r="K40" i="5" s="1"/>
  <c r="J41" i="5"/>
  <c r="G41" i="5"/>
  <c r="M41" i="5" s="1"/>
  <c r="L39" i="5"/>
  <c r="L38" i="5" s="1"/>
  <c r="K39" i="5"/>
  <c r="K38" i="5" s="1"/>
  <c r="J39" i="5"/>
  <c r="J38" i="5" s="1"/>
  <c r="G39" i="5"/>
  <c r="L37" i="5"/>
  <c r="L36" i="5" s="1"/>
  <c r="K37" i="5"/>
  <c r="K36" i="5" s="1"/>
  <c r="J37" i="5"/>
  <c r="J36" i="5" s="1"/>
  <c r="G37" i="5"/>
  <c r="M37" i="5" s="1"/>
  <c r="M36" i="5" s="1"/>
  <c r="M35" i="5"/>
  <c r="M34" i="5" s="1"/>
  <c r="L35" i="5"/>
  <c r="L34" i="5" s="1"/>
  <c r="K35" i="5"/>
  <c r="K34" i="5" s="1"/>
  <c r="J35" i="5"/>
  <c r="J34" i="5" s="1"/>
  <c r="H35" i="5"/>
  <c r="N35" i="5" s="1"/>
  <c r="N34" i="5" s="1"/>
  <c r="G35" i="5"/>
  <c r="L33" i="5"/>
  <c r="K33" i="5"/>
  <c r="J33" i="5"/>
  <c r="G33" i="5"/>
  <c r="H33" i="5" s="1"/>
  <c r="N33" i="5" s="1"/>
  <c r="L32" i="5"/>
  <c r="K32" i="5"/>
  <c r="J32" i="5"/>
  <c r="G32" i="5"/>
  <c r="M32" i="5" s="1"/>
  <c r="L31" i="5"/>
  <c r="K31" i="5"/>
  <c r="J31" i="5"/>
  <c r="G31" i="5"/>
  <c r="M31" i="5" s="1"/>
  <c r="L30" i="5"/>
  <c r="K30" i="5"/>
  <c r="J30" i="5"/>
  <c r="G30" i="5"/>
  <c r="H30" i="5" s="1"/>
  <c r="N30" i="5" s="1"/>
  <c r="L29" i="5"/>
  <c r="K29" i="5"/>
  <c r="J29" i="5"/>
  <c r="G29" i="5"/>
  <c r="H29" i="5" s="1"/>
  <c r="N29" i="5" s="1"/>
  <c r="L28" i="5"/>
  <c r="K28" i="5"/>
  <c r="J28" i="5"/>
  <c r="G28" i="5"/>
  <c r="M28" i="5" s="1"/>
  <c r="L27" i="5"/>
  <c r="K27" i="5"/>
  <c r="J27" i="5"/>
  <c r="G27" i="5"/>
  <c r="H27" i="5" s="1"/>
  <c r="N27" i="5" s="1"/>
  <c r="L26" i="5"/>
  <c r="K26" i="5"/>
  <c r="J26" i="5"/>
  <c r="G26" i="5"/>
  <c r="L25" i="5"/>
  <c r="K25" i="5"/>
  <c r="J25" i="5"/>
  <c r="G25" i="5"/>
  <c r="M25" i="5" s="1"/>
  <c r="L24" i="5"/>
  <c r="K24" i="5"/>
  <c r="J24" i="5"/>
  <c r="G24" i="5"/>
  <c r="H24" i="5" s="1"/>
  <c r="N24" i="5" s="1"/>
  <c r="L23" i="5"/>
  <c r="K23" i="5"/>
  <c r="J23" i="5"/>
  <c r="G23" i="5"/>
  <c r="M23" i="5" s="1"/>
  <c r="L22" i="5"/>
  <c r="K22" i="5"/>
  <c r="J22" i="5"/>
  <c r="G22" i="5"/>
  <c r="M22" i="5" s="1"/>
  <c r="G20" i="5"/>
  <c r="H20" i="5" s="1"/>
  <c r="L19" i="5"/>
  <c r="K19" i="5"/>
  <c r="J19" i="5"/>
  <c r="G19" i="5"/>
  <c r="M19" i="5" s="1"/>
  <c r="L18" i="5"/>
  <c r="K18" i="5"/>
  <c r="J18" i="5"/>
  <c r="G18" i="5"/>
  <c r="H18" i="5" s="1"/>
  <c r="N18" i="5" s="1"/>
  <c r="O18" i="5" s="1"/>
  <c r="L17" i="5"/>
  <c r="K17" i="5"/>
  <c r="J17" i="5"/>
  <c r="G17" i="5"/>
  <c r="H17" i="5" s="1"/>
  <c r="N17" i="5" s="1"/>
  <c r="L16" i="5"/>
  <c r="K16" i="5"/>
  <c r="J16" i="5"/>
  <c r="G16" i="5"/>
  <c r="M16" i="5" s="1"/>
  <c r="L15" i="5"/>
  <c r="K15" i="5"/>
  <c r="J15" i="5"/>
  <c r="L14" i="5"/>
  <c r="J14" i="5"/>
  <c r="G14" i="5"/>
  <c r="M14" i="5" s="1"/>
  <c r="L13" i="5"/>
  <c r="K13" i="5"/>
  <c r="J13" i="5"/>
  <c r="L12" i="5"/>
  <c r="J12" i="5"/>
  <c r="G12" i="5"/>
  <c r="M12" i="5" s="1"/>
  <c r="L10" i="5"/>
  <c r="J10" i="5"/>
  <c r="L9" i="5"/>
  <c r="J9" i="5"/>
  <c r="G15" i="4"/>
  <c r="M440" i="5" l="1"/>
  <c r="H71" i="5"/>
  <c r="N71" i="5" s="1"/>
  <c r="J8" i="5"/>
  <c r="H384" i="5"/>
  <c r="N384" i="5" s="1"/>
  <c r="H429" i="5"/>
  <c r="N429" i="5" s="1"/>
  <c r="M462" i="5"/>
  <c r="O29" i="5"/>
  <c r="M44" i="5"/>
  <c r="M43" i="5" s="1"/>
  <c r="M53" i="5"/>
  <c r="M52" i="5" s="1"/>
  <c r="M112" i="5"/>
  <c r="O153" i="5"/>
  <c r="O190" i="5"/>
  <c r="O199" i="5"/>
  <c r="M242" i="5"/>
  <c r="O357" i="5"/>
  <c r="M366" i="5"/>
  <c r="O379" i="5"/>
  <c r="H427" i="5"/>
  <c r="N427" i="5" s="1"/>
  <c r="O427" i="5" s="1"/>
  <c r="M438" i="5"/>
  <c r="M434" i="5" s="1"/>
  <c r="O448" i="5"/>
  <c r="M457" i="5"/>
  <c r="M104" i="5"/>
  <c r="L230" i="5"/>
  <c r="M340" i="5"/>
  <c r="H370" i="5"/>
  <c r="N370" i="5" s="1"/>
  <c r="L40" i="5"/>
  <c r="H86" i="5"/>
  <c r="N86" i="5" s="1"/>
  <c r="O86" i="5" s="1"/>
  <c r="M107" i="5"/>
  <c r="M364" i="5"/>
  <c r="M376" i="5"/>
  <c r="M490" i="5"/>
  <c r="O24" i="5"/>
  <c r="O30" i="5"/>
  <c r="O33" i="5"/>
  <c r="O184" i="5"/>
  <c r="O187" i="5"/>
  <c r="O197" i="5"/>
  <c r="O310" i="5"/>
  <c r="M357" i="5"/>
  <c r="M379" i="5"/>
  <c r="H415" i="5"/>
  <c r="N415" i="5" s="1"/>
  <c r="O415" i="5" s="1"/>
  <c r="O425" i="5"/>
  <c r="O433" i="5"/>
  <c r="O452" i="5"/>
  <c r="O455" i="5"/>
  <c r="O486" i="5"/>
  <c r="H169" i="5"/>
  <c r="N169" i="5" s="1"/>
  <c r="O169" i="5" s="1"/>
  <c r="H409" i="5"/>
  <c r="N409" i="5" s="1"/>
  <c r="O409" i="5" s="1"/>
  <c r="O106" i="5"/>
  <c r="O138" i="5"/>
  <c r="H289" i="5"/>
  <c r="N289" i="5" s="1"/>
  <c r="O289" i="5" s="1"/>
  <c r="O295" i="5"/>
  <c r="O342" i="5"/>
  <c r="H351" i="5"/>
  <c r="N351" i="5" s="1"/>
  <c r="K387" i="5"/>
  <c r="O56" i="5"/>
  <c r="O59" i="5"/>
  <c r="O73" i="5"/>
  <c r="O146" i="5"/>
  <c r="O149" i="5"/>
  <c r="O152" i="5"/>
  <c r="O182" i="5"/>
  <c r="O419" i="5"/>
  <c r="L79" i="5"/>
  <c r="O115" i="5"/>
  <c r="O206" i="5"/>
  <c r="O209" i="5"/>
  <c r="O407" i="5"/>
  <c r="O422" i="5"/>
  <c r="O487" i="5"/>
  <c r="M251" i="5"/>
  <c r="O126" i="5"/>
  <c r="O129" i="5"/>
  <c r="H294" i="5"/>
  <c r="N294" i="5" s="1"/>
  <c r="O294" i="5" s="1"/>
  <c r="O315" i="5"/>
  <c r="H325" i="5"/>
  <c r="N325" i="5" s="1"/>
  <c r="O325" i="5" s="1"/>
  <c r="O327" i="5"/>
  <c r="O377" i="5"/>
  <c r="H399" i="5"/>
  <c r="N399" i="5" s="1"/>
  <c r="O399" i="5" s="1"/>
  <c r="O451" i="5"/>
  <c r="O480" i="5"/>
  <c r="K476" i="5"/>
  <c r="M69" i="5"/>
  <c r="K79" i="5"/>
  <c r="K76" i="5" s="1"/>
  <c r="L103" i="5"/>
  <c r="O139" i="5"/>
  <c r="O170" i="5"/>
  <c r="M178" i="5"/>
  <c r="M200" i="5"/>
  <c r="H211" i="5"/>
  <c r="N211" i="5" s="1"/>
  <c r="O211" i="5" s="1"/>
  <c r="M336" i="5"/>
  <c r="H343" i="5"/>
  <c r="N343" i="5" s="1"/>
  <c r="O343" i="5" s="1"/>
  <c r="H349" i="5"/>
  <c r="N349" i="5" s="1"/>
  <c r="O349" i="5" s="1"/>
  <c r="O353" i="5"/>
  <c r="H372" i="5"/>
  <c r="N372" i="5" s="1"/>
  <c r="O426" i="5"/>
  <c r="K467" i="5"/>
  <c r="M486" i="5"/>
  <c r="O491" i="5"/>
  <c r="H390" i="5"/>
  <c r="N390" i="5" s="1"/>
  <c r="O390" i="5" s="1"/>
  <c r="H443" i="5"/>
  <c r="N443" i="5" s="1"/>
  <c r="O443" i="5" s="1"/>
  <c r="O53" i="5"/>
  <c r="M105" i="5"/>
  <c r="M103" i="5" s="1"/>
  <c r="M362" i="5"/>
  <c r="M377" i="5"/>
  <c r="M29" i="5"/>
  <c r="O370" i="5"/>
  <c r="M375" i="5"/>
  <c r="M382" i="5"/>
  <c r="M392" i="5"/>
  <c r="H405" i="5"/>
  <c r="N405" i="5" s="1"/>
  <c r="J51" i="5"/>
  <c r="M62" i="5"/>
  <c r="M307" i="5"/>
  <c r="M426" i="5"/>
  <c r="M428" i="5"/>
  <c r="M491" i="5"/>
  <c r="K321" i="5"/>
  <c r="H339" i="5"/>
  <c r="N339" i="5" s="1"/>
  <c r="O339" i="5" s="1"/>
  <c r="H417" i="5"/>
  <c r="N417" i="5" s="1"/>
  <c r="O417" i="5" s="1"/>
  <c r="M220" i="5"/>
  <c r="M277" i="5"/>
  <c r="M436" i="5"/>
  <c r="M24" i="5"/>
  <c r="M113" i="5"/>
  <c r="H83" i="5"/>
  <c r="N83" i="5" s="1"/>
  <c r="O83" i="5" s="1"/>
  <c r="M85" i="5"/>
  <c r="H96" i="5"/>
  <c r="N96" i="5" s="1"/>
  <c r="O96" i="5" s="1"/>
  <c r="M272" i="5"/>
  <c r="H403" i="5"/>
  <c r="N403" i="5" s="1"/>
  <c r="O403" i="5" s="1"/>
  <c r="L424" i="5"/>
  <c r="M27" i="5"/>
  <c r="M111" i="5"/>
  <c r="J130" i="5"/>
  <c r="M139" i="5"/>
  <c r="H183" i="5"/>
  <c r="N183" i="5" s="1"/>
  <c r="O183" i="5" s="1"/>
  <c r="O122" i="5"/>
  <c r="O125" i="5"/>
  <c r="J247" i="5"/>
  <c r="H393" i="5"/>
  <c r="N393" i="5" s="1"/>
  <c r="M452" i="5"/>
  <c r="K485" i="5"/>
  <c r="H333" i="5"/>
  <c r="N333" i="5" s="1"/>
  <c r="O333" i="5" s="1"/>
  <c r="H388" i="5"/>
  <c r="N388" i="5" s="1"/>
  <c r="O388" i="5" s="1"/>
  <c r="M445" i="5"/>
  <c r="H22" i="5"/>
  <c r="N22" i="5" s="1"/>
  <c r="M87" i="5"/>
  <c r="H131" i="5"/>
  <c r="N131" i="5" s="1"/>
  <c r="M226" i="5"/>
  <c r="O405" i="5"/>
  <c r="M407" i="5"/>
  <c r="M433" i="5"/>
  <c r="H450" i="5"/>
  <c r="N450" i="5" s="1"/>
  <c r="O450" i="5" s="1"/>
  <c r="H473" i="5"/>
  <c r="N473" i="5" s="1"/>
  <c r="O473" i="5" s="1"/>
  <c r="K46" i="5"/>
  <c r="O61" i="5"/>
  <c r="O71" i="5"/>
  <c r="O94" i="5"/>
  <c r="O142" i="5"/>
  <c r="O145" i="5"/>
  <c r="O161" i="5"/>
  <c r="O264" i="5"/>
  <c r="M295" i="5"/>
  <c r="M368" i="5"/>
  <c r="M413" i="5"/>
  <c r="O48" i="5"/>
  <c r="L46" i="5"/>
  <c r="J54" i="5"/>
  <c r="M73" i="5"/>
  <c r="M109" i="5"/>
  <c r="M114" i="5"/>
  <c r="M137" i="5"/>
  <c r="O245" i="5"/>
  <c r="J257" i="5"/>
  <c r="O267" i="5"/>
  <c r="H312" i="5"/>
  <c r="N312" i="5" s="1"/>
  <c r="O312" i="5" s="1"/>
  <c r="N77" i="5"/>
  <c r="O78" i="5"/>
  <c r="K141" i="5"/>
  <c r="M179" i="5"/>
  <c r="H185" i="5"/>
  <c r="N185" i="5" s="1"/>
  <c r="O185" i="5" s="1"/>
  <c r="M193" i="5"/>
  <c r="J271" i="5"/>
  <c r="M275" i="5"/>
  <c r="H279" i="5"/>
  <c r="N279" i="5" s="1"/>
  <c r="O279" i="5" s="1"/>
  <c r="H284" i="5"/>
  <c r="N284" i="5" s="1"/>
  <c r="M284" i="5"/>
  <c r="H303" i="5"/>
  <c r="N303" i="5" s="1"/>
  <c r="O303" i="5" s="1"/>
  <c r="H330" i="5"/>
  <c r="N330" i="5" s="1"/>
  <c r="O330" i="5" s="1"/>
  <c r="M335" i="5"/>
  <c r="H352" i="5"/>
  <c r="N352" i="5" s="1"/>
  <c r="K361" i="5"/>
  <c r="M369" i="5"/>
  <c r="H369" i="5"/>
  <c r="N369" i="5" s="1"/>
  <c r="O369" i="5" s="1"/>
  <c r="H383" i="5"/>
  <c r="N383" i="5" s="1"/>
  <c r="O383" i="5" s="1"/>
  <c r="M383" i="5"/>
  <c r="L398" i="5"/>
  <c r="L397" i="5" s="1"/>
  <c r="H402" i="5"/>
  <c r="N402" i="5" s="1"/>
  <c r="O402" i="5" s="1"/>
  <c r="M420" i="5"/>
  <c r="H420" i="5"/>
  <c r="N420" i="5" s="1"/>
  <c r="O420" i="5" s="1"/>
  <c r="M455" i="5"/>
  <c r="H461" i="5"/>
  <c r="N461" i="5" s="1"/>
  <c r="O461" i="5" s="1"/>
  <c r="H26" i="5"/>
  <c r="N26" i="5" s="1"/>
  <c r="O26" i="5" s="1"/>
  <c r="M26" i="5"/>
  <c r="M30" i="5"/>
  <c r="H37" i="5"/>
  <c r="N37" i="5" s="1"/>
  <c r="M48" i="5"/>
  <c r="M46" i="5" s="1"/>
  <c r="M56" i="5"/>
  <c r="M67" i="5"/>
  <c r="H70" i="5"/>
  <c r="N70" i="5" s="1"/>
  <c r="O70" i="5" s="1"/>
  <c r="O75" i="5"/>
  <c r="M78" i="5"/>
  <c r="M77" i="5" s="1"/>
  <c r="H81" i="5"/>
  <c r="N81" i="5" s="1"/>
  <c r="H93" i="5"/>
  <c r="N93" i="5" s="1"/>
  <c r="O93" i="5" s="1"/>
  <c r="M187" i="5"/>
  <c r="H260" i="5"/>
  <c r="N260" i="5" s="1"/>
  <c r="O260" i="5" s="1"/>
  <c r="K257" i="5"/>
  <c r="H265" i="5"/>
  <c r="N265" i="5" s="1"/>
  <c r="O265" i="5" s="1"/>
  <c r="M267" i="5"/>
  <c r="H298" i="5"/>
  <c r="N298" i="5" s="1"/>
  <c r="O298" i="5" s="1"/>
  <c r="H306" i="5"/>
  <c r="N306" i="5" s="1"/>
  <c r="O306" i="5" s="1"/>
  <c r="H350" i="5"/>
  <c r="N350" i="5" s="1"/>
  <c r="O350" i="5" s="1"/>
  <c r="M350" i="5"/>
  <c r="H367" i="5"/>
  <c r="N367" i="5" s="1"/>
  <c r="O367" i="5" s="1"/>
  <c r="O413" i="5"/>
  <c r="H432" i="5"/>
  <c r="N432" i="5" s="1"/>
  <c r="O432" i="5" s="1"/>
  <c r="H435" i="5"/>
  <c r="N435" i="5" s="1"/>
  <c r="O435" i="5" s="1"/>
  <c r="H119" i="5"/>
  <c r="N119" i="5" s="1"/>
  <c r="O119" i="5" s="1"/>
  <c r="M119" i="5"/>
  <c r="H60" i="5"/>
  <c r="N60" i="5" s="1"/>
  <c r="O60" i="5" s="1"/>
  <c r="H99" i="5"/>
  <c r="N99" i="5" s="1"/>
  <c r="H110" i="5"/>
  <c r="N110" i="5" s="1"/>
  <c r="O110" i="5" s="1"/>
  <c r="H173" i="5"/>
  <c r="N173" i="5" s="1"/>
  <c r="O173" i="5" s="1"/>
  <c r="H246" i="5"/>
  <c r="N246" i="5" s="1"/>
  <c r="O246" i="5" s="1"/>
  <c r="H296" i="5"/>
  <c r="N296" i="5" s="1"/>
  <c r="O296" i="5" s="1"/>
  <c r="M296" i="5"/>
  <c r="H322" i="5"/>
  <c r="N322" i="5" s="1"/>
  <c r="O322" i="5" s="1"/>
  <c r="H337" i="5"/>
  <c r="N337" i="5" s="1"/>
  <c r="O337" i="5" s="1"/>
  <c r="H474" i="5"/>
  <c r="N474" i="5" s="1"/>
  <c r="O474" i="5" s="1"/>
  <c r="H477" i="5"/>
  <c r="N477" i="5" s="1"/>
  <c r="O477" i="5" s="1"/>
  <c r="H58" i="5"/>
  <c r="N58" i="5" s="1"/>
  <c r="O58" i="5" s="1"/>
  <c r="H80" i="5"/>
  <c r="N80" i="5" s="1"/>
  <c r="O80" i="5" s="1"/>
  <c r="O99" i="5"/>
  <c r="M458" i="5"/>
  <c r="H458" i="5"/>
  <c r="N458" i="5" s="1"/>
  <c r="O458" i="5" s="1"/>
  <c r="H470" i="5"/>
  <c r="N470" i="5" s="1"/>
  <c r="O470" i="5" s="1"/>
  <c r="H238" i="5"/>
  <c r="N238" i="5" s="1"/>
  <c r="O238" i="5" s="1"/>
  <c r="H286" i="5"/>
  <c r="N286" i="5" s="1"/>
  <c r="O286" i="5" s="1"/>
  <c r="H316" i="5"/>
  <c r="N316" i="5" s="1"/>
  <c r="O316" i="5" s="1"/>
  <c r="H97" i="5"/>
  <c r="N97" i="5" s="1"/>
  <c r="O97" i="5" s="1"/>
  <c r="M97" i="5"/>
  <c r="M102" i="5"/>
  <c r="M101" i="5" s="1"/>
  <c r="M190" i="5"/>
  <c r="J361" i="5"/>
  <c r="O492" i="5"/>
  <c r="K66" i="5"/>
  <c r="K63" i="5" s="1"/>
  <c r="M115" i="5"/>
  <c r="H202" i="5"/>
  <c r="N202" i="5" s="1"/>
  <c r="O202" i="5" s="1"/>
  <c r="M202" i="5"/>
  <c r="M310" i="5"/>
  <c r="H354" i="5"/>
  <c r="N354" i="5" s="1"/>
  <c r="O354" i="5" s="1"/>
  <c r="H385" i="5"/>
  <c r="N385" i="5" s="1"/>
  <c r="O385" i="5" s="1"/>
  <c r="H404" i="5"/>
  <c r="N404" i="5" s="1"/>
  <c r="O404" i="5" s="1"/>
  <c r="M404" i="5"/>
  <c r="H449" i="5"/>
  <c r="N449" i="5" s="1"/>
  <c r="O449" i="5" s="1"/>
  <c r="H453" i="5"/>
  <c r="N453" i="5" s="1"/>
  <c r="O453" i="5" s="1"/>
  <c r="L447" i="5"/>
  <c r="O465" i="5"/>
  <c r="H468" i="5"/>
  <c r="N468" i="5" s="1"/>
  <c r="O468" i="5" s="1"/>
  <c r="L467" i="5"/>
  <c r="O493" i="5"/>
  <c r="H28" i="5"/>
  <c r="N28" i="5" s="1"/>
  <c r="O28" i="5" s="1"/>
  <c r="M106" i="5"/>
  <c r="M418" i="5"/>
  <c r="H418" i="5"/>
  <c r="N418" i="5" s="1"/>
  <c r="O418" i="5" s="1"/>
  <c r="N52" i="5"/>
  <c r="O52" i="5" s="1"/>
  <c r="H65" i="5"/>
  <c r="N65" i="5" s="1"/>
  <c r="N64" i="5" s="1"/>
  <c r="O64" i="5" s="1"/>
  <c r="H124" i="5"/>
  <c r="N124" i="5" s="1"/>
  <c r="O124" i="5" s="1"/>
  <c r="H263" i="5"/>
  <c r="N263" i="5" s="1"/>
  <c r="O263" i="5" s="1"/>
  <c r="M263" i="5"/>
  <c r="H301" i="5"/>
  <c r="N301" i="5" s="1"/>
  <c r="O301" i="5" s="1"/>
  <c r="H345" i="5"/>
  <c r="N345" i="5" s="1"/>
  <c r="O345" i="5" s="1"/>
  <c r="H348" i="5"/>
  <c r="N348" i="5" s="1"/>
  <c r="O348" i="5" s="1"/>
  <c r="H400" i="5"/>
  <c r="N400" i="5" s="1"/>
  <c r="O400" i="5" s="1"/>
  <c r="H414" i="5"/>
  <c r="N414" i="5" s="1"/>
  <c r="H459" i="5"/>
  <c r="N459" i="5" s="1"/>
  <c r="H483" i="5"/>
  <c r="N483" i="5" s="1"/>
  <c r="O483" i="5" s="1"/>
  <c r="M291" i="5"/>
  <c r="H291" i="5"/>
  <c r="N291" i="5" s="1"/>
  <c r="O291" i="5" s="1"/>
  <c r="M378" i="5"/>
  <c r="H378" i="5"/>
  <c r="N378" i="5" s="1"/>
  <c r="O378" i="5" s="1"/>
  <c r="L387" i="5"/>
  <c r="M408" i="5"/>
  <c r="H408" i="5"/>
  <c r="N408" i="5" s="1"/>
  <c r="O408" i="5" s="1"/>
  <c r="M489" i="5"/>
  <c r="H489" i="5"/>
  <c r="N489" i="5" s="1"/>
  <c r="O489" i="5" s="1"/>
  <c r="M441" i="5"/>
  <c r="H441" i="5"/>
  <c r="N441" i="5" s="1"/>
  <c r="O441" i="5" s="1"/>
  <c r="O27" i="5"/>
  <c r="H45" i="5"/>
  <c r="N45" i="5" s="1"/>
  <c r="N43" i="5" s="1"/>
  <c r="M184" i="5"/>
  <c r="J204" i="5"/>
  <c r="H308" i="5"/>
  <c r="N308" i="5" s="1"/>
  <c r="O308" i="5" s="1"/>
  <c r="M308" i="5"/>
  <c r="H319" i="5"/>
  <c r="N319" i="5" s="1"/>
  <c r="N318" i="5" s="1"/>
  <c r="O318" i="5" s="1"/>
  <c r="M358" i="5"/>
  <c r="H358" i="5"/>
  <c r="N358" i="5" s="1"/>
  <c r="O358" i="5" s="1"/>
  <c r="H406" i="5"/>
  <c r="N406" i="5" s="1"/>
  <c r="O406" i="5" s="1"/>
  <c r="O421" i="5"/>
  <c r="H437" i="5"/>
  <c r="N437" i="5" s="1"/>
  <c r="O437" i="5" s="1"/>
  <c r="H72" i="5"/>
  <c r="N72" i="5" s="1"/>
  <c r="O72" i="5" s="1"/>
  <c r="M72" i="5"/>
  <c r="M94" i="5"/>
  <c r="J117" i="5"/>
  <c r="J116" i="5" s="1"/>
  <c r="H148" i="5"/>
  <c r="N148" i="5" s="1"/>
  <c r="O148" i="5" s="1"/>
  <c r="M153" i="5"/>
  <c r="M182" i="5"/>
  <c r="L66" i="5"/>
  <c r="L63" i="5" s="1"/>
  <c r="L76" i="5"/>
  <c r="O85" i="5"/>
  <c r="H95" i="5"/>
  <c r="N95" i="5" s="1"/>
  <c r="O95" i="5" s="1"/>
  <c r="M95" i="5"/>
  <c r="K117" i="5"/>
  <c r="J11" i="5"/>
  <c r="J7" i="5" s="1"/>
  <c r="K103" i="5"/>
  <c r="J297" i="5"/>
  <c r="K434" i="5"/>
  <c r="M465" i="5"/>
  <c r="H31" i="5"/>
  <c r="N31" i="5" s="1"/>
  <c r="O31" i="5" s="1"/>
  <c r="M33" i="5"/>
  <c r="M40" i="5"/>
  <c r="H57" i="5"/>
  <c r="N57" i="5" s="1"/>
  <c r="O57" i="5" s="1"/>
  <c r="M61" i="5"/>
  <c r="H84" i="5"/>
  <c r="N84" i="5" s="1"/>
  <c r="O84" i="5" s="1"/>
  <c r="M88" i="5"/>
  <c r="M126" i="5"/>
  <c r="H41" i="5"/>
  <c r="N41" i="5" s="1"/>
  <c r="O41" i="5" s="1"/>
  <c r="O44" i="5"/>
  <c r="M59" i="5"/>
  <c r="O62" i="5"/>
  <c r="O112" i="5"/>
  <c r="M129" i="5"/>
  <c r="O290" i="5"/>
  <c r="H324" i="5"/>
  <c r="N324" i="5" s="1"/>
  <c r="O324" i="5" s="1"/>
  <c r="O326" i="5"/>
  <c r="O359" i="5"/>
  <c r="H363" i="5"/>
  <c r="N363" i="5" s="1"/>
  <c r="O363" i="5" s="1"/>
  <c r="O372" i="5"/>
  <c r="H412" i="5"/>
  <c r="N412" i="5" s="1"/>
  <c r="O412" i="5" s="1"/>
  <c r="O428" i="5"/>
  <c r="H430" i="5"/>
  <c r="N430" i="5" s="1"/>
  <c r="O430" i="5" s="1"/>
  <c r="H444" i="5"/>
  <c r="N444" i="5" s="1"/>
  <c r="M451" i="5"/>
  <c r="K456" i="5"/>
  <c r="O459" i="5"/>
  <c r="M464" i="5"/>
  <c r="H464" i="5"/>
  <c r="N464" i="5" s="1"/>
  <c r="O464" i="5" s="1"/>
  <c r="H479" i="5"/>
  <c r="N479" i="5" s="1"/>
  <c r="O479" i="5" s="1"/>
  <c r="H50" i="5"/>
  <c r="N50" i="5" s="1"/>
  <c r="N49" i="5" s="1"/>
  <c r="O49" i="5" s="1"/>
  <c r="K21" i="5"/>
  <c r="H42" i="5"/>
  <c r="N42" i="5" s="1"/>
  <c r="O42" i="5" s="1"/>
  <c r="H74" i="5"/>
  <c r="N74" i="5" s="1"/>
  <c r="O74" i="5" s="1"/>
  <c r="H439" i="5"/>
  <c r="N439" i="5" s="1"/>
  <c r="O439" i="5" s="1"/>
  <c r="M439" i="5"/>
  <c r="H39" i="5"/>
  <c r="N39" i="5" s="1"/>
  <c r="M39" i="5"/>
  <c r="M38" i="5" s="1"/>
  <c r="K334" i="5"/>
  <c r="H373" i="5"/>
  <c r="N373" i="5" s="1"/>
  <c r="O373" i="5" s="1"/>
  <c r="K411" i="5"/>
  <c r="H143" i="5"/>
  <c r="N143" i="5" s="1"/>
  <c r="O143" i="5" s="1"/>
  <c r="M143" i="5"/>
  <c r="J218" i="5"/>
  <c r="H365" i="5"/>
  <c r="N365" i="5" s="1"/>
  <c r="O365" i="5" s="1"/>
  <c r="M365" i="5"/>
  <c r="J46" i="5"/>
  <c r="L54" i="5"/>
  <c r="L51" i="5" s="1"/>
  <c r="H82" i="5"/>
  <c r="N82" i="5" s="1"/>
  <c r="O82" i="5" s="1"/>
  <c r="M82" i="5"/>
  <c r="O105" i="5"/>
  <c r="O107" i="5"/>
  <c r="O226" i="5"/>
  <c r="K374" i="5"/>
  <c r="K360" i="5" s="1"/>
  <c r="O391" i="5"/>
  <c r="O393" i="5"/>
  <c r="O444" i="5"/>
  <c r="L456" i="5"/>
  <c r="L485" i="5"/>
  <c r="K278" i="5"/>
  <c r="L361" i="5"/>
  <c r="K92" i="5"/>
  <c r="K89" i="5" s="1"/>
  <c r="L278" i="5"/>
  <c r="J447" i="5"/>
  <c r="L92" i="5"/>
  <c r="L89" i="5" s="1"/>
  <c r="O317" i="5"/>
  <c r="H331" i="5"/>
  <c r="N331" i="5" s="1"/>
  <c r="O331" i="5" s="1"/>
  <c r="O376" i="5"/>
  <c r="J387" i="5"/>
  <c r="L411" i="5"/>
  <c r="K424" i="5"/>
  <c r="J424" i="5"/>
  <c r="O436" i="5"/>
  <c r="O462" i="5"/>
  <c r="J180" i="5"/>
  <c r="J230" i="5"/>
  <c r="H266" i="5"/>
  <c r="N266" i="5" s="1"/>
  <c r="O266" i="5" s="1"/>
  <c r="K283" i="5"/>
  <c r="L21" i="5"/>
  <c r="K54" i="5"/>
  <c r="K51" i="5" s="1"/>
  <c r="O69" i="5"/>
  <c r="O87" i="5"/>
  <c r="O98" i="5"/>
  <c r="O109" i="5"/>
  <c r="O111" i="5"/>
  <c r="O137" i="5"/>
  <c r="O147" i="5"/>
  <c r="K154" i="5"/>
  <c r="H186" i="5"/>
  <c r="N186" i="5" s="1"/>
  <c r="O186" i="5" s="1"/>
  <c r="O207" i="5"/>
  <c r="O242" i="5"/>
  <c r="O256" i="5"/>
  <c r="H280" i="5"/>
  <c r="N280" i="5" s="1"/>
  <c r="O280" i="5" s="1"/>
  <c r="O307" i="5"/>
  <c r="J321" i="5"/>
  <c r="J334" i="5"/>
  <c r="O344" i="5"/>
  <c r="O346" i="5"/>
  <c r="K447" i="5"/>
  <c r="O471" i="5"/>
  <c r="J485" i="5"/>
  <c r="O277" i="5"/>
  <c r="O302" i="5"/>
  <c r="J311" i="5"/>
  <c r="M329" i="5"/>
  <c r="M338" i="5"/>
  <c r="O364" i="5"/>
  <c r="O366" i="5"/>
  <c r="M380" i="5"/>
  <c r="M410" i="5"/>
  <c r="M422" i="5"/>
  <c r="M425" i="5"/>
  <c r="O438" i="5"/>
  <c r="H163" i="5"/>
  <c r="N163" i="5" s="1"/>
  <c r="O163" i="5" s="1"/>
  <c r="H158" i="5"/>
  <c r="N158" i="5" s="1"/>
  <c r="O158" i="5" s="1"/>
  <c r="M149" i="5"/>
  <c r="M147" i="5"/>
  <c r="H144" i="5"/>
  <c r="N144" i="5" s="1"/>
  <c r="O144" i="5" s="1"/>
  <c r="M145" i="5"/>
  <c r="H269" i="5"/>
  <c r="N269" i="5" s="1"/>
  <c r="O269" i="5" s="1"/>
  <c r="H259" i="5"/>
  <c r="N259" i="5" s="1"/>
  <c r="O259" i="5" s="1"/>
  <c r="O258" i="5"/>
  <c r="L257" i="5"/>
  <c r="M258" i="5"/>
  <c r="M256" i="5"/>
  <c r="H250" i="5"/>
  <c r="N250" i="5" s="1"/>
  <c r="O250" i="5" s="1"/>
  <c r="H252" i="5"/>
  <c r="N252" i="5" s="1"/>
  <c r="O252" i="5" s="1"/>
  <c r="H255" i="5"/>
  <c r="N255" i="5" s="1"/>
  <c r="O255" i="5" s="1"/>
  <c r="M228" i="5"/>
  <c r="H155" i="5"/>
  <c r="N155" i="5" s="1"/>
  <c r="O155" i="5" s="1"/>
  <c r="O156" i="5"/>
  <c r="M156" i="5"/>
  <c r="H164" i="5"/>
  <c r="N164" i="5" s="1"/>
  <c r="O164" i="5" s="1"/>
  <c r="M161" i="5"/>
  <c r="L130" i="5"/>
  <c r="M136" i="5"/>
  <c r="M138" i="5"/>
  <c r="H133" i="5"/>
  <c r="N133" i="5" s="1"/>
  <c r="O133" i="5" s="1"/>
  <c r="H135" i="5"/>
  <c r="N135" i="5" s="1"/>
  <c r="O135" i="5" s="1"/>
  <c r="H132" i="5"/>
  <c r="N132" i="5" s="1"/>
  <c r="O132" i="5" s="1"/>
  <c r="H134" i="5"/>
  <c r="N134" i="5" s="1"/>
  <c r="O134" i="5" s="1"/>
  <c r="H127" i="5"/>
  <c r="N127" i="5" s="1"/>
  <c r="O127" i="5" s="1"/>
  <c r="H217" i="5"/>
  <c r="N217" i="5" s="1"/>
  <c r="O217" i="5" s="1"/>
  <c r="H236" i="5"/>
  <c r="N236" i="5" s="1"/>
  <c r="O236" i="5" s="1"/>
  <c r="H222" i="5"/>
  <c r="N222" i="5" s="1"/>
  <c r="O222" i="5" s="1"/>
  <c r="K234" i="5"/>
  <c r="H227" i="5"/>
  <c r="N227" i="5" s="1"/>
  <c r="O227" i="5" s="1"/>
  <c r="H241" i="5"/>
  <c r="N241" i="5" s="1"/>
  <c r="O241" i="5" s="1"/>
  <c r="H221" i="5"/>
  <c r="N221" i="5" s="1"/>
  <c r="O221" i="5" s="1"/>
  <c r="H223" i="5"/>
  <c r="N223" i="5" s="1"/>
  <c r="O223" i="5" s="1"/>
  <c r="H235" i="5"/>
  <c r="N235" i="5" s="1"/>
  <c r="O235" i="5" s="1"/>
  <c r="K204" i="5"/>
  <c r="M239" i="5"/>
  <c r="M213" i="5"/>
  <c r="H240" i="5"/>
  <c r="N240" i="5" s="1"/>
  <c r="O240" i="5" s="1"/>
  <c r="M244" i="5"/>
  <c r="H215" i="5"/>
  <c r="N215" i="5" s="1"/>
  <c r="O215" i="5" s="1"/>
  <c r="H201" i="5"/>
  <c r="N201" i="5" s="1"/>
  <c r="O201" i="5" s="1"/>
  <c r="M207" i="5"/>
  <c r="M199" i="5"/>
  <c r="H208" i="5"/>
  <c r="N208" i="5" s="1"/>
  <c r="O208" i="5" s="1"/>
  <c r="M197" i="5"/>
  <c r="O200" i="5"/>
  <c r="M191" i="5"/>
  <c r="M209" i="5"/>
  <c r="M170" i="5"/>
  <c r="M168" i="5"/>
  <c r="H176" i="5"/>
  <c r="N176" i="5" s="1"/>
  <c r="O176" i="5" s="1"/>
  <c r="H172" i="5"/>
  <c r="N172" i="5" s="1"/>
  <c r="O172" i="5" s="1"/>
  <c r="M174" i="5"/>
  <c r="H177" i="5"/>
  <c r="N177" i="5" s="1"/>
  <c r="O177" i="5" s="1"/>
  <c r="L141" i="5"/>
  <c r="H150" i="5"/>
  <c r="N150" i="5" s="1"/>
  <c r="O150" i="5" s="1"/>
  <c r="M142" i="5"/>
  <c r="M146" i="5"/>
  <c r="H151" i="5"/>
  <c r="N151" i="5" s="1"/>
  <c r="O151" i="5" s="1"/>
  <c r="H123" i="5"/>
  <c r="N123" i="5" s="1"/>
  <c r="O123" i="5" s="1"/>
  <c r="M122" i="5"/>
  <c r="H121" i="5"/>
  <c r="N121" i="5" s="1"/>
  <c r="O121" i="5" s="1"/>
  <c r="M125" i="5"/>
  <c r="H120" i="5"/>
  <c r="N120" i="5" s="1"/>
  <c r="O120" i="5" s="1"/>
  <c r="M117" i="5"/>
  <c r="L11" i="5"/>
  <c r="M17" i="5"/>
  <c r="K11" i="5"/>
  <c r="H10" i="5"/>
  <c r="N10" i="5" s="1"/>
  <c r="O10" i="5" s="1"/>
  <c r="M10" i="5"/>
  <c r="H13" i="5"/>
  <c r="N13" i="5" s="1"/>
  <c r="O13" i="5" s="1"/>
  <c r="M13" i="5"/>
  <c r="H15" i="5"/>
  <c r="N15" i="5" s="1"/>
  <c r="O15" i="5" s="1"/>
  <c r="M15" i="5"/>
  <c r="G9" i="5"/>
  <c r="M9" i="5" s="1"/>
  <c r="H14" i="5"/>
  <c r="N14" i="5" s="1"/>
  <c r="O14" i="5" s="1"/>
  <c r="M18" i="5"/>
  <c r="K10" i="5"/>
  <c r="K8" i="5" s="1"/>
  <c r="H19" i="5"/>
  <c r="N19" i="5" s="1"/>
  <c r="O19" i="5" s="1"/>
  <c r="H12" i="5"/>
  <c r="N12" i="5" s="1"/>
  <c r="O12" i="5" s="1"/>
  <c r="O81" i="5"/>
  <c r="N46" i="5"/>
  <c r="O47" i="5"/>
  <c r="O102" i="5"/>
  <c r="N101" i="5"/>
  <c r="O101" i="5" s="1"/>
  <c r="M273" i="5"/>
  <c r="H273" i="5"/>
  <c r="N273" i="5" s="1"/>
  <c r="O273" i="5" s="1"/>
  <c r="H305" i="5"/>
  <c r="N305" i="5" s="1"/>
  <c r="O305" i="5" s="1"/>
  <c r="M305" i="5"/>
  <c r="O362" i="5"/>
  <c r="M195" i="5"/>
  <c r="H195" i="5"/>
  <c r="N195" i="5" s="1"/>
  <c r="O195" i="5" s="1"/>
  <c r="H253" i="5"/>
  <c r="N253" i="5" s="1"/>
  <c r="O253" i="5" s="1"/>
  <c r="M253" i="5"/>
  <c r="M268" i="5"/>
  <c r="H268" i="5"/>
  <c r="N268" i="5" s="1"/>
  <c r="O268" i="5" s="1"/>
  <c r="J21" i="5"/>
  <c r="J66" i="5"/>
  <c r="J63" i="5" s="1"/>
  <c r="O131" i="5"/>
  <c r="K189" i="5"/>
  <c r="L204" i="5"/>
  <c r="H249" i="5"/>
  <c r="N249" i="5" s="1"/>
  <c r="O249" i="5" s="1"/>
  <c r="L321" i="5"/>
  <c r="O384" i="5"/>
  <c r="H386" i="5"/>
  <c r="N386" i="5" s="1"/>
  <c r="O386" i="5" s="1"/>
  <c r="M386" i="5"/>
  <c r="O17" i="5"/>
  <c r="L180" i="5"/>
  <c r="M206" i="5"/>
  <c r="H224" i="5"/>
  <c r="N224" i="5" s="1"/>
  <c r="O224" i="5" s="1"/>
  <c r="M224" i="5"/>
  <c r="L271" i="5"/>
  <c r="M285" i="5"/>
  <c r="H285" i="5"/>
  <c r="N285" i="5" s="1"/>
  <c r="O285" i="5" s="1"/>
  <c r="H431" i="5"/>
  <c r="N431" i="5" s="1"/>
  <c r="O431" i="5" s="1"/>
  <c r="M431" i="5"/>
  <c r="O22" i="5"/>
  <c r="O35" i="5"/>
  <c r="J103" i="5"/>
  <c r="K130" i="5"/>
  <c r="K116" i="5" s="1"/>
  <c r="M181" i="5"/>
  <c r="O193" i="5"/>
  <c r="H299" i="5"/>
  <c r="N299" i="5" s="1"/>
  <c r="O299" i="5" s="1"/>
  <c r="M299" i="5"/>
  <c r="J374" i="5"/>
  <c r="O375" i="5"/>
  <c r="H100" i="5"/>
  <c r="N100" i="5" s="1"/>
  <c r="O100" i="5" s="1"/>
  <c r="H108" i="5"/>
  <c r="N108" i="5" s="1"/>
  <c r="O108" i="5" s="1"/>
  <c r="H159" i="5"/>
  <c r="N159" i="5" s="1"/>
  <c r="O159" i="5" s="1"/>
  <c r="M159" i="5"/>
  <c r="H16" i="5"/>
  <c r="N16" i="5" s="1"/>
  <c r="O16" i="5" s="1"/>
  <c r="H91" i="5"/>
  <c r="N91" i="5" s="1"/>
  <c r="H118" i="5"/>
  <c r="N118" i="5" s="1"/>
  <c r="H196" i="5"/>
  <c r="N196" i="5" s="1"/>
  <c r="O196" i="5" s="1"/>
  <c r="M254" i="5"/>
  <c r="H254" i="5"/>
  <c r="N254" i="5" s="1"/>
  <c r="O254" i="5" s="1"/>
  <c r="K271" i="5"/>
  <c r="M304" i="5"/>
  <c r="H304" i="5"/>
  <c r="N304" i="5" s="1"/>
  <c r="O304" i="5" s="1"/>
  <c r="L334" i="5"/>
  <c r="H25" i="5"/>
  <c r="N25" i="5" s="1"/>
  <c r="O25" i="5" s="1"/>
  <c r="J92" i="5"/>
  <c r="J89" i="5" s="1"/>
  <c r="O104" i="5"/>
  <c r="M152" i="5"/>
  <c r="J166" i="5"/>
  <c r="J165" i="5" s="1"/>
  <c r="L189" i="5"/>
  <c r="M219" i="5"/>
  <c r="H219" i="5"/>
  <c r="N219" i="5" s="1"/>
  <c r="H229" i="5"/>
  <c r="N229" i="5" s="1"/>
  <c r="O229" i="5" s="1"/>
  <c r="M229" i="5"/>
  <c r="H248" i="5"/>
  <c r="N248" i="5" s="1"/>
  <c r="O352" i="5"/>
  <c r="L8" i="5"/>
  <c r="O231" i="5"/>
  <c r="K347" i="5"/>
  <c r="H371" i="5"/>
  <c r="N371" i="5" s="1"/>
  <c r="O371" i="5" s="1"/>
  <c r="M371" i="5"/>
  <c r="O181" i="5"/>
  <c r="H23" i="5"/>
  <c r="N23" i="5" s="1"/>
  <c r="O23" i="5" s="1"/>
  <c r="H32" i="5"/>
  <c r="N32" i="5" s="1"/>
  <c r="O32" i="5" s="1"/>
  <c r="J40" i="5"/>
  <c r="H171" i="5"/>
  <c r="N171" i="5" s="1"/>
  <c r="O171" i="5" s="1"/>
  <c r="M171" i="5"/>
  <c r="J189" i="5"/>
  <c r="H205" i="5"/>
  <c r="N205" i="5" s="1"/>
  <c r="H274" i="5"/>
  <c r="N274" i="5" s="1"/>
  <c r="O274" i="5" s="1"/>
  <c r="H68" i="5"/>
  <c r="N68" i="5" s="1"/>
  <c r="O68" i="5" s="1"/>
  <c r="O77" i="5"/>
  <c r="H157" i="5"/>
  <c r="N157" i="5" s="1"/>
  <c r="O157" i="5" s="1"/>
  <c r="H167" i="5"/>
  <c r="N167" i="5" s="1"/>
  <c r="M98" i="5"/>
  <c r="K166" i="5"/>
  <c r="H194" i="5"/>
  <c r="N194" i="5" s="1"/>
  <c r="O194" i="5" s="1"/>
  <c r="M194" i="5"/>
  <c r="J43" i="5"/>
  <c r="M75" i="5"/>
  <c r="L117" i="5"/>
  <c r="H128" i="5"/>
  <c r="N128" i="5" s="1"/>
  <c r="O128" i="5" s="1"/>
  <c r="J141" i="5"/>
  <c r="O162" i="5"/>
  <c r="L166" i="5"/>
  <c r="H212" i="5"/>
  <c r="N212" i="5" s="1"/>
  <c r="O212" i="5" s="1"/>
  <c r="H232" i="5"/>
  <c r="N232" i="5" s="1"/>
  <c r="O232" i="5" s="1"/>
  <c r="M232" i="5"/>
  <c r="M230" i="5" s="1"/>
  <c r="H293" i="5"/>
  <c r="N293" i="5" s="1"/>
  <c r="O293" i="5" s="1"/>
  <c r="M293" i="5"/>
  <c r="O414" i="5"/>
  <c r="O34" i="5"/>
  <c r="K43" i="5"/>
  <c r="O50" i="5"/>
  <c r="J79" i="5"/>
  <c r="J76" i="5" s="1"/>
  <c r="L154" i="5"/>
  <c r="H210" i="5"/>
  <c r="N210" i="5" s="1"/>
  <c r="O210" i="5" s="1"/>
  <c r="M210" i="5"/>
  <c r="L218" i="5"/>
  <c r="L247" i="5"/>
  <c r="H270" i="5"/>
  <c r="N270" i="5" s="1"/>
  <c r="O270" i="5" s="1"/>
  <c r="M270" i="5"/>
  <c r="L283" i="5"/>
  <c r="H416" i="5"/>
  <c r="N416" i="5" s="1"/>
  <c r="O416" i="5" s="1"/>
  <c r="M416" i="5"/>
  <c r="K311" i="5"/>
  <c r="H292" i="5"/>
  <c r="N292" i="5" s="1"/>
  <c r="O292" i="5" s="1"/>
  <c r="K297" i="5"/>
  <c r="H300" i="5"/>
  <c r="N300" i="5" s="1"/>
  <c r="O300" i="5" s="1"/>
  <c r="L311" i="5"/>
  <c r="H323" i="5"/>
  <c r="N323" i="5" s="1"/>
  <c r="O323" i="5" s="1"/>
  <c r="M323" i="5"/>
  <c r="H395" i="5"/>
  <c r="N395" i="5" s="1"/>
  <c r="M395" i="5"/>
  <c r="M394" i="5" s="1"/>
  <c r="H478" i="5"/>
  <c r="N478" i="5" s="1"/>
  <c r="M478" i="5"/>
  <c r="H160" i="5"/>
  <c r="N160" i="5" s="1"/>
  <c r="O160" i="5" s="1"/>
  <c r="H188" i="5"/>
  <c r="N188" i="5" s="1"/>
  <c r="O188" i="5" s="1"/>
  <c r="O191" i="5"/>
  <c r="M216" i="5"/>
  <c r="H225" i="5"/>
  <c r="N225" i="5" s="1"/>
  <c r="O225" i="5" s="1"/>
  <c r="O239" i="5"/>
  <c r="H243" i="5"/>
  <c r="N243" i="5" s="1"/>
  <c r="O243" i="5" s="1"/>
  <c r="H262" i="5"/>
  <c r="N262" i="5" s="1"/>
  <c r="O262" i="5" s="1"/>
  <c r="H288" i="5"/>
  <c r="N288" i="5" s="1"/>
  <c r="O288" i="5" s="1"/>
  <c r="L297" i="5"/>
  <c r="M314" i="5"/>
  <c r="H454" i="5"/>
  <c r="N454" i="5" s="1"/>
  <c r="O454" i="5" s="1"/>
  <c r="M454" i="5"/>
  <c r="K180" i="5"/>
  <c r="M192" i="5"/>
  <c r="H192" i="5"/>
  <c r="N192" i="5" s="1"/>
  <c r="O192" i="5" s="1"/>
  <c r="J411" i="5"/>
  <c r="O429" i="5"/>
  <c r="M448" i="5"/>
  <c r="H472" i="5"/>
  <c r="N472" i="5" s="1"/>
  <c r="O472" i="5" s="1"/>
  <c r="M472" i="5"/>
  <c r="M162" i="5"/>
  <c r="J234" i="5"/>
  <c r="J233" i="5" s="1"/>
  <c r="M245" i="5"/>
  <c r="H261" i="5"/>
  <c r="N261" i="5" s="1"/>
  <c r="O261" i="5" s="1"/>
  <c r="M261" i="5"/>
  <c r="H287" i="5"/>
  <c r="N287" i="5" s="1"/>
  <c r="O287" i="5" s="1"/>
  <c r="M287" i="5"/>
  <c r="H309" i="5"/>
  <c r="N309" i="5" s="1"/>
  <c r="O309" i="5" s="1"/>
  <c r="M313" i="5"/>
  <c r="M317" i="5"/>
  <c r="H341" i="5"/>
  <c r="N341" i="5" s="1"/>
  <c r="O341" i="5" s="1"/>
  <c r="M341" i="5"/>
  <c r="H356" i="5"/>
  <c r="N356" i="5" s="1"/>
  <c r="O356" i="5" s="1"/>
  <c r="M356" i="5"/>
  <c r="H237" i="5"/>
  <c r="N237" i="5" s="1"/>
  <c r="O237" i="5" s="1"/>
  <c r="J283" i="5"/>
  <c r="O335" i="5"/>
  <c r="H401" i="5"/>
  <c r="N401" i="5" s="1"/>
  <c r="M401" i="5"/>
  <c r="H198" i="5"/>
  <c r="N198" i="5" s="1"/>
  <c r="O198" i="5" s="1"/>
  <c r="H175" i="5"/>
  <c r="N175" i="5" s="1"/>
  <c r="O175" i="5" s="1"/>
  <c r="H214" i="5"/>
  <c r="N214" i="5" s="1"/>
  <c r="O214" i="5" s="1"/>
  <c r="L234" i="5"/>
  <c r="H276" i="5"/>
  <c r="N276" i="5" s="1"/>
  <c r="O276" i="5" s="1"/>
  <c r="M278" i="5"/>
  <c r="H328" i="5"/>
  <c r="N328" i="5" s="1"/>
  <c r="O328" i="5" s="1"/>
  <c r="H332" i="5"/>
  <c r="N332" i="5" s="1"/>
  <c r="O332" i="5" s="1"/>
  <c r="M332" i="5"/>
  <c r="H463" i="5"/>
  <c r="N463" i="5" s="1"/>
  <c r="O463" i="5" s="1"/>
  <c r="M463" i="5"/>
  <c r="L476" i="5"/>
  <c r="O488" i="5"/>
  <c r="J154" i="5"/>
  <c r="O251" i="5"/>
  <c r="N311" i="5"/>
  <c r="O336" i="5"/>
  <c r="O351" i="5"/>
  <c r="K398" i="5"/>
  <c r="K397" i="5" s="1"/>
  <c r="H475" i="5"/>
  <c r="N475" i="5" s="1"/>
  <c r="O475" i="5" s="1"/>
  <c r="M475" i="5"/>
  <c r="L374" i="5"/>
  <c r="L360" i="5" s="1"/>
  <c r="L434" i="5"/>
  <c r="J456" i="5"/>
  <c r="H466" i="5"/>
  <c r="N466" i="5" s="1"/>
  <c r="O466" i="5" s="1"/>
  <c r="M466" i="5"/>
  <c r="H481" i="5"/>
  <c r="N481" i="5" s="1"/>
  <c r="O481" i="5" s="1"/>
  <c r="M481" i="5"/>
  <c r="J398" i="5"/>
  <c r="J397" i="5" s="1"/>
  <c r="J434" i="5"/>
  <c r="J423" i="5" s="1"/>
  <c r="K218" i="5"/>
  <c r="K247" i="5"/>
  <c r="M290" i="5"/>
  <c r="M302" i="5"/>
  <c r="M326" i="5"/>
  <c r="M344" i="5"/>
  <c r="M359" i="5"/>
  <c r="M389" i="5"/>
  <c r="M387" i="5" s="1"/>
  <c r="M419" i="5"/>
  <c r="J347" i="5"/>
  <c r="H469" i="5"/>
  <c r="N469" i="5" s="1"/>
  <c r="M469" i="5"/>
  <c r="L347" i="5"/>
  <c r="H460" i="5"/>
  <c r="N460" i="5" s="1"/>
  <c r="O460" i="5" s="1"/>
  <c r="M460" i="5"/>
  <c r="H484" i="5"/>
  <c r="N484" i="5" s="1"/>
  <c r="O484" i="5" s="1"/>
  <c r="M484" i="5"/>
  <c r="J467" i="5"/>
  <c r="J476" i="5"/>
  <c r="J493" i="4"/>
  <c r="J492" i="4" s="1"/>
  <c r="J491" i="4"/>
  <c r="J490" i="4"/>
  <c r="J489" i="4"/>
  <c r="J488" i="4"/>
  <c r="J487" i="4"/>
  <c r="J486" i="4"/>
  <c r="J484" i="4"/>
  <c r="J483" i="4"/>
  <c r="J482" i="4"/>
  <c r="J481" i="4"/>
  <c r="J480" i="4"/>
  <c r="J479" i="4"/>
  <c r="J478" i="4"/>
  <c r="J477" i="4"/>
  <c r="J475" i="4"/>
  <c r="J474" i="4"/>
  <c r="J473" i="4"/>
  <c r="J472" i="4"/>
  <c r="J471" i="4"/>
  <c r="J470" i="4"/>
  <c r="J469" i="4"/>
  <c r="J468" i="4"/>
  <c r="J466" i="4"/>
  <c r="J465" i="4"/>
  <c r="J464" i="4"/>
  <c r="J463" i="4"/>
  <c r="J462" i="4"/>
  <c r="J461" i="4"/>
  <c r="J460" i="4"/>
  <c r="J459" i="4"/>
  <c r="J458" i="4"/>
  <c r="J457" i="4"/>
  <c r="J455" i="4"/>
  <c r="J454" i="4"/>
  <c r="J453" i="4"/>
  <c r="J452" i="4"/>
  <c r="J451" i="4"/>
  <c r="J450" i="4"/>
  <c r="J449" i="4"/>
  <c r="J448" i="4"/>
  <c r="J445" i="4"/>
  <c r="J444" i="4"/>
  <c r="J443" i="4"/>
  <c r="J442" i="4"/>
  <c r="J441" i="4"/>
  <c r="J440" i="4"/>
  <c r="J439" i="4"/>
  <c r="J438" i="4"/>
  <c r="J437" i="4"/>
  <c r="J436" i="4"/>
  <c r="J433" i="4"/>
  <c r="J432" i="4"/>
  <c r="J431" i="4"/>
  <c r="J430" i="4"/>
  <c r="J429" i="4"/>
  <c r="J428" i="4"/>
  <c r="J427" i="4"/>
  <c r="J426" i="4"/>
  <c r="J425" i="4"/>
  <c r="J422" i="4"/>
  <c r="J421" i="4"/>
  <c r="J420" i="4"/>
  <c r="J419" i="4"/>
  <c r="J418" i="4"/>
  <c r="J417" i="4"/>
  <c r="J416" i="4"/>
  <c r="J415" i="4"/>
  <c r="J414" i="4"/>
  <c r="J413" i="4"/>
  <c r="J412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5" i="4"/>
  <c r="J394" i="4" s="1"/>
  <c r="J393" i="4"/>
  <c r="J392" i="4"/>
  <c r="J391" i="4"/>
  <c r="J390" i="4"/>
  <c r="J389" i="4"/>
  <c r="J388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19" i="4"/>
  <c r="J318" i="4" s="1"/>
  <c r="J317" i="4"/>
  <c r="J316" i="4"/>
  <c r="J315" i="4"/>
  <c r="J314" i="4"/>
  <c r="J313" i="4"/>
  <c r="J312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0" i="4"/>
  <c r="J279" i="4"/>
  <c r="J278" i="4" s="1"/>
  <c r="J277" i="4"/>
  <c r="J276" i="4"/>
  <c r="J275" i="4"/>
  <c r="J274" i="4"/>
  <c r="J273" i="4"/>
  <c r="J272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6" i="4"/>
  <c r="J255" i="4"/>
  <c r="J254" i="4"/>
  <c r="J253" i="4"/>
  <c r="J252" i="4"/>
  <c r="J251" i="4"/>
  <c r="J250" i="4"/>
  <c r="J249" i="4"/>
  <c r="J248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2" i="4"/>
  <c r="J231" i="4"/>
  <c r="J229" i="4"/>
  <c r="J228" i="4"/>
  <c r="J227" i="4"/>
  <c r="J226" i="4"/>
  <c r="J225" i="4"/>
  <c r="J224" i="4"/>
  <c r="J223" i="4"/>
  <c r="J222" i="4"/>
  <c r="J221" i="4"/>
  <c r="J220" i="4"/>
  <c r="J219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8" i="4"/>
  <c r="J187" i="4"/>
  <c r="J186" i="4"/>
  <c r="J185" i="4"/>
  <c r="J184" i="4"/>
  <c r="J183" i="4"/>
  <c r="J182" i="4"/>
  <c r="J181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4" i="4"/>
  <c r="J163" i="4"/>
  <c r="J162" i="4"/>
  <c r="J161" i="4"/>
  <c r="J160" i="4"/>
  <c r="J159" i="4"/>
  <c r="J158" i="4"/>
  <c r="J157" i="4"/>
  <c r="J156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39" i="4"/>
  <c r="J138" i="4"/>
  <c r="J137" i="4"/>
  <c r="J136" i="4"/>
  <c r="J135" i="4"/>
  <c r="J134" i="4"/>
  <c r="J133" i="4"/>
  <c r="J132" i="4"/>
  <c r="J131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2" i="4"/>
  <c r="J101" i="4" s="1"/>
  <c r="J100" i="4"/>
  <c r="J99" i="4"/>
  <c r="J98" i="4"/>
  <c r="J97" i="4"/>
  <c r="J96" i="4"/>
  <c r="J95" i="4"/>
  <c r="J94" i="4"/>
  <c r="J93" i="4"/>
  <c r="J91" i="4"/>
  <c r="J90" i="4" s="1"/>
  <c r="J88" i="4"/>
  <c r="J87" i="4"/>
  <c r="J86" i="4"/>
  <c r="J85" i="4"/>
  <c r="J84" i="4"/>
  <c r="J83" i="4"/>
  <c r="J82" i="4"/>
  <c r="J81" i="4"/>
  <c r="J80" i="4"/>
  <c r="J78" i="4"/>
  <c r="J77" i="4" s="1"/>
  <c r="J75" i="4"/>
  <c r="J74" i="4"/>
  <c r="J73" i="4"/>
  <c r="J72" i="4"/>
  <c r="J71" i="4"/>
  <c r="J70" i="4"/>
  <c r="J69" i="4"/>
  <c r="J68" i="4"/>
  <c r="J67" i="4"/>
  <c r="J65" i="4"/>
  <c r="J64" i="4" s="1"/>
  <c r="J62" i="4"/>
  <c r="J61" i="4"/>
  <c r="J60" i="4"/>
  <c r="J59" i="4"/>
  <c r="J58" i="4"/>
  <c r="J57" i="4"/>
  <c r="J56" i="4"/>
  <c r="J55" i="4"/>
  <c r="J53" i="4"/>
  <c r="J52" i="4" s="1"/>
  <c r="J50" i="4"/>
  <c r="J49" i="4" s="1"/>
  <c r="J48" i="4"/>
  <c r="J47" i="4"/>
  <c r="J45" i="4"/>
  <c r="J44" i="4"/>
  <c r="J42" i="4"/>
  <c r="J41" i="4"/>
  <c r="J39" i="4"/>
  <c r="J38" i="4" s="1"/>
  <c r="J37" i="4"/>
  <c r="J36" i="4" s="1"/>
  <c r="J35" i="4"/>
  <c r="J34" i="4" s="1"/>
  <c r="J33" i="4"/>
  <c r="J32" i="4"/>
  <c r="J31" i="4"/>
  <c r="J30" i="4"/>
  <c r="J29" i="4"/>
  <c r="J28" i="4"/>
  <c r="J27" i="4"/>
  <c r="J26" i="4"/>
  <c r="J25" i="4"/>
  <c r="J24" i="4"/>
  <c r="J23" i="4"/>
  <c r="J22" i="4"/>
  <c r="J19" i="4"/>
  <c r="J18" i="4"/>
  <c r="J17" i="4"/>
  <c r="J16" i="4"/>
  <c r="J15" i="4"/>
  <c r="J14" i="4"/>
  <c r="J13" i="4"/>
  <c r="J12" i="4"/>
  <c r="J10" i="4"/>
  <c r="J9" i="4"/>
  <c r="L493" i="4"/>
  <c r="L492" i="4" s="1"/>
  <c r="K493" i="4"/>
  <c r="K492" i="4" s="1"/>
  <c r="L491" i="4"/>
  <c r="K491" i="4"/>
  <c r="L490" i="4"/>
  <c r="K490" i="4"/>
  <c r="L489" i="4"/>
  <c r="K489" i="4"/>
  <c r="L488" i="4"/>
  <c r="K488" i="4"/>
  <c r="L487" i="4"/>
  <c r="K487" i="4"/>
  <c r="L486" i="4"/>
  <c r="K486" i="4"/>
  <c r="L484" i="4"/>
  <c r="K484" i="4"/>
  <c r="L483" i="4"/>
  <c r="K483" i="4"/>
  <c r="L482" i="4"/>
  <c r="K482" i="4"/>
  <c r="L481" i="4"/>
  <c r="K481" i="4"/>
  <c r="L480" i="4"/>
  <c r="K480" i="4"/>
  <c r="L479" i="4"/>
  <c r="K479" i="4"/>
  <c r="L478" i="4"/>
  <c r="K478" i="4"/>
  <c r="L477" i="4"/>
  <c r="K477" i="4"/>
  <c r="L475" i="4"/>
  <c r="K475" i="4"/>
  <c r="L474" i="4"/>
  <c r="K474" i="4"/>
  <c r="L473" i="4"/>
  <c r="K473" i="4"/>
  <c r="L472" i="4"/>
  <c r="K472" i="4"/>
  <c r="L471" i="4"/>
  <c r="K471" i="4"/>
  <c r="L470" i="4"/>
  <c r="K470" i="4"/>
  <c r="L469" i="4"/>
  <c r="K469" i="4"/>
  <c r="L468" i="4"/>
  <c r="K468" i="4"/>
  <c r="L466" i="4"/>
  <c r="K466" i="4"/>
  <c r="L465" i="4"/>
  <c r="K465" i="4"/>
  <c r="L464" i="4"/>
  <c r="K464" i="4"/>
  <c r="L463" i="4"/>
  <c r="K463" i="4"/>
  <c r="L462" i="4"/>
  <c r="K462" i="4"/>
  <c r="L461" i="4"/>
  <c r="K461" i="4"/>
  <c r="L460" i="4"/>
  <c r="K460" i="4"/>
  <c r="L459" i="4"/>
  <c r="K459" i="4"/>
  <c r="L458" i="4"/>
  <c r="K458" i="4"/>
  <c r="L457" i="4"/>
  <c r="K457" i="4"/>
  <c r="L455" i="4"/>
  <c r="K455" i="4"/>
  <c r="L454" i="4"/>
  <c r="K454" i="4"/>
  <c r="L453" i="4"/>
  <c r="K453" i="4"/>
  <c r="L452" i="4"/>
  <c r="K452" i="4"/>
  <c r="L451" i="4"/>
  <c r="K451" i="4"/>
  <c r="L450" i="4"/>
  <c r="K450" i="4"/>
  <c r="L449" i="4"/>
  <c r="K449" i="4"/>
  <c r="L448" i="4"/>
  <c r="K448" i="4"/>
  <c r="L445" i="4"/>
  <c r="K445" i="4"/>
  <c r="L444" i="4"/>
  <c r="K444" i="4"/>
  <c r="L443" i="4"/>
  <c r="K443" i="4"/>
  <c r="L442" i="4"/>
  <c r="K442" i="4"/>
  <c r="L441" i="4"/>
  <c r="K441" i="4"/>
  <c r="L440" i="4"/>
  <c r="K440" i="4"/>
  <c r="L439" i="4"/>
  <c r="K439" i="4"/>
  <c r="L438" i="4"/>
  <c r="K438" i="4"/>
  <c r="L437" i="4"/>
  <c r="K437" i="4"/>
  <c r="L436" i="4"/>
  <c r="K436" i="4"/>
  <c r="L435" i="4"/>
  <c r="K435" i="4"/>
  <c r="L433" i="4"/>
  <c r="K433" i="4"/>
  <c r="L432" i="4"/>
  <c r="K432" i="4"/>
  <c r="L431" i="4"/>
  <c r="K431" i="4"/>
  <c r="L430" i="4"/>
  <c r="K430" i="4"/>
  <c r="L429" i="4"/>
  <c r="K429" i="4"/>
  <c r="L428" i="4"/>
  <c r="K428" i="4"/>
  <c r="L427" i="4"/>
  <c r="K427" i="4"/>
  <c r="L426" i="4"/>
  <c r="K426" i="4"/>
  <c r="L425" i="4"/>
  <c r="K425" i="4"/>
  <c r="L422" i="4"/>
  <c r="K422" i="4"/>
  <c r="L421" i="4"/>
  <c r="K421" i="4"/>
  <c r="L420" i="4"/>
  <c r="K420" i="4"/>
  <c r="L419" i="4"/>
  <c r="K419" i="4"/>
  <c r="L418" i="4"/>
  <c r="K418" i="4"/>
  <c r="L417" i="4"/>
  <c r="K417" i="4"/>
  <c r="L416" i="4"/>
  <c r="K416" i="4"/>
  <c r="L415" i="4"/>
  <c r="K415" i="4"/>
  <c r="L414" i="4"/>
  <c r="K414" i="4"/>
  <c r="L413" i="4"/>
  <c r="K413" i="4"/>
  <c r="L412" i="4"/>
  <c r="K412" i="4"/>
  <c r="L410" i="4"/>
  <c r="K410" i="4"/>
  <c r="L409" i="4"/>
  <c r="K409" i="4"/>
  <c r="L408" i="4"/>
  <c r="K408" i="4"/>
  <c r="L407" i="4"/>
  <c r="K407" i="4"/>
  <c r="L406" i="4"/>
  <c r="K406" i="4"/>
  <c r="L405" i="4"/>
  <c r="K405" i="4"/>
  <c r="L404" i="4"/>
  <c r="K404" i="4"/>
  <c r="L403" i="4"/>
  <c r="K403" i="4"/>
  <c r="L402" i="4"/>
  <c r="K402" i="4"/>
  <c r="L401" i="4"/>
  <c r="K401" i="4"/>
  <c r="L400" i="4"/>
  <c r="K400" i="4"/>
  <c r="L399" i="4"/>
  <c r="K399" i="4"/>
  <c r="L395" i="4"/>
  <c r="L394" i="4" s="1"/>
  <c r="K395" i="4"/>
  <c r="K394" i="4" s="1"/>
  <c r="L393" i="4"/>
  <c r="K393" i="4"/>
  <c r="L392" i="4"/>
  <c r="K392" i="4"/>
  <c r="L391" i="4"/>
  <c r="K391" i="4"/>
  <c r="L390" i="4"/>
  <c r="K390" i="4"/>
  <c r="L389" i="4"/>
  <c r="K389" i="4"/>
  <c r="L388" i="4"/>
  <c r="K388" i="4"/>
  <c r="L386" i="4"/>
  <c r="K386" i="4"/>
  <c r="L385" i="4"/>
  <c r="K385" i="4"/>
  <c r="L384" i="4"/>
  <c r="K384" i="4"/>
  <c r="L383" i="4"/>
  <c r="K383" i="4"/>
  <c r="L382" i="4"/>
  <c r="K382" i="4"/>
  <c r="L381" i="4"/>
  <c r="K381" i="4"/>
  <c r="L380" i="4"/>
  <c r="K380" i="4"/>
  <c r="L379" i="4"/>
  <c r="K379" i="4"/>
  <c r="L378" i="4"/>
  <c r="K378" i="4"/>
  <c r="L377" i="4"/>
  <c r="K377" i="4"/>
  <c r="L376" i="4"/>
  <c r="K376" i="4"/>
  <c r="L375" i="4"/>
  <c r="K375" i="4"/>
  <c r="L373" i="4"/>
  <c r="K373" i="4"/>
  <c r="L372" i="4"/>
  <c r="K372" i="4"/>
  <c r="L371" i="4"/>
  <c r="K371" i="4"/>
  <c r="L370" i="4"/>
  <c r="K370" i="4"/>
  <c r="L369" i="4"/>
  <c r="K369" i="4"/>
  <c r="L368" i="4"/>
  <c r="K368" i="4"/>
  <c r="L367" i="4"/>
  <c r="K367" i="4"/>
  <c r="L366" i="4"/>
  <c r="K366" i="4"/>
  <c r="L365" i="4"/>
  <c r="K365" i="4"/>
  <c r="L364" i="4"/>
  <c r="K364" i="4"/>
  <c r="L363" i="4"/>
  <c r="K363" i="4"/>
  <c r="L362" i="4"/>
  <c r="K362" i="4"/>
  <c r="L359" i="4"/>
  <c r="K359" i="4"/>
  <c r="L358" i="4"/>
  <c r="K358" i="4"/>
  <c r="L357" i="4"/>
  <c r="K357" i="4"/>
  <c r="L356" i="4"/>
  <c r="K356" i="4"/>
  <c r="L355" i="4"/>
  <c r="K355" i="4"/>
  <c r="L354" i="4"/>
  <c r="K354" i="4"/>
  <c r="L353" i="4"/>
  <c r="K353" i="4"/>
  <c r="L352" i="4"/>
  <c r="K352" i="4"/>
  <c r="L351" i="4"/>
  <c r="K351" i="4"/>
  <c r="L350" i="4"/>
  <c r="K350" i="4"/>
  <c r="L349" i="4"/>
  <c r="K349" i="4"/>
  <c r="L348" i="4"/>
  <c r="K348" i="4"/>
  <c r="L346" i="4"/>
  <c r="K346" i="4"/>
  <c r="L345" i="4"/>
  <c r="K345" i="4"/>
  <c r="L344" i="4"/>
  <c r="K344" i="4"/>
  <c r="L343" i="4"/>
  <c r="K343" i="4"/>
  <c r="L342" i="4"/>
  <c r="K342" i="4"/>
  <c r="L341" i="4"/>
  <c r="K341" i="4"/>
  <c r="L340" i="4"/>
  <c r="K340" i="4"/>
  <c r="L339" i="4"/>
  <c r="K339" i="4"/>
  <c r="L338" i="4"/>
  <c r="K338" i="4"/>
  <c r="L337" i="4"/>
  <c r="K337" i="4"/>
  <c r="L336" i="4"/>
  <c r="K336" i="4"/>
  <c r="L335" i="4"/>
  <c r="K335" i="4"/>
  <c r="L333" i="4"/>
  <c r="K333" i="4"/>
  <c r="L332" i="4"/>
  <c r="K332" i="4"/>
  <c r="L331" i="4"/>
  <c r="K331" i="4"/>
  <c r="L330" i="4"/>
  <c r="K330" i="4"/>
  <c r="L329" i="4"/>
  <c r="K329" i="4"/>
  <c r="L328" i="4"/>
  <c r="K328" i="4"/>
  <c r="L327" i="4"/>
  <c r="K327" i="4"/>
  <c r="L326" i="4"/>
  <c r="K326" i="4"/>
  <c r="L325" i="4"/>
  <c r="K325" i="4"/>
  <c r="L324" i="4"/>
  <c r="K324" i="4"/>
  <c r="L323" i="4"/>
  <c r="K323" i="4"/>
  <c r="L322" i="4"/>
  <c r="K322" i="4"/>
  <c r="L319" i="4"/>
  <c r="L318" i="4" s="1"/>
  <c r="K319" i="4"/>
  <c r="K318" i="4" s="1"/>
  <c r="L317" i="4"/>
  <c r="K317" i="4"/>
  <c r="L316" i="4"/>
  <c r="K316" i="4"/>
  <c r="L315" i="4"/>
  <c r="K315" i="4"/>
  <c r="L314" i="4"/>
  <c r="K314" i="4"/>
  <c r="L313" i="4"/>
  <c r="K313" i="4"/>
  <c r="L312" i="4"/>
  <c r="K312" i="4"/>
  <c r="L310" i="4"/>
  <c r="K310" i="4"/>
  <c r="L309" i="4"/>
  <c r="K309" i="4"/>
  <c r="L308" i="4"/>
  <c r="K308" i="4"/>
  <c r="L307" i="4"/>
  <c r="K307" i="4"/>
  <c r="L306" i="4"/>
  <c r="K306" i="4"/>
  <c r="L305" i="4"/>
  <c r="K305" i="4"/>
  <c r="L304" i="4"/>
  <c r="K304" i="4"/>
  <c r="L303" i="4"/>
  <c r="K303" i="4"/>
  <c r="L302" i="4"/>
  <c r="K302" i="4"/>
  <c r="L301" i="4"/>
  <c r="K301" i="4"/>
  <c r="L300" i="4"/>
  <c r="K300" i="4"/>
  <c r="L299" i="4"/>
  <c r="K299" i="4"/>
  <c r="L298" i="4"/>
  <c r="K298" i="4"/>
  <c r="L296" i="4"/>
  <c r="K296" i="4"/>
  <c r="L295" i="4"/>
  <c r="K295" i="4"/>
  <c r="L294" i="4"/>
  <c r="K294" i="4"/>
  <c r="L293" i="4"/>
  <c r="K293" i="4"/>
  <c r="L292" i="4"/>
  <c r="K292" i="4"/>
  <c r="L291" i="4"/>
  <c r="K291" i="4"/>
  <c r="L290" i="4"/>
  <c r="K290" i="4"/>
  <c r="L289" i="4"/>
  <c r="K289" i="4"/>
  <c r="L288" i="4"/>
  <c r="K288" i="4"/>
  <c r="L287" i="4"/>
  <c r="K287" i="4"/>
  <c r="L286" i="4"/>
  <c r="K286" i="4"/>
  <c r="L285" i="4"/>
  <c r="K285" i="4"/>
  <c r="L284" i="4"/>
  <c r="K284" i="4"/>
  <c r="L280" i="4"/>
  <c r="K280" i="4"/>
  <c r="L279" i="4"/>
  <c r="L278" i="4" s="1"/>
  <c r="K279" i="4"/>
  <c r="L277" i="4"/>
  <c r="K277" i="4"/>
  <c r="L276" i="4"/>
  <c r="K276" i="4"/>
  <c r="L275" i="4"/>
  <c r="K275" i="4"/>
  <c r="L274" i="4"/>
  <c r="K274" i="4"/>
  <c r="L273" i="4"/>
  <c r="K273" i="4"/>
  <c r="L272" i="4"/>
  <c r="K272" i="4"/>
  <c r="L270" i="4"/>
  <c r="K270" i="4"/>
  <c r="L269" i="4"/>
  <c r="K269" i="4"/>
  <c r="L268" i="4"/>
  <c r="K268" i="4"/>
  <c r="L267" i="4"/>
  <c r="K267" i="4"/>
  <c r="L266" i="4"/>
  <c r="K266" i="4"/>
  <c r="L265" i="4"/>
  <c r="K265" i="4"/>
  <c r="L264" i="4"/>
  <c r="K264" i="4"/>
  <c r="L263" i="4"/>
  <c r="K263" i="4"/>
  <c r="L262" i="4"/>
  <c r="K262" i="4"/>
  <c r="L261" i="4"/>
  <c r="K261" i="4"/>
  <c r="L260" i="4"/>
  <c r="K260" i="4"/>
  <c r="L259" i="4"/>
  <c r="K259" i="4"/>
  <c r="L258" i="4"/>
  <c r="K258" i="4"/>
  <c r="L256" i="4"/>
  <c r="K256" i="4"/>
  <c r="L255" i="4"/>
  <c r="K255" i="4"/>
  <c r="L254" i="4"/>
  <c r="K254" i="4"/>
  <c r="L253" i="4"/>
  <c r="K253" i="4"/>
  <c r="L252" i="4"/>
  <c r="K252" i="4"/>
  <c r="L251" i="4"/>
  <c r="K251" i="4"/>
  <c r="L250" i="4"/>
  <c r="K250" i="4"/>
  <c r="L249" i="4"/>
  <c r="K249" i="4"/>
  <c r="L248" i="4"/>
  <c r="K248" i="4"/>
  <c r="L246" i="4"/>
  <c r="K246" i="4"/>
  <c r="L245" i="4"/>
  <c r="K245" i="4"/>
  <c r="L244" i="4"/>
  <c r="K244" i="4"/>
  <c r="L243" i="4"/>
  <c r="K243" i="4"/>
  <c r="L242" i="4"/>
  <c r="K242" i="4"/>
  <c r="L241" i="4"/>
  <c r="K241" i="4"/>
  <c r="L240" i="4"/>
  <c r="K240" i="4"/>
  <c r="L239" i="4"/>
  <c r="K239" i="4"/>
  <c r="L238" i="4"/>
  <c r="K238" i="4"/>
  <c r="L237" i="4"/>
  <c r="K237" i="4"/>
  <c r="L236" i="4"/>
  <c r="K236" i="4"/>
  <c r="L235" i="4"/>
  <c r="K235" i="4"/>
  <c r="L232" i="4"/>
  <c r="K232" i="4"/>
  <c r="L231" i="4"/>
  <c r="L230" i="4" s="1"/>
  <c r="K231" i="4"/>
  <c r="L229" i="4"/>
  <c r="K229" i="4"/>
  <c r="L228" i="4"/>
  <c r="K228" i="4"/>
  <c r="L227" i="4"/>
  <c r="K227" i="4"/>
  <c r="L226" i="4"/>
  <c r="K226" i="4"/>
  <c r="L225" i="4"/>
  <c r="K225" i="4"/>
  <c r="L224" i="4"/>
  <c r="K224" i="4"/>
  <c r="L223" i="4"/>
  <c r="K223" i="4"/>
  <c r="L222" i="4"/>
  <c r="K222" i="4"/>
  <c r="L221" i="4"/>
  <c r="K221" i="4"/>
  <c r="L220" i="4"/>
  <c r="K220" i="4"/>
  <c r="L219" i="4"/>
  <c r="K219" i="4"/>
  <c r="L217" i="4"/>
  <c r="K217" i="4"/>
  <c r="L216" i="4"/>
  <c r="K216" i="4"/>
  <c r="L215" i="4"/>
  <c r="K215" i="4"/>
  <c r="L214" i="4"/>
  <c r="K214" i="4"/>
  <c r="L213" i="4"/>
  <c r="K213" i="4"/>
  <c r="L212" i="4"/>
  <c r="K212" i="4"/>
  <c r="L211" i="4"/>
  <c r="K211" i="4"/>
  <c r="L210" i="4"/>
  <c r="K210" i="4"/>
  <c r="L209" i="4"/>
  <c r="K209" i="4"/>
  <c r="L208" i="4"/>
  <c r="K208" i="4"/>
  <c r="L207" i="4"/>
  <c r="K207" i="4"/>
  <c r="L206" i="4"/>
  <c r="K206" i="4"/>
  <c r="L205" i="4"/>
  <c r="K205" i="4"/>
  <c r="L202" i="4"/>
  <c r="K202" i="4"/>
  <c r="L201" i="4"/>
  <c r="K201" i="4"/>
  <c r="L200" i="4"/>
  <c r="K200" i="4"/>
  <c r="L199" i="4"/>
  <c r="K199" i="4"/>
  <c r="L198" i="4"/>
  <c r="K198" i="4"/>
  <c r="L197" i="4"/>
  <c r="K197" i="4"/>
  <c r="L196" i="4"/>
  <c r="K196" i="4"/>
  <c r="L195" i="4"/>
  <c r="K195" i="4"/>
  <c r="L194" i="4"/>
  <c r="K194" i="4"/>
  <c r="L193" i="4"/>
  <c r="K193" i="4"/>
  <c r="L192" i="4"/>
  <c r="K192" i="4"/>
  <c r="L191" i="4"/>
  <c r="K191" i="4"/>
  <c r="L190" i="4"/>
  <c r="K190" i="4"/>
  <c r="L188" i="4"/>
  <c r="K188" i="4"/>
  <c r="L187" i="4"/>
  <c r="K187" i="4"/>
  <c r="L186" i="4"/>
  <c r="K186" i="4"/>
  <c r="L185" i="4"/>
  <c r="K185" i="4"/>
  <c r="L184" i="4"/>
  <c r="K184" i="4"/>
  <c r="L183" i="4"/>
  <c r="K183" i="4"/>
  <c r="L182" i="4"/>
  <c r="K182" i="4"/>
  <c r="L181" i="4"/>
  <c r="K181" i="4"/>
  <c r="L179" i="4"/>
  <c r="K179" i="4"/>
  <c r="L178" i="4"/>
  <c r="K178" i="4"/>
  <c r="L177" i="4"/>
  <c r="K177" i="4"/>
  <c r="L176" i="4"/>
  <c r="K176" i="4"/>
  <c r="L175" i="4"/>
  <c r="K175" i="4"/>
  <c r="L174" i="4"/>
  <c r="K174" i="4"/>
  <c r="L173" i="4"/>
  <c r="K173" i="4"/>
  <c r="L172" i="4"/>
  <c r="K172" i="4"/>
  <c r="L171" i="4"/>
  <c r="K171" i="4"/>
  <c r="L170" i="4"/>
  <c r="K170" i="4"/>
  <c r="L169" i="4"/>
  <c r="K169" i="4"/>
  <c r="L168" i="4"/>
  <c r="K168" i="4"/>
  <c r="L167" i="4"/>
  <c r="K167" i="4"/>
  <c r="L164" i="4"/>
  <c r="K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157" i="4"/>
  <c r="K157" i="4"/>
  <c r="L156" i="4"/>
  <c r="K156" i="4"/>
  <c r="L155" i="4"/>
  <c r="K155" i="4"/>
  <c r="L153" i="4"/>
  <c r="K153" i="4"/>
  <c r="L152" i="4"/>
  <c r="K152" i="4"/>
  <c r="L151" i="4"/>
  <c r="K151" i="4"/>
  <c r="L150" i="4"/>
  <c r="K150" i="4"/>
  <c r="L149" i="4"/>
  <c r="K149" i="4"/>
  <c r="L148" i="4"/>
  <c r="K148" i="4"/>
  <c r="L147" i="4"/>
  <c r="K147" i="4"/>
  <c r="L146" i="4"/>
  <c r="K146" i="4"/>
  <c r="L145" i="4"/>
  <c r="K145" i="4"/>
  <c r="L144" i="4"/>
  <c r="K144" i="4"/>
  <c r="L143" i="4"/>
  <c r="K143" i="4"/>
  <c r="L142" i="4"/>
  <c r="K142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120" i="4"/>
  <c r="K120" i="4"/>
  <c r="L119" i="4"/>
  <c r="K119" i="4"/>
  <c r="L118" i="4"/>
  <c r="K118" i="4"/>
  <c r="L115" i="4"/>
  <c r="K115" i="4"/>
  <c r="L114" i="4"/>
  <c r="K114" i="4"/>
  <c r="L113" i="4"/>
  <c r="K113" i="4"/>
  <c r="L112" i="4"/>
  <c r="K112" i="4"/>
  <c r="L111" i="4"/>
  <c r="K111" i="4"/>
  <c r="L110" i="4"/>
  <c r="K110" i="4"/>
  <c r="L109" i="4"/>
  <c r="K109" i="4"/>
  <c r="L108" i="4"/>
  <c r="K108" i="4"/>
  <c r="L107" i="4"/>
  <c r="K107" i="4"/>
  <c r="L106" i="4"/>
  <c r="K106" i="4"/>
  <c r="L105" i="4"/>
  <c r="K105" i="4"/>
  <c r="L104" i="4"/>
  <c r="K104" i="4"/>
  <c r="L102" i="4"/>
  <c r="L101" i="4" s="1"/>
  <c r="K102" i="4"/>
  <c r="K101" i="4" s="1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1" i="4"/>
  <c r="L90" i="4" s="1"/>
  <c r="K91" i="4"/>
  <c r="K90" i="4" s="1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8" i="4"/>
  <c r="L77" i="4" s="1"/>
  <c r="K78" i="4"/>
  <c r="K77" i="4" s="1"/>
  <c r="L75" i="4"/>
  <c r="K75" i="4"/>
  <c r="L74" i="4"/>
  <c r="K74" i="4"/>
  <c r="K73" i="4"/>
  <c r="K72" i="4"/>
  <c r="K71" i="4"/>
  <c r="K70" i="4"/>
  <c r="K69" i="4"/>
  <c r="K68" i="4"/>
  <c r="K67" i="4"/>
  <c r="K65" i="4"/>
  <c r="K64" i="4" s="1"/>
  <c r="K62" i="4"/>
  <c r="L61" i="4"/>
  <c r="K61" i="4"/>
  <c r="K60" i="4"/>
  <c r="K59" i="4"/>
  <c r="K58" i="4"/>
  <c r="K57" i="4"/>
  <c r="K56" i="4"/>
  <c r="K55" i="4"/>
  <c r="K53" i="4"/>
  <c r="K52" i="4" s="1"/>
  <c r="K50" i="4"/>
  <c r="K49" i="4" s="1"/>
  <c r="L48" i="4"/>
  <c r="K48" i="4"/>
  <c r="L47" i="4"/>
  <c r="K47" i="4"/>
  <c r="L45" i="4"/>
  <c r="K45" i="4"/>
  <c r="L44" i="4"/>
  <c r="L43" i="4" s="1"/>
  <c r="K44" i="4"/>
  <c r="L42" i="4"/>
  <c r="K42" i="4"/>
  <c r="L41" i="4"/>
  <c r="K41" i="4"/>
  <c r="L39" i="4"/>
  <c r="L38" i="4" s="1"/>
  <c r="K39" i="4"/>
  <c r="K38" i="4" s="1"/>
  <c r="L37" i="4"/>
  <c r="L36" i="4" s="1"/>
  <c r="K37" i="4"/>
  <c r="K36" i="4" s="1"/>
  <c r="L35" i="4"/>
  <c r="L34" i="4" s="1"/>
  <c r="K35" i="4"/>
  <c r="K34" i="4" s="1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0" i="4"/>
  <c r="K10" i="4"/>
  <c r="L9" i="4"/>
  <c r="K9" i="4"/>
  <c r="G493" i="4"/>
  <c r="G492" i="4"/>
  <c r="G491" i="4"/>
  <c r="M491" i="4" s="1"/>
  <c r="G490" i="4"/>
  <c r="G489" i="4"/>
  <c r="M489" i="4" s="1"/>
  <c r="G488" i="4"/>
  <c r="H488" i="4" s="1"/>
  <c r="N488" i="4" s="1"/>
  <c r="G487" i="4"/>
  <c r="H487" i="4" s="1"/>
  <c r="N487" i="4" s="1"/>
  <c r="G486" i="4"/>
  <c r="G485" i="4"/>
  <c r="G484" i="4"/>
  <c r="H484" i="4" s="1"/>
  <c r="N484" i="4" s="1"/>
  <c r="G483" i="4"/>
  <c r="H483" i="4" s="1"/>
  <c r="N483" i="4" s="1"/>
  <c r="G482" i="4"/>
  <c r="H482" i="4" s="1"/>
  <c r="N482" i="4" s="1"/>
  <c r="G481" i="4"/>
  <c r="G480" i="4"/>
  <c r="G479" i="4"/>
  <c r="G478" i="4"/>
  <c r="M478" i="4" s="1"/>
  <c r="G477" i="4"/>
  <c r="H477" i="4" s="1"/>
  <c r="N477" i="4" s="1"/>
  <c r="G476" i="4"/>
  <c r="G475" i="4"/>
  <c r="H475" i="4" s="1"/>
  <c r="N475" i="4" s="1"/>
  <c r="G474" i="4"/>
  <c r="M474" i="4" s="1"/>
  <c r="G473" i="4"/>
  <c r="G472" i="4"/>
  <c r="M472" i="4" s="1"/>
  <c r="G471" i="4"/>
  <c r="H471" i="4" s="1"/>
  <c r="N471" i="4" s="1"/>
  <c r="G470" i="4"/>
  <c r="G469" i="4"/>
  <c r="H469" i="4" s="1"/>
  <c r="N469" i="4" s="1"/>
  <c r="G468" i="4"/>
  <c r="G467" i="4"/>
  <c r="G466" i="4"/>
  <c r="G465" i="4"/>
  <c r="G464" i="4"/>
  <c r="H464" i="4" s="1"/>
  <c r="N464" i="4" s="1"/>
  <c r="O464" i="4" s="1"/>
  <c r="G463" i="4"/>
  <c r="H463" i="4" s="1"/>
  <c r="N463" i="4" s="1"/>
  <c r="G462" i="4"/>
  <c r="M462" i="4" s="1"/>
  <c r="G461" i="4"/>
  <c r="H461" i="4" s="1"/>
  <c r="N461" i="4" s="1"/>
  <c r="G460" i="4"/>
  <c r="G459" i="4"/>
  <c r="H459" i="4" s="1"/>
  <c r="N459" i="4" s="1"/>
  <c r="G458" i="4"/>
  <c r="G457" i="4"/>
  <c r="G456" i="4"/>
  <c r="G455" i="4"/>
  <c r="G454" i="4"/>
  <c r="G453" i="4"/>
  <c r="M453" i="4" s="1"/>
  <c r="G452" i="4"/>
  <c r="M452" i="4" s="1"/>
  <c r="G451" i="4"/>
  <c r="G450" i="4"/>
  <c r="G449" i="4"/>
  <c r="G448" i="4"/>
  <c r="M448" i="4" s="1"/>
  <c r="G447" i="4"/>
  <c r="G446" i="4"/>
  <c r="G445" i="4"/>
  <c r="G444" i="4"/>
  <c r="M444" i="4" s="1"/>
  <c r="G443" i="4"/>
  <c r="G442" i="4"/>
  <c r="H442" i="4" s="1"/>
  <c r="N442" i="4" s="1"/>
  <c r="O442" i="4" s="1"/>
  <c r="G441" i="4"/>
  <c r="G440" i="4"/>
  <c r="G439" i="4"/>
  <c r="G438" i="4"/>
  <c r="M438" i="4" s="1"/>
  <c r="G437" i="4"/>
  <c r="H437" i="4" s="1"/>
  <c r="N437" i="4" s="1"/>
  <c r="O437" i="4" s="1"/>
  <c r="G436" i="4"/>
  <c r="H436" i="4" s="1"/>
  <c r="N436" i="4" s="1"/>
  <c r="O436" i="4" s="1"/>
  <c r="G435" i="4"/>
  <c r="G434" i="4"/>
  <c r="G433" i="4"/>
  <c r="H433" i="4" s="1"/>
  <c r="N433" i="4" s="1"/>
  <c r="O433" i="4" s="1"/>
  <c r="G432" i="4"/>
  <c r="M432" i="4" s="1"/>
  <c r="G431" i="4"/>
  <c r="M431" i="4" s="1"/>
  <c r="G430" i="4"/>
  <c r="G429" i="4"/>
  <c r="G428" i="4"/>
  <c r="H428" i="4" s="1"/>
  <c r="N428" i="4" s="1"/>
  <c r="G427" i="4"/>
  <c r="H427" i="4" s="1"/>
  <c r="N427" i="4" s="1"/>
  <c r="G426" i="4"/>
  <c r="G425" i="4"/>
  <c r="G424" i="4"/>
  <c r="G423" i="4"/>
  <c r="H423" i="4" s="1"/>
  <c r="G422" i="4"/>
  <c r="M422" i="4" s="1"/>
  <c r="G421" i="4"/>
  <c r="G420" i="4"/>
  <c r="M420" i="4" s="1"/>
  <c r="G419" i="4"/>
  <c r="G418" i="4"/>
  <c r="M418" i="4" s="1"/>
  <c r="G417" i="4"/>
  <c r="M417" i="4" s="1"/>
  <c r="G416" i="4"/>
  <c r="M416" i="4" s="1"/>
  <c r="G415" i="4"/>
  <c r="G414" i="4"/>
  <c r="H414" i="4" s="1"/>
  <c r="N414" i="4" s="1"/>
  <c r="G413" i="4"/>
  <c r="G412" i="4"/>
  <c r="G411" i="4"/>
  <c r="H411" i="4" s="1"/>
  <c r="G410" i="4"/>
  <c r="H410" i="4" s="1"/>
  <c r="N410" i="4" s="1"/>
  <c r="O410" i="4" s="1"/>
  <c r="G409" i="4"/>
  <c r="H409" i="4" s="1"/>
  <c r="N409" i="4" s="1"/>
  <c r="G408" i="4"/>
  <c r="M408" i="4" s="1"/>
  <c r="G407" i="4"/>
  <c r="G406" i="4"/>
  <c r="G405" i="4"/>
  <c r="H405" i="4" s="1"/>
  <c r="N405" i="4" s="1"/>
  <c r="G404" i="4"/>
  <c r="G403" i="4"/>
  <c r="H403" i="4" s="1"/>
  <c r="N403" i="4" s="1"/>
  <c r="G402" i="4"/>
  <c r="M402" i="4" s="1"/>
  <c r="G401" i="4"/>
  <c r="G400" i="4"/>
  <c r="H400" i="4" s="1"/>
  <c r="N400" i="4" s="1"/>
  <c r="G399" i="4"/>
  <c r="G398" i="4"/>
  <c r="G397" i="4"/>
  <c r="G396" i="4"/>
  <c r="G395" i="4"/>
  <c r="M395" i="4" s="1"/>
  <c r="M394" i="4" s="1"/>
  <c r="G394" i="4"/>
  <c r="G393" i="4"/>
  <c r="M393" i="4" s="1"/>
  <c r="G392" i="4"/>
  <c r="G391" i="4"/>
  <c r="H391" i="4" s="1"/>
  <c r="N391" i="4" s="1"/>
  <c r="G390" i="4"/>
  <c r="G389" i="4"/>
  <c r="G388" i="4"/>
  <c r="M388" i="4" s="1"/>
  <c r="G387" i="4"/>
  <c r="H387" i="4" s="1"/>
  <c r="G386" i="4"/>
  <c r="H386" i="4" s="1"/>
  <c r="N386" i="4" s="1"/>
  <c r="G385" i="4"/>
  <c r="H385" i="4" s="1"/>
  <c r="N385" i="4" s="1"/>
  <c r="G384" i="4"/>
  <c r="G383" i="4"/>
  <c r="G382" i="4"/>
  <c r="G381" i="4"/>
  <c r="M381" i="4" s="1"/>
  <c r="G380" i="4"/>
  <c r="H380" i="4" s="1"/>
  <c r="N380" i="4" s="1"/>
  <c r="G379" i="4"/>
  <c r="G378" i="4"/>
  <c r="G377" i="4"/>
  <c r="H377" i="4" s="1"/>
  <c r="N377" i="4" s="1"/>
  <c r="G376" i="4"/>
  <c r="G375" i="4"/>
  <c r="M375" i="4" s="1"/>
  <c r="G374" i="4"/>
  <c r="H374" i="4" s="1"/>
  <c r="G373" i="4"/>
  <c r="G372" i="4"/>
  <c r="M372" i="4" s="1"/>
  <c r="G371" i="4"/>
  <c r="M371" i="4" s="1"/>
  <c r="G370" i="4"/>
  <c r="G369" i="4"/>
  <c r="H369" i="4" s="1"/>
  <c r="N369" i="4" s="1"/>
  <c r="G368" i="4"/>
  <c r="H368" i="4" s="1"/>
  <c r="N368" i="4" s="1"/>
  <c r="G367" i="4"/>
  <c r="G366" i="4"/>
  <c r="G365" i="4"/>
  <c r="H365" i="4" s="1"/>
  <c r="N365" i="4" s="1"/>
  <c r="G364" i="4"/>
  <c r="H364" i="4" s="1"/>
  <c r="N364" i="4" s="1"/>
  <c r="G363" i="4"/>
  <c r="G362" i="4"/>
  <c r="H362" i="4" s="1"/>
  <c r="N362" i="4" s="1"/>
  <c r="G361" i="4"/>
  <c r="G360" i="4"/>
  <c r="G359" i="4"/>
  <c r="M359" i="4" s="1"/>
  <c r="G358" i="4"/>
  <c r="M358" i="4" s="1"/>
  <c r="G357" i="4"/>
  <c r="H357" i="4" s="1"/>
  <c r="N357" i="4" s="1"/>
  <c r="G356" i="4"/>
  <c r="G355" i="4"/>
  <c r="H355" i="4" s="1"/>
  <c r="N355" i="4" s="1"/>
  <c r="O355" i="4" s="1"/>
  <c r="G354" i="4"/>
  <c r="H354" i="4" s="1"/>
  <c r="N354" i="4" s="1"/>
  <c r="G353" i="4"/>
  <c r="H353" i="4" s="1"/>
  <c r="N353" i="4" s="1"/>
  <c r="O353" i="4" s="1"/>
  <c r="G352" i="4"/>
  <c r="H352" i="4" s="1"/>
  <c r="N352" i="4" s="1"/>
  <c r="G351" i="4"/>
  <c r="M351" i="4" s="1"/>
  <c r="G350" i="4"/>
  <c r="H350" i="4" s="1"/>
  <c r="N350" i="4" s="1"/>
  <c r="O350" i="4" s="1"/>
  <c r="G349" i="4"/>
  <c r="G348" i="4"/>
  <c r="G347" i="4"/>
  <c r="G346" i="4"/>
  <c r="G345" i="4"/>
  <c r="G344" i="4"/>
  <c r="M344" i="4" s="1"/>
  <c r="G343" i="4"/>
  <c r="G342" i="4"/>
  <c r="G341" i="4"/>
  <c r="H341" i="4" s="1"/>
  <c r="N341" i="4" s="1"/>
  <c r="O341" i="4" s="1"/>
  <c r="G340" i="4"/>
  <c r="H340" i="4" s="1"/>
  <c r="N340" i="4" s="1"/>
  <c r="G339" i="4"/>
  <c r="M339" i="4" s="1"/>
  <c r="G338" i="4"/>
  <c r="G337" i="4"/>
  <c r="G336" i="4"/>
  <c r="G335" i="4"/>
  <c r="M335" i="4" s="1"/>
  <c r="G334" i="4"/>
  <c r="G333" i="4"/>
  <c r="G332" i="4"/>
  <c r="M332" i="4" s="1"/>
  <c r="G331" i="4"/>
  <c r="G330" i="4"/>
  <c r="M330" i="4" s="1"/>
  <c r="G329" i="4"/>
  <c r="H329" i="4" s="1"/>
  <c r="N329" i="4" s="1"/>
  <c r="O329" i="4" s="1"/>
  <c r="G328" i="4"/>
  <c r="G327" i="4"/>
  <c r="H327" i="4" s="1"/>
  <c r="N327" i="4" s="1"/>
  <c r="G326" i="4"/>
  <c r="G325" i="4"/>
  <c r="G324" i="4"/>
  <c r="H324" i="4" s="1"/>
  <c r="N324" i="4" s="1"/>
  <c r="G323" i="4"/>
  <c r="G322" i="4"/>
  <c r="H322" i="4" s="1"/>
  <c r="N322" i="4" s="1"/>
  <c r="G321" i="4"/>
  <c r="G320" i="4"/>
  <c r="G319" i="4"/>
  <c r="H319" i="4" s="1"/>
  <c r="N319" i="4" s="1"/>
  <c r="G318" i="4"/>
  <c r="G317" i="4"/>
  <c r="H317" i="4" s="1"/>
  <c r="N317" i="4" s="1"/>
  <c r="G316" i="4"/>
  <c r="G315" i="4"/>
  <c r="H315" i="4" s="1"/>
  <c r="N315" i="4" s="1"/>
  <c r="O315" i="4" s="1"/>
  <c r="G314" i="4"/>
  <c r="G313" i="4"/>
  <c r="G312" i="4"/>
  <c r="G311" i="4"/>
  <c r="G310" i="4"/>
  <c r="G309" i="4"/>
  <c r="M309" i="4" s="1"/>
  <c r="G308" i="4"/>
  <c r="H308" i="4" s="1"/>
  <c r="N308" i="4" s="1"/>
  <c r="G307" i="4"/>
  <c r="G306" i="4"/>
  <c r="H306" i="4" s="1"/>
  <c r="N306" i="4" s="1"/>
  <c r="G305" i="4"/>
  <c r="H305" i="4" s="1"/>
  <c r="N305" i="4" s="1"/>
  <c r="G304" i="4"/>
  <c r="H304" i="4" s="1"/>
  <c r="N304" i="4" s="1"/>
  <c r="G303" i="4"/>
  <c r="M303" i="4" s="1"/>
  <c r="G302" i="4"/>
  <c r="M302" i="4" s="1"/>
  <c r="G301" i="4"/>
  <c r="G300" i="4"/>
  <c r="H300" i="4" s="1"/>
  <c r="N300" i="4" s="1"/>
  <c r="O300" i="4" s="1"/>
  <c r="G299" i="4"/>
  <c r="G298" i="4"/>
  <c r="H298" i="4" s="1"/>
  <c r="N298" i="4" s="1"/>
  <c r="G297" i="4"/>
  <c r="G296" i="4"/>
  <c r="G295" i="4"/>
  <c r="G294" i="4"/>
  <c r="H294" i="4" s="1"/>
  <c r="N294" i="4" s="1"/>
  <c r="G293" i="4"/>
  <c r="M293" i="4" s="1"/>
  <c r="G292" i="4"/>
  <c r="G291" i="4"/>
  <c r="G290" i="4"/>
  <c r="G289" i="4"/>
  <c r="G288" i="4"/>
  <c r="G287" i="4"/>
  <c r="M287" i="4" s="1"/>
  <c r="G286" i="4"/>
  <c r="M286" i="4" s="1"/>
  <c r="G285" i="4"/>
  <c r="H285" i="4" s="1"/>
  <c r="N285" i="4" s="1"/>
  <c r="G284" i="4"/>
  <c r="H284" i="4" s="1"/>
  <c r="N284" i="4" s="1"/>
  <c r="G283" i="4"/>
  <c r="G282" i="4"/>
  <c r="H282" i="4" s="1"/>
  <c r="G281" i="4"/>
  <c r="G280" i="4"/>
  <c r="G279" i="4"/>
  <c r="G277" i="4"/>
  <c r="H277" i="4" s="1"/>
  <c r="N277" i="4" s="1"/>
  <c r="O277" i="4" s="1"/>
  <c r="G276" i="4"/>
  <c r="G275" i="4"/>
  <c r="G274" i="4"/>
  <c r="H274" i="4" s="1"/>
  <c r="N274" i="4" s="1"/>
  <c r="G273" i="4"/>
  <c r="G272" i="4"/>
  <c r="H272" i="4" s="1"/>
  <c r="N272" i="4" s="1"/>
  <c r="G270" i="4"/>
  <c r="M270" i="4" s="1"/>
  <c r="G269" i="4"/>
  <c r="G268" i="4"/>
  <c r="G267" i="4"/>
  <c r="M267" i="4" s="1"/>
  <c r="G266" i="4"/>
  <c r="M266" i="4" s="1"/>
  <c r="G265" i="4"/>
  <c r="G264" i="4"/>
  <c r="G263" i="4"/>
  <c r="M263" i="4" s="1"/>
  <c r="G262" i="4"/>
  <c r="G261" i="4"/>
  <c r="M261" i="4" s="1"/>
  <c r="G260" i="4"/>
  <c r="H260" i="4" s="1"/>
  <c r="N260" i="4" s="1"/>
  <c r="G259" i="4"/>
  <c r="H259" i="4" s="1"/>
  <c r="N259" i="4" s="1"/>
  <c r="G258" i="4"/>
  <c r="H258" i="4" s="1"/>
  <c r="N258" i="4" s="1"/>
  <c r="G256" i="4"/>
  <c r="M256" i="4" s="1"/>
  <c r="G255" i="4"/>
  <c r="G254" i="4"/>
  <c r="H254" i="4" s="1"/>
  <c r="N254" i="4" s="1"/>
  <c r="G253" i="4"/>
  <c r="H253" i="4" s="1"/>
  <c r="N253" i="4" s="1"/>
  <c r="G252" i="4"/>
  <c r="G251" i="4"/>
  <c r="M251" i="4" s="1"/>
  <c r="G250" i="4"/>
  <c r="M250" i="4" s="1"/>
  <c r="G249" i="4"/>
  <c r="G248" i="4"/>
  <c r="H248" i="4" s="1"/>
  <c r="N248" i="4" s="1"/>
  <c r="G247" i="4"/>
  <c r="H247" i="4" s="1"/>
  <c r="G246" i="4"/>
  <c r="H246" i="4" s="1"/>
  <c r="N246" i="4" s="1"/>
  <c r="G245" i="4"/>
  <c r="G244" i="4"/>
  <c r="G243" i="4"/>
  <c r="G242" i="4"/>
  <c r="H242" i="4" s="1"/>
  <c r="N242" i="4" s="1"/>
  <c r="O242" i="4" s="1"/>
  <c r="G241" i="4"/>
  <c r="G240" i="4"/>
  <c r="H240" i="4" s="1"/>
  <c r="N240" i="4" s="1"/>
  <c r="O240" i="4" s="1"/>
  <c r="G239" i="4"/>
  <c r="H239" i="4" s="1"/>
  <c r="N239" i="4" s="1"/>
  <c r="O239" i="4" s="1"/>
  <c r="G238" i="4"/>
  <c r="G237" i="4"/>
  <c r="M237" i="4" s="1"/>
  <c r="G236" i="4"/>
  <c r="M236" i="4" s="1"/>
  <c r="G235" i="4"/>
  <c r="H235" i="4" s="1"/>
  <c r="N235" i="4" s="1"/>
  <c r="G234" i="4"/>
  <c r="G232" i="4"/>
  <c r="G231" i="4"/>
  <c r="G229" i="4"/>
  <c r="H229" i="4" s="1"/>
  <c r="N229" i="4" s="1"/>
  <c r="O229" i="4" s="1"/>
  <c r="G228" i="4"/>
  <c r="M228" i="4" s="1"/>
  <c r="G227" i="4"/>
  <c r="M227" i="4" s="1"/>
  <c r="G226" i="4"/>
  <c r="H226" i="4" s="1"/>
  <c r="N226" i="4" s="1"/>
  <c r="O226" i="4" s="1"/>
  <c r="G225" i="4"/>
  <c r="G224" i="4"/>
  <c r="H224" i="4" s="1"/>
  <c r="N224" i="4" s="1"/>
  <c r="G223" i="4"/>
  <c r="G222" i="4"/>
  <c r="G221" i="4"/>
  <c r="G220" i="4"/>
  <c r="G219" i="4"/>
  <c r="G218" i="4"/>
  <c r="G217" i="4"/>
  <c r="H217" i="4" s="1"/>
  <c r="N217" i="4" s="1"/>
  <c r="O217" i="4" s="1"/>
  <c r="G216" i="4"/>
  <c r="G215" i="4"/>
  <c r="H215" i="4" s="1"/>
  <c r="N215" i="4" s="1"/>
  <c r="G214" i="4"/>
  <c r="G213" i="4"/>
  <c r="M213" i="4" s="1"/>
  <c r="G212" i="4"/>
  <c r="H212" i="4" s="1"/>
  <c r="N212" i="4" s="1"/>
  <c r="G211" i="4"/>
  <c r="G210" i="4"/>
  <c r="G209" i="4"/>
  <c r="G208" i="4"/>
  <c r="G207" i="4"/>
  <c r="M207" i="4" s="1"/>
  <c r="G206" i="4"/>
  <c r="H206" i="4" s="1"/>
  <c r="N206" i="4" s="1"/>
  <c r="O206" i="4" s="1"/>
  <c r="G205" i="4"/>
  <c r="G204" i="4"/>
  <c r="H204" i="4" s="1"/>
  <c r="G202" i="4"/>
  <c r="M202" i="4" s="1"/>
  <c r="G201" i="4"/>
  <c r="M201" i="4" s="1"/>
  <c r="G200" i="4"/>
  <c r="M200" i="4" s="1"/>
  <c r="G199" i="4"/>
  <c r="H199" i="4" s="1"/>
  <c r="N199" i="4" s="1"/>
  <c r="O199" i="4" s="1"/>
  <c r="G198" i="4"/>
  <c r="G197" i="4"/>
  <c r="H197" i="4" s="1"/>
  <c r="N197" i="4" s="1"/>
  <c r="G196" i="4"/>
  <c r="M196" i="4" s="1"/>
  <c r="G195" i="4"/>
  <c r="H195" i="4" s="1"/>
  <c r="N195" i="4" s="1"/>
  <c r="G194" i="4"/>
  <c r="H194" i="4" s="1"/>
  <c r="N194" i="4" s="1"/>
  <c r="G193" i="4"/>
  <c r="G192" i="4"/>
  <c r="H192" i="4" s="1"/>
  <c r="N192" i="4" s="1"/>
  <c r="G191" i="4"/>
  <c r="G190" i="4"/>
  <c r="G188" i="4"/>
  <c r="M188" i="4" s="1"/>
  <c r="G187" i="4"/>
  <c r="H187" i="4" s="1"/>
  <c r="N187" i="4" s="1"/>
  <c r="G186" i="4"/>
  <c r="M186" i="4" s="1"/>
  <c r="G185" i="4"/>
  <c r="M185" i="4" s="1"/>
  <c r="G184" i="4"/>
  <c r="M184" i="4" s="1"/>
  <c r="G183" i="4"/>
  <c r="G182" i="4"/>
  <c r="G181" i="4"/>
  <c r="H181" i="4" s="1"/>
  <c r="N181" i="4" s="1"/>
  <c r="G180" i="4"/>
  <c r="H180" i="4" s="1"/>
  <c r="G179" i="4"/>
  <c r="H179" i="4" s="1"/>
  <c r="N179" i="4" s="1"/>
  <c r="G178" i="4"/>
  <c r="M178" i="4" s="1"/>
  <c r="G177" i="4"/>
  <c r="M177" i="4" s="1"/>
  <c r="G176" i="4"/>
  <c r="H176" i="4" s="1"/>
  <c r="N176" i="4" s="1"/>
  <c r="O176" i="4" s="1"/>
  <c r="G175" i="4"/>
  <c r="G174" i="4"/>
  <c r="G173" i="4"/>
  <c r="G172" i="4"/>
  <c r="G171" i="4"/>
  <c r="H171" i="4" s="1"/>
  <c r="N171" i="4" s="1"/>
  <c r="G170" i="4"/>
  <c r="G169" i="4"/>
  <c r="H169" i="4" s="1"/>
  <c r="N169" i="4" s="1"/>
  <c r="G168" i="4"/>
  <c r="G167" i="4"/>
  <c r="H167" i="4" s="1"/>
  <c r="N167" i="4" s="1"/>
  <c r="G166" i="4"/>
  <c r="G164" i="4"/>
  <c r="H164" i="4" s="1"/>
  <c r="N164" i="4" s="1"/>
  <c r="G163" i="4"/>
  <c r="G162" i="4"/>
  <c r="H162" i="4" s="1"/>
  <c r="N162" i="4" s="1"/>
  <c r="O162" i="4" s="1"/>
  <c r="G161" i="4"/>
  <c r="G160" i="4"/>
  <c r="H160" i="4" s="1"/>
  <c r="N160" i="4" s="1"/>
  <c r="G159" i="4"/>
  <c r="M159" i="4" s="1"/>
  <c r="G158" i="4"/>
  <c r="M158" i="4" s="1"/>
  <c r="G157" i="4"/>
  <c r="G156" i="4"/>
  <c r="H156" i="4" s="1"/>
  <c r="N156" i="4" s="1"/>
  <c r="G155" i="4"/>
  <c r="M155" i="4" s="1"/>
  <c r="G154" i="4"/>
  <c r="H154" i="4" s="1"/>
  <c r="G153" i="4"/>
  <c r="G152" i="4"/>
  <c r="M152" i="4" s="1"/>
  <c r="G151" i="4"/>
  <c r="H151" i="4" s="1"/>
  <c r="N151" i="4" s="1"/>
  <c r="G150" i="4"/>
  <c r="G149" i="4"/>
  <c r="M149" i="4" s="1"/>
  <c r="G148" i="4"/>
  <c r="G147" i="4"/>
  <c r="H147" i="4" s="1"/>
  <c r="N147" i="4" s="1"/>
  <c r="G146" i="4"/>
  <c r="H146" i="4" s="1"/>
  <c r="N146" i="4" s="1"/>
  <c r="G145" i="4"/>
  <c r="H145" i="4" s="1"/>
  <c r="N145" i="4" s="1"/>
  <c r="G144" i="4"/>
  <c r="H144" i="4" s="1"/>
  <c r="N144" i="4" s="1"/>
  <c r="G143" i="4"/>
  <c r="M143" i="4" s="1"/>
  <c r="G142" i="4"/>
  <c r="M142" i="4" s="1"/>
  <c r="G141" i="4"/>
  <c r="G139" i="4"/>
  <c r="G138" i="4"/>
  <c r="H138" i="4" s="1"/>
  <c r="N138" i="4" s="1"/>
  <c r="G137" i="4"/>
  <c r="H137" i="4" s="1"/>
  <c r="N137" i="4" s="1"/>
  <c r="G136" i="4"/>
  <c r="H136" i="4" s="1"/>
  <c r="N136" i="4" s="1"/>
  <c r="O136" i="4" s="1"/>
  <c r="G135" i="4"/>
  <c r="M135" i="4" s="1"/>
  <c r="G134" i="4"/>
  <c r="H134" i="4" s="1"/>
  <c r="N134" i="4" s="1"/>
  <c r="G133" i="4"/>
  <c r="H133" i="4" s="1"/>
  <c r="N133" i="4" s="1"/>
  <c r="G132" i="4"/>
  <c r="G131" i="4"/>
  <c r="H131" i="4" s="1"/>
  <c r="N131" i="4" s="1"/>
  <c r="G130" i="4"/>
  <c r="H130" i="4" s="1"/>
  <c r="G129" i="4"/>
  <c r="G128" i="4"/>
  <c r="M128" i="4" s="1"/>
  <c r="G127" i="4"/>
  <c r="G126" i="4"/>
  <c r="H126" i="4" s="1"/>
  <c r="N126" i="4" s="1"/>
  <c r="G125" i="4"/>
  <c r="H125" i="4" s="1"/>
  <c r="N125" i="4" s="1"/>
  <c r="G124" i="4"/>
  <c r="M124" i="4" s="1"/>
  <c r="G123" i="4"/>
  <c r="M123" i="4" s="1"/>
  <c r="G122" i="4"/>
  <c r="H122" i="4" s="1"/>
  <c r="N122" i="4" s="1"/>
  <c r="G121" i="4"/>
  <c r="G120" i="4"/>
  <c r="H120" i="4" s="1"/>
  <c r="N120" i="4" s="1"/>
  <c r="G119" i="4"/>
  <c r="M119" i="4" s="1"/>
  <c r="G118" i="4"/>
  <c r="G117" i="4"/>
  <c r="G115" i="4"/>
  <c r="H115" i="4" s="1"/>
  <c r="N115" i="4" s="1"/>
  <c r="G114" i="4"/>
  <c r="G113" i="4"/>
  <c r="M113" i="4" s="1"/>
  <c r="G112" i="4"/>
  <c r="H112" i="4" s="1"/>
  <c r="N112" i="4" s="1"/>
  <c r="G111" i="4"/>
  <c r="G110" i="4"/>
  <c r="H110" i="4" s="1"/>
  <c r="N110" i="4" s="1"/>
  <c r="G109" i="4"/>
  <c r="H109" i="4" s="1"/>
  <c r="N109" i="4" s="1"/>
  <c r="G108" i="4"/>
  <c r="H108" i="4" s="1"/>
  <c r="N108" i="4" s="1"/>
  <c r="G107" i="4"/>
  <c r="G106" i="4"/>
  <c r="H106" i="4" s="1"/>
  <c r="N106" i="4" s="1"/>
  <c r="G105" i="4"/>
  <c r="G104" i="4"/>
  <c r="G102" i="4"/>
  <c r="H102" i="4" s="1"/>
  <c r="N102" i="4" s="1"/>
  <c r="G100" i="4"/>
  <c r="M100" i="4" s="1"/>
  <c r="G99" i="4"/>
  <c r="G98" i="4"/>
  <c r="M98" i="4" s="1"/>
  <c r="G97" i="4"/>
  <c r="H97" i="4" s="1"/>
  <c r="N97" i="4" s="1"/>
  <c r="G96" i="4"/>
  <c r="H96" i="4" s="1"/>
  <c r="N96" i="4" s="1"/>
  <c r="G95" i="4"/>
  <c r="H95" i="4" s="1"/>
  <c r="N95" i="4" s="1"/>
  <c r="G94" i="4"/>
  <c r="M94" i="4" s="1"/>
  <c r="G93" i="4"/>
  <c r="M93" i="4" s="1"/>
  <c r="G92" i="4"/>
  <c r="G91" i="4"/>
  <c r="G90" i="4"/>
  <c r="H90" i="4" s="1"/>
  <c r="G88" i="4"/>
  <c r="H88" i="4" s="1"/>
  <c r="N88" i="4" s="1"/>
  <c r="O88" i="4" s="1"/>
  <c r="G87" i="4"/>
  <c r="M87" i="4" s="1"/>
  <c r="G86" i="4"/>
  <c r="M86" i="4" s="1"/>
  <c r="G85" i="4"/>
  <c r="H85" i="4" s="1"/>
  <c r="N85" i="4" s="1"/>
  <c r="O85" i="4" s="1"/>
  <c r="G84" i="4"/>
  <c r="G83" i="4"/>
  <c r="H83" i="4" s="1"/>
  <c r="N83" i="4" s="1"/>
  <c r="G82" i="4"/>
  <c r="G81" i="4"/>
  <c r="M81" i="4" s="1"/>
  <c r="G80" i="4"/>
  <c r="G79" i="4"/>
  <c r="H79" i="4" s="1"/>
  <c r="G78" i="4"/>
  <c r="G77" i="4"/>
  <c r="G75" i="4"/>
  <c r="H75" i="4" s="1"/>
  <c r="N75" i="4" s="1"/>
  <c r="O75" i="4" s="1"/>
  <c r="G74" i="4"/>
  <c r="H74" i="4" s="1"/>
  <c r="N74" i="4" s="1"/>
  <c r="O74" i="4" s="1"/>
  <c r="G61" i="4"/>
  <c r="H61" i="4" s="1"/>
  <c r="N61" i="4" s="1"/>
  <c r="O61" i="4" s="1"/>
  <c r="G48" i="4"/>
  <c r="H48" i="4" s="1"/>
  <c r="N48" i="4" s="1"/>
  <c r="G47" i="4"/>
  <c r="H47" i="4" s="1"/>
  <c r="N47" i="4" s="1"/>
  <c r="G45" i="4"/>
  <c r="H45" i="4" s="1"/>
  <c r="N45" i="4" s="1"/>
  <c r="O45" i="4" s="1"/>
  <c r="G44" i="4"/>
  <c r="M44" i="4" s="1"/>
  <c r="G42" i="4"/>
  <c r="G41" i="4"/>
  <c r="H41" i="4" s="1"/>
  <c r="N41" i="4" s="1"/>
  <c r="G39" i="4"/>
  <c r="G37" i="4"/>
  <c r="G35" i="4"/>
  <c r="M35" i="4" s="1"/>
  <c r="M34" i="4" s="1"/>
  <c r="G33" i="4"/>
  <c r="H33" i="4" s="1"/>
  <c r="N33" i="4" s="1"/>
  <c r="G32" i="4"/>
  <c r="H32" i="4" s="1"/>
  <c r="N32" i="4" s="1"/>
  <c r="G31" i="4"/>
  <c r="G30" i="4"/>
  <c r="H30" i="4" s="1"/>
  <c r="N30" i="4" s="1"/>
  <c r="G29" i="4"/>
  <c r="M29" i="4" s="1"/>
  <c r="G28" i="4"/>
  <c r="G27" i="4"/>
  <c r="H27" i="4" s="1"/>
  <c r="N27" i="4" s="1"/>
  <c r="G26" i="4"/>
  <c r="M26" i="4" s="1"/>
  <c r="G25" i="4"/>
  <c r="H25" i="4" s="1"/>
  <c r="N25" i="4" s="1"/>
  <c r="G24" i="4"/>
  <c r="H24" i="4" s="1"/>
  <c r="N24" i="4" s="1"/>
  <c r="G23" i="4"/>
  <c r="H23" i="4" s="1"/>
  <c r="N23" i="4" s="1"/>
  <c r="G22" i="4"/>
  <c r="M22" i="4" s="1"/>
  <c r="G20" i="4"/>
  <c r="H20" i="4" s="1"/>
  <c r="G19" i="4"/>
  <c r="H19" i="4" s="1"/>
  <c r="N19" i="4" s="1"/>
  <c r="G18" i="4"/>
  <c r="H18" i="4" s="1"/>
  <c r="N18" i="4" s="1"/>
  <c r="G17" i="4"/>
  <c r="H17" i="4" s="1"/>
  <c r="N17" i="4" s="1"/>
  <c r="G16" i="4"/>
  <c r="M16" i="4" s="1"/>
  <c r="G14" i="4"/>
  <c r="G13" i="4"/>
  <c r="H13" i="4" s="1"/>
  <c r="N13" i="4" s="1"/>
  <c r="O13" i="4" s="1"/>
  <c r="G12" i="4"/>
  <c r="M12" i="4" s="1"/>
  <c r="G10" i="4"/>
  <c r="H10" i="4" s="1"/>
  <c r="N10" i="4" s="1"/>
  <c r="G9" i="4"/>
  <c r="H9" i="4" s="1"/>
  <c r="N9" i="4" s="1"/>
  <c r="L71" i="4"/>
  <c r="L70" i="4"/>
  <c r="L65" i="4"/>
  <c r="L64" i="4" s="1"/>
  <c r="G59" i="4"/>
  <c r="H59" i="4" s="1"/>
  <c r="N59" i="4" s="1"/>
  <c r="O59" i="4" s="1"/>
  <c r="G56" i="4"/>
  <c r="L73" i="4"/>
  <c r="L72" i="4"/>
  <c r="L69" i="4"/>
  <c r="L68" i="4"/>
  <c r="G67" i="4"/>
  <c r="G62" i="4"/>
  <c r="L60" i="4"/>
  <c r="L57" i="4"/>
  <c r="G53" i="4"/>
  <c r="L50" i="4"/>
  <c r="L49" i="4" s="1"/>
  <c r="J485" i="4" l="1"/>
  <c r="M398" i="5"/>
  <c r="O409" i="4"/>
  <c r="J387" i="4"/>
  <c r="N387" i="5"/>
  <c r="M141" i="5"/>
  <c r="N130" i="5"/>
  <c r="O130" i="5" s="1"/>
  <c r="M485" i="5"/>
  <c r="O187" i="4"/>
  <c r="O197" i="4"/>
  <c r="M79" i="5"/>
  <c r="M76" i="5" s="1"/>
  <c r="M21" i="5"/>
  <c r="O327" i="4"/>
  <c r="J282" i="5"/>
  <c r="J281" i="5" s="1"/>
  <c r="N103" i="5"/>
  <c r="O103" i="5" s="1"/>
  <c r="O160" i="4"/>
  <c r="O215" i="4"/>
  <c r="O340" i="4"/>
  <c r="O352" i="4"/>
  <c r="K40" i="4"/>
  <c r="M374" i="5"/>
  <c r="M54" i="5"/>
  <c r="M51" i="5" s="1"/>
  <c r="O311" i="5"/>
  <c r="O10" i="4"/>
  <c r="K140" i="5"/>
  <c r="K446" i="5"/>
  <c r="L116" i="5"/>
  <c r="L140" i="5"/>
  <c r="O95" i="4"/>
  <c r="L446" i="5"/>
  <c r="K46" i="4"/>
  <c r="L283" i="4"/>
  <c r="L297" i="4"/>
  <c r="L411" i="4"/>
  <c r="L456" i="4"/>
  <c r="L467" i="4"/>
  <c r="L476" i="4"/>
  <c r="L485" i="4"/>
  <c r="L282" i="5"/>
  <c r="L281" i="5" s="1"/>
  <c r="M130" i="5"/>
  <c r="M116" i="5" s="1"/>
  <c r="O212" i="4"/>
  <c r="O224" i="4"/>
  <c r="L46" i="4"/>
  <c r="K283" i="4"/>
  <c r="K398" i="4"/>
  <c r="K434" i="4"/>
  <c r="K456" i="4"/>
  <c r="O322" i="4"/>
  <c r="O43" i="5"/>
  <c r="O45" i="5"/>
  <c r="M424" i="5"/>
  <c r="M423" i="5" s="1"/>
  <c r="M361" i="5"/>
  <c r="N283" i="5"/>
  <c r="N40" i="5"/>
  <c r="O488" i="4"/>
  <c r="J446" i="5"/>
  <c r="J396" i="5" s="1"/>
  <c r="O164" i="4"/>
  <c r="L40" i="4"/>
  <c r="K230" i="4"/>
  <c r="K278" i="4"/>
  <c r="J8" i="4"/>
  <c r="O285" i="4"/>
  <c r="O298" i="4"/>
  <c r="O477" i="4"/>
  <c r="L423" i="5"/>
  <c r="M297" i="5"/>
  <c r="O405" i="4"/>
  <c r="O192" i="4"/>
  <c r="O106" i="4"/>
  <c r="O133" i="4"/>
  <c r="O147" i="4"/>
  <c r="O387" i="5"/>
  <c r="O134" i="4"/>
  <c r="M411" i="5"/>
  <c r="M397" i="5" s="1"/>
  <c r="K43" i="4"/>
  <c r="J43" i="4"/>
  <c r="J230" i="4"/>
  <c r="N92" i="5"/>
  <c r="O92" i="5" s="1"/>
  <c r="O46" i="5"/>
  <c r="N411" i="5"/>
  <c r="O411" i="5" s="1"/>
  <c r="O39" i="5"/>
  <c r="N38" i="5"/>
  <c r="O38" i="5" s="1"/>
  <c r="M476" i="5"/>
  <c r="M311" i="5"/>
  <c r="M321" i="5"/>
  <c r="K320" i="5"/>
  <c r="M247" i="5"/>
  <c r="N36" i="5"/>
  <c r="O36" i="5" s="1"/>
  <c r="O37" i="5"/>
  <c r="N334" i="5"/>
  <c r="O334" i="5" s="1"/>
  <c r="M283" i="5"/>
  <c r="N79" i="5"/>
  <c r="M334" i="5"/>
  <c r="N278" i="5"/>
  <c r="O278" i="5" s="1"/>
  <c r="N374" i="5"/>
  <c r="O374" i="5" s="1"/>
  <c r="M257" i="5"/>
  <c r="N54" i="5"/>
  <c r="O54" i="5" s="1"/>
  <c r="K282" i="5"/>
  <c r="K281" i="5" s="1"/>
  <c r="O65" i="5"/>
  <c r="M180" i="5"/>
  <c r="K203" i="5"/>
  <c r="J203" i="5"/>
  <c r="N321" i="5"/>
  <c r="O321" i="5" s="1"/>
  <c r="J360" i="5"/>
  <c r="J320" i="5" s="1"/>
  <c r="L396" i="5"/>
  <c r="N485" i="5"/>
  <c r="O485" i="5" s="1"/>
  <c r="L165" i="5"/>
  <c r="M92" i="5"/>
  <c r="M89" i="5" s="1"/>
  <c r="O284" i="5"/>
  <c r="M271" i="5"/>
  <c r="K423" i="5"/>
  <c r="K396" i="5" s="1"/>
  <c r="N434" i="5"/>
  <c r="O434" i="5" s="1"/>
  <c r="M66" i="5"/>
  <c r="M63" i="5" s="1"/>
  <c r="K233" i="5"/>
  <c r="M347" i="5"/>
  <c r="O319" i="5"/>
  <c r="N141" i="5"/>
  <c r="M467" i="5"/>
  <c r="M154" i="5"/>
  <c r="M140" i="5" s="1"/>
  <c r="M8" i="5"/>
  <c r="L7" i="5"/>
  <c r="L494" i="5" s="1"/>
  <c r="M204" i="5"/>
  <c r="M234" i="5"/>
  <c r="N230" i="5"/>
  <c r="O230" i="5" s="1"/>
  <c r="M189" i="5"/>
  <c r="M218" i="5"/>
  <c r="M166" i="5"/>
  <c r="M11" i="5"/>
  <c r="K7" i="5"/>
  <c r="N11" i="5"/>
  <c r="O11" i="5" s="1"/>
  <c r="H9" i="5"/>
  <c r="N9" i="5" s="1"/>
  <c r="O9" i="5" s="1"/>
  <c r="M282" i="5"/>
  <c r="N154" i="5"/>
  <c r="O154" i="5" s="1"/>
  <c r="N204" i="5"/>
  <c r="O205" i="5"/>
  <c r="O248" i="5"/>
  <c r="N247" i="5"/>
  <c r="O247" i="5" s="1"/>
  <c r="N297" i="5"/>
  <c r="O297" i="5" s="1"/>
  <c r="O469" i="5"/>
  <c r="N467" i="5"/>
  <c r="O467" i="5" s="1"/>
  <c r="N271" i="5"/>
  <c r="O271" i="5" s="1"/>
  <c r="N394" i="5"/>
  <c r="O394" i="5" s="1"/>
  <c r="O395" i="5"/>
  <c r="N361" i="5"/>
  <c r="L233" i="5"/>
  <c r="J140" i="5"/>
  <c r="N117" i="5"/>
  <c r="O118" i="5"/>
  <c r="L320" i="5"/>
  <c r="O40" i="5"/>
  <c r="N166" i="5"/>
  <c r="O167" i="5"/>
  <c r="N90" i="5"/>
  <c r="O91" i="5"/>
  <c r="O219" i="5"/>
  <c r="N218" i="5"/>
  <c r="O218" i="5" s="1"/>
  <c r="N234" i="5"/>
  <c r="N66" i="5"/>
  <c r="M456" i="5"/>
  <c r="N347" i="5"/>
  <c r="O347" i="5" s="1"/>
  <c r="L203" i="5"/>
  <c r="O141" i="5"/>
  <c r="O283" i="5"/>
  <c r="O79" i="5"/>
  <c r="N76" i="5"/>
  <c r="O76" i="5" s="1"/>
  <c r="N456" i="5"/>
  <c r="O456" i="5" s="1"/>
  <c r="N447" i="5"/>
  <c r="N189" i="5"/>
  <c r="O189" i="5" s="1"/>
  <c r="N21" i="5"/>
  <c r="O401" i="5"/>
  <c r="N398" i="5"/>
  <c r="M447" i="5"/>
  <c r="O478" i="5"/>
  <c r="N476" i="5"/>
  <c r="O476" i="5" s="1"/>
  <c r="N424" i="5"/>
  <c r="K165" i="5"/>
  <c r="N180" i="5"/>
  <c r="O180" i="5" s="1"/>
  <c r="N257" i="5"/>
  <c r="O257" i="5" s="1"/>
  <c r="O120" i="4"/>
  <c r="O171" i="4"/>
  <c r="O362" i="4"/>
  <c r="O253" i="4"/>
  <c r="O364" i="4"/>
  <c r="O254" i="4"/>
  <c r="O365" i="4"/>
  <c r="O377" i="4"/>
  <c r="O461" i="4"/>
  <c r="O391" i="4"/>
  <c r="O463" i="4"/>
  <c r="O475" i="4"/>
  <c r="O24" i="4"/>
  <c r="O258" i="4"/>
  <c r="O380" i="4"/>
  <c r="O25" i="4"/>
  <c r="O41" i="4"/>
  <c r="O369" i="4"/>
  <c r="J447" i="4"/>
  <c r="J446" i="4" s="1"/>
  <c r="O108" i="4"/>
  <c r="O146" i="4"/>
  <c r="J271" i="4"/>
  <c r="O469" i="4"/>
  <c r="O27" i="4"/>
  <c r="O109" i="4"/>
  <c r="O248" i="4"/>
  <c r="J92" i="4"/>
  <c r="J189" i="4"/>
  <c r="O428" i="4"/>
  <c r="J456" i="4"/>
  <c r="O122" i="4"/>
  <c r="O125" i="4"/>
  <c r="O83" i="4"/>
  <c r="O112" i="4"/>
  <c r="O386" i="4"/>
  <c r="O482" i="4"/>
  <c r="L311" i="4"/>
  <c r="L321" i="4"/>
  <c r="J374" i="4"/>
  <c r="O126" i="4"/>
  <c r="K297" i="4"/>
  <c r="K282" i="4" s="1"/>
  <c r="K321" i="4"/>
  <c r="K334" i="4"/>
  <c r="K347" i="4"/>
  <c r="K387" i="4"/>
  <c r="O19" i="4"/>
  <c r="O32" i="4"/>
  <c r="O304" i="4"/>
  <c r="O400" i="4"/>
  <c r="O484" i="4"/>
  <c r="K8" i="4"/>
  <c r="L92" i="4"/>
  <c r="L117" i="4"/>
  <c r="O414" i="4"/>
  <c r="O403" i="4"/>
  <c r="J476" i="4"/>
  <c r="O47" i="4"/>
  <c r="N46" i="4"/>
  <c r="O385" i="4"/>
  <c r="O274" i="4"/>
  <c r="L154" i="4"/>
  <c r="L189" i="4"/>
  <c r="L247" i="4"/>
  <c r="L257" i="4"/>
  <c r="L334" i="4"/>
  <c r="L361" i="4"/>
  <c r="L374" i="4"/>
  <c r="O33" i="4"/>
  <c r="O115" i="4"/>
  <c r="O305" i="4"/>
  <c r="O317" i="4"/>
  <c r="L8" i="4"/>
  <c r="K79" i="4"/>
  <c r="K76" i="4" s="1"/>
  <c r="K92" i="4"/>
  <c r="K89" i="4" s="1"/>
  <c r="K117" i="4"/>
  <c r="K180" i="4"/>
  <c r="K271" i="4"/>
  <c r="J247" i="4"/>
  <c r="O324" i="4"/>
  <c r="O294" i="4"/>
  <c r="O306" i="4"/>
  <c r="K54" i="4"/>
  <c r="K51" i="4" s="1"/>
  <c r="L79" i="4"/>
  <c r="L76" i="4" s="1"/>
  <c r="O9" i="4"/>
  <c r="O23" i="4"/>
  <c r="O427" i="4"/>
  <c r="O487" i="4"/>
  <c r="O131" i="4"/>
  <c r="O144" i="4"/>
  <c r="O156" i="4"/>
  <c r="O169" i="4"/>
  <c r="O284" i="4"/>
  <c r="J40" i="4"/>
  <c r="O145" i="4"/>
  <c r="O195" i="4"/>
  <c r="O357" i="4"/>
  <c r="J54" i="4"/>
  <c r="J257" i="4"/>
  <c r="J218" i="4"/>
  <c r="O260" i="4"/>
  <c r="O272" i="4"/>
  <c r="J424" i="4"/>
  <c r="O96" i="4"/>
  <c r="O110" i="4"/>
  <c r="O137" i="4"/>
  <c r="O151" i="4"/>
  <c r="K218" i="4"/>
  <c r="K485" i="4"/>
  <c r="K204" i="4"/>
  <c r="K374" i="4"/>
  <c r="L180" i="4"/>
  <c r="L218" i="4"/>
  <c r="L398" i="4"/>
  <c r="L397" i="4" s="1"/>
  <c r="L434" i="4"/>
  <c r="O97" i="4"/>
  <c r="K361" i="4"/>
  <c r="K247" i="4"/>
  <c r="J166" i="4"/>
  <c r="L89" i="4"/>
  <c r="O102" i="4"/>
  <c r="N101" i="4"/>
  <c r="O101" i="4" s="1"/>
  <c r="K66" i="4"/>
  <c r="K63" i="4" s="1"/>
  <c r="O179" i="4"/>
  <c r="L204" i="4"/>
  <c r="L387" i="4"/>
  <c r="O319" i="4"/>
  <c r="N318" i="4"/>
  <c r="O318" i="4" s="1"/>
  <c r="L11" i="4"/>
  <c r="K103" i="4"/>
  <c r="K130" i="4"/>
  <c r="K424" i="4"/>
  <c r="J434" i="4"/>
  <c r="N8" i="4"/>
  <c r="O167" i="4"/>
  <c r="O354" i="4"/>
  <c r="K11" i="4"/>
  <c r="L271" i="4"/>
  <c r="L347" i="4"/>
  <c r="J398" i="4"/>
  <c r="J467" i="4"/>
  <c r="O194" i="4"/>
  <c r="O308" i="4"/>
  <c r="O368" i="4"/>
  <c r="L103" i="4"/>
  <c r="L130" i="4"/>
  <c r="L424" i="4"/>
  <c r="O246" i="4"/>
  <c r="K234" i="4"/>
  <c r="L21" i="4"/>
  <c r="K141" i="4"/>
  <c r="J11" i="4"/>
  <c r="J7" i="4" s="1"/>
  <c r="J51" i="4"/>
  <c r="K166" i="4"/>
  <c r="L166" i="4"/>
  <c r="L165" i="4" s="1"/>
  <c r="O17" i="4"/>
  <c r="O30" i="4"/>
  <c r="O48" i="4"/>
  <c r="L141" i="4"/>
  <c r="L447" i="4"/>
  <c r="J321" i="4"/>
  <c r="O259" i="4"/>
  <c r="K21" i="4"/>
  <c r="L234" i="4"/>
  <c r="K447" i="4"/>
  <c r="O18" i="4"/>
  <c r="O138" i="4"/>
  <c r="O459" i="4"/>
  <c r="O471" i="4"/>
  <c r="O483" i="4"/>
  <c r="K154" i="4"/>
  <c r="K189" i="4"/>
  <c r="K257" i="4"/>
  <c r="K311" i="4"/>
  <c r="K411" i="4"/>
  <c r="K397" i="4" s="1"/>
  <c r="K467" i="4"/>
  <c r="K476" i="4"/>
  <c r="J46" i="4"/>
  <c r="O46" i="4" s="1"/>
  <c r="J103" i="4"/>
  <c r="J204" i="4"/>
  <c r="J311" i="4"/>
  <c r="J21" i="4"/>
  <c r="J79" i="4"/>
  <c r="J76" i="4" s="1"/>
  <c r="J141" i="4"/>
  <c r="J154" i="4"/>
  <c r="J297" i="4"/>
  <c r="J411" i="4"/>
  <c r="J283" i="4"/>
  <c r="J180" i="4"/>
  <c r="J234" i="4"/>
  <c r="O181" i="4"/>
  <c r="J66" i="4"/>
  <c r="J63" i="4" s="1"/>
  <c r="J117" i="4"/>
  <c r="J130" i="4"/>
  <c r="J334" i="4"/>
  <c r="J347" i="4"/>
  <c r="J361" i="4"/>
  <c r="O235" i="4"/>
  <c r="J89" i="4"/>
  <c r="M27" i="4"/>
  <c r="M61" i="4"/>
  <c r="L67" i="4"/>
  <c r="L66" i="4" s="1"/>
  <c r="L63" i="4" s="1"/>
  <c r="M160" i="4"/>
  <c r="M315" i="4"/>
  <c r="M304" i="4"/>
  <c r="G69" i="4"/>
  <c r="H69" i="4" s="1"/>
  <c r="N69" i="4" s="1"/>
  <c r="O69" i="4" s="1"/>
  <c r="M181" i="4"/>
  <c r="G73" i="4"/>
  <c r="H73" i="4" s="1"/>
  <c r="N73" i="4" s="1"/>
  <c r="O73" i="4" s="1"/>
  <c r="M403" i="4"/>
  <c r="M167" i="4"/>
  <c r="M483" i="4"/>
  <c r="M272" i="4"/>
  <c r="M75" i="4"/>
  <c r="M487" i="4"/>
  <c r="M109" i="4"/>
  <c r="M146" i="4"/>
  <c r="M171" i="4"/>
  <c r="M110" i="4"/>
  <c r="M206" i="4"/>
  <c r="M477" i="4"/>
  <c r="M74" i="4"/>
  <c r="M85" i="4"/>
  <c r="M144" i="4"/>
  <c r="M147" i="4"/>
  <c r="M442" i="4"/>
  <c r="M17" i="4"/>
  <c r="L56" i="4"/>
  <c r="M194" i="4"/>
  <c r="M242" i="4"/>
  <c r="M254" i="4"/>
  <c r="M324" i="4"/>
  <c r="M48" i="4"/>
  <c r="M134" i="4"/>
  <c r="M137" i="4"/>
  <c r="M192" i="4"/>
  <c r="M195" i="4"/>
  <c r="M229" i="4"/>
  <c r="M240" i="4"/>
  <c r="G72" i="4"/>
  <c r="M72" i="4" s="1"/>
  <c r="H250" i="4"/>
  <c r="N250" i="4" s="1"/>
  <c r="O250" i="4" s="1"/>
  <c r="M41" i="4"/>
  <c r="M97" i="4"/>
  <c r="M427" i="4"/>
  <c r="M10" i="4"/>
  <c r="M45" i="4"/>
  <c r="M43" i="4" s="1"/>
  <c r="M199" i="4"/>
  <c r="M298" i="4"/>
  <c r="M461" i="4"/>
  <c r="G70" i="4"/>
  <c r="H70" i="4" s="1"/>
  <c r="N70" i="4" s="1"/>
  <c r="O70" i="4" s="1"/>
  <c r="M353" i="4"/>
  <c r="G71" i="4"/>
  <c r="M71" i="4" s="1"/>
  <c r="M340" i="4"/>
  <c r="M464" i="4"/>
  <c r="H358" i="4"/>
  <c r="N358" i="4" s="1"/>
  <c r="O358" i="4" s="1"/>
  <c r="M25" i="4"/>
  <c r="M122" i="4"/>
  <c r="M125" i="4"/>
  <c r="M151" i="4"/>
  <c r="M224" i="4"/>
  <c r="M319" i="4"/>
  <c r="M318" i="4" s="1"/>
  <c r="M329" i="4"/>
  <c r="M428" i="4"/>
  <c r="M400" i="4"/>
  <c r="M18" i="4"/>
  <c r="L53" i="4"/>
  <c r="L52" i="4" s="1"/>
  <c r="M83" i="4"/>
  <c r="M322" i="4"/>
  <c r="M368" i="4"/>
  <c r="M386" i="4"/>
  <c r="G50" i="4"/>
  <c r="L59" i="4"/>
  <c r="M138" i="4"/>
  <c r="M145" i="4"/>
  <c r="M179" i="4"/>
  <c r="M217" i="4"/>
  <c r="M436" i="4"/>
  <c r="M475" i="4"/>
  <c r="M488" i="4"/>
  <c r="M108" i="4"/>
  <c r="M248" i="4"/>
  <c r="M414" i="4"/>
  <c r="M169" i="4"/>
  <c r="M259" i="4"/>
  <c r="M459" i="4"/>
  <c r="G65" i="4"/>
  <c r="H65" i="4" s="1"/>
  <c r="N65" i="4" s="1"/>
  <c r="M102" i="4"/>
  <c r="M101" i="4" s="1"/>
  <c r="M136" i="4"/>
  <c r="M277" i="4"/>
  <c r="M352" i="4"/>
  <c r="M355" i="4"/>
  <c r="M362" i="4"/>
  <c r="M380" i="4"/>
  <c r="M405" i="4"/>
  <c r="H184" i="4"/>
  <c r="N184" i="4" s="1"/>
  <c r="O184" i="4" s="1"/>
  <c r="M112" i="4"/>
  <c r="M126" i="4"/>
  <c r="M235" i="4"/>
  <c r="M274" i="4"/>
  <c r="M306" i="4"/>
  <c r="M317" i="4"/>
  <c r="M327" i="4"/>
  <c r="M341" i="4"/>
  <c r="M469" i="4"/>
  <c r="M47" i="4"/>
  <c r="M46" i="4" s="1"/>
  <c r="M88" i="4"/>
  <c r="M156" i="4"/>
  <c r="M212" i="4"/>
  <c r="M215" i="4"/>
  <c r="M253" i="4"/>
  <c r="M377" i="4"/>
  <c r="H56" i="4"/>
  <c r="N56" i="4" s="1"/>
  <c r="O56" i="4" s="1"/>
  <c r="M56" i="4"/>
  <c r="H312" i="4"/>
  <c r="N312" i="4" s="1"/>
  <c r="M312" i="4"/>
  <c r="H348" i="4"/>
  <c r="N348" i="4" s="1"/>
  <c r="M348" i="4"/>
  <c r="H455" i="4"/>
  <c r="N455" i="4" s="1"/>
  <c r="O455" i="4" s="1"/>
  <c r="M455" i="4"/>
  <c r="H173" i="4"/>
  <c r="N173" i="4" s="1"/>
  <c r="O173" i="4" s="1"/>
  <c r="M173" i="4"/>
  <c r="H208" i="4"/>
  <c r="N208" i="4" s="1"/>
  <c r="O208" i="4" s="1"/>
  <c r="M208" i="4"/>
  <c r="H244" i="4"/>
  <c r="N244" i="4" s="1"/>
  <c r="O244" i="4" s="1"/>
  <c r="M244" i="4"/>
  <c r="H325" i="4"/>
  <c r="N325" i="4" s="1"/>
  <c r="O325" i="4" s="1"/>
  <c r="M325" i="4"/>
  <c r="H456" i="4"/>
  <c r="H492" i="4"/>
  <c r="H267" i="4"/>
  <c r="N267" i="4" s="1"/>
  <c r="O267" i="4" s="1"/>
  <c r="H302" i="4"/>
  <c r="N302" i="4" s="1"/>
  <c r="O302" i="4" s="1"/>
  <c r="H280" i="4"/>
  <c r="N280" i="4" s="1"/>
  <c r="O280" i="4" s="1"/>
  <c r="M280" i="4"/>
  <c r="H104" i="4"/>
  <c r="N104" i="4" s="1"/>
  <c r="M104" i="4"/>
  <c r="H82" i="4"/>
  <c r="N82" i="4" s="1"/>
  <c r="O82" i="4" s="1"/>
  <c r="M82" i="4"/>
  <c r="H129" i="4"/>
  <c r="N129" i="4" s="1"/>
  <c r="O129" i="4" s="1"/>
  <c r="M129" i="4"/>
  <c r="H323" i="4"/>
  <c r="N323" i="4" s="1"/>
  <c r="O323" i="4" s="1"/>
  <c r="M323" i="4"/>
  <c r="H347" i="4"/>
  <c r="H370" i="4"/>
  <c r="N370" i="4" s="1"/>
  <c r="O370" i="4" s="1"/>
  <c r="M370" i="4"/>
  <c r="H466" i="4"/>
  <c r="N466" i="4" s="1"/>
  <c r="O466" i="4" s="1"/>
  <c r="M466" i="4"/>
  <c r="H490" i="4"/>
  <c r="N490" i="4" s="1"/>
  <c r="O490" i="4" s="1"/>
  <c r="M490" i="4"/>
  <c r="H383" i="4"/>
  <c r="N383" i="4" s="1"/>
  <c r="O383" i="4" s="1"/>
  <c r="M383" i="4"/>
  <c r="H419" i="4"/>
  <c r="N419" i="4" s="1"/>
  <c r="O419" i="4" s="1"/>
  <c r="M419" i="4"/>
  <c r="H31" i="4"/>
  <c r="N31" i="4" s="1"/>
  <c r="O31" i="4" s="1"/>
  <c r="M31" i="4"/>
  <c r="H161" i="4"/>
  <c r="N161" i="4" s="1"/>
  <c r="O161" i="4" s="1"/>
  <c r="M161" i="4"/>
  <c r="H220" i="4"/>
  <c r="N220" i="4" s="1"/>
  <c r="O220" i="4" s="1"/>
  <c r="M220" i="4"/>
  <c r="H255" i="4"/>
  <c r="N255" i="4" s="1"/>
  <c r="O255" i="4" s="1"/>
  <c r="M255" i="4"/>
  <c r="H337" i="4"/>
  <c r="N337" i="4" s="1"/>
  <c r="O337" i="4" s="1"/>
  <c r="M337" i="4"/>
  <c r="H480" i="4"/>
  <c r="N480" i="4" s="1"/>
  <c r="O480" i="4" s="1"/>
  <c r="M480" i="4"/>
  <c r="H150" i="4"/>
  <c r="N150" i="4" s="1"/>
  <c r="O150" i="4" s="1"/>
  <c r="M150" i="4"/>
  <c r="H221" i="4"/>
  <c r="N221" i="4" s="1"/>
  <c r="O221" i="4" s="1"/>
  <c r="M221" i="4"/>
  <c r="H245" i="4"/>
  <c r="N245" i="4" s="1"/>
  <c r="O245" i="4" s="1"/>
  <c r="M245" i="4"/>
  <c r="H279" i="4"/>
  <c r="N279" i="4" s="1"/>
  <c r="M279" i="4"/>
  <c r="H175" i="4"/>
  <c r="N175" i="4" s="1"/>
  <c r="O175" i="4" s="1"/>
  <c r="M175" i="4"/>
  <c r="H210" i="4"/>
  <c r="N210" i="4" s="1"/>
  <c r="O210" i="4" s="1"/>
  <c r="M210" i="4"/>
  <c r="H222" i="4"/>
  <c r="N222" i="4" s="1"/>
  <c r="O222" i="4" s="1"/>
  <c r="M222" i="4"/>
  <c r="H234" i="4"/>
  <c r="M292" i="4"/>
  <c r="H292" i="4"/>
  <c r="N292" i="4" s="1"/>
  <c r="O292" i="4" s="1"/>
  <c r="M162" i="4"/>
  <c r="M246" i="4"/>
  <c r="H93" i="4"/>
  <c r="N93" i="4" s="1"/>
  <c r="H117" i="4"/>
  <c r="M115" i="4"/>
  <c r="H311" i="4"/>
  <c r="H382" i="4"/>
  <c r="N382" i="4" s="1"/>
  <c r="O382" i="4" s="1"/>
  <c r="M382" i="4"/>
  <c r="H406" i="4"/>
  <c r="N406" i="4" s="1"/>
  <c r="O406" i="4" s="1"/>
  <c r="M406" i="4"/>
  <c r="H430" i="4"/>
  <c r="N430" i="4" s="1"/>
  <c r="O430" i="4" s="1"/>
  <c r="M430" i="4"/>
  <c r="H454" i="4"/>
  <c r="N454" i="4" s="1"/>
  <c r="O454" i="4" s="1"/>
  <c r="M454" i="4"/>
  <c r="H42" i="4"/>
  <c r="N42" i="4" s="1"/>
  <c r="M42" i="4"/>
  <c r="H301" i="4"/>
  <c r="N301" i="4" s="1"/>
  <c r="O301" i="4" s="1"/>
  <c r="M301" i="4"/>
  <c r="H336" i="4"/>
  <c r="N336" i="4" s="1"/>
  <c r="O336" i="4" s="1"/>
  <c r="M336" i="4"/>
  <c r="H407" i="4"/>
  <c r="N407" i="4" s="1"/>
  <c r="O407" i="4" s="1"/>
  <c r="M407" i="4"/>
  <c r="H443" i="4"/>
  <c r="N443" i="4" s="1"/>
  <c r="O443" i="4" s="1"/>
  <c r="M443" i="4"/>
  <c r="H479" i="4"/>
  <c r="N479" i="4" s="1"/>
  <c r="O479" i="4" s="1"/>
  <c r="M479" i="4"/>
  <c r="H232" i="4"/>
  <c r="N232" i="4" s="1"/>
  <c r="O232" i="4" s="1"/>
  <c r="M232" i="4"/>
  <c r="H290" i="4"/>
  <c r="N290" i="4" s="1"/>
  <c r="O290" i="4" s="1"/>
  <c r="M290" i="4"/>
  <c r="H313" i="4"/>
  <c r="N313" i="4" s="1"/>
  <c r="O313" i="4" s="1"/>
  <c r="M313" i="4"/>
  <c r="H349" i="4"/>
  <c r="N349" i="4" s="1"/>
  <c r="O349" i="4" s="1"/>
  <c r="M349" i="4"/>
  <c r="H384" i="4"/>
  <c r="N384" i="4" s="1"/>
  <c r="O384" i="4" s="1"/>
  <c r="M384" i="4"/>
  <c r="H396" i="4"/>
  <c r="H468" i="4"/>
  <c r="N468" i="4" s="1"/>
  <c r="M468" i="4"/>
  <c r="H174" i="4"/>
  <c r="N174" i="4" s="1"/>
  <c r="O174" i="4" s="1"/>
  <c r="M174" i="4"/>
  <c r="H209" i="4"/>
  <c r="N209" i="4" s="1"/>
  <c r="O209" i="4" s="1"/>
  <c r="M209" i="4"/>
  <c r="H291" i="4"/>
  <c r="N291" i="4" s="1"/>
  <c r="O291" i="4" s="1"/>
  <c r="M291" i="4"/>
  <c r="H80" i="4"/>
  <c r="N80" i="4" s="1"/>
  <c r="M80" i="4"/>
  <c r="H127" i="4"/>
  <c r="N127" i="4" s="1"/>
  <c r="O127" i="4" s="1"/>
  <c r="M127" i="4"/>
  <c r="H139" i="4"/>
  <c r="N139" i="4" s="1"/>
  <c r="O139" i="4" s="1"/>
  <c r="M139" i="4"/>
  <c r="H163" i="4"/>
  <c r="N163" i="4" s="1"/>
  <c r="O163" i="4" s="1"/>
  <c r="M163" i="4"/>
  <c r="H198" i="4"/>
  <c r="N198" i="4" s="1"/>
  <c r="O198" i="4" s="1"/>
  <c r="M198" i="4"/>
  <c r="H268" i="4"/>
  <c r="N268" i="4" s="1"/>
  <c r="O268" i="4" s="1"/>
  <c r="M268" i="4"/>
  <c r="H67" i="4"/>
  <c r="N67" i="4" s="1"/>
  <c r="M67" i="4"/>
  <c r="H105" i="4"/>
  <c r="N105" i="4" s="1"/>
  <c r="O105" i="4" s="1"/>
  <c r="M105" i="4"/>
  <c r="H141" i="4"/>
  <c r="M197" i="4"/>
  <c r="G57" i="4"/>
  <c r="H269" i="4"/>
  <c r="N269" i="4" s="1"/>
  <c r="O269" i="4" s="1"/>
  <c r="M269" i="4"/>
  <c r="H338" i="4"/>
  <c r="N338" i="4" s="1"/>
  <c r="O338" i="4" s="1"/>
  <c r="M338" i="4"/>
  <c r="H445" i="4"/>
  <c r="N445" i="4" s="1"/>
  <c r="O445" i="4" s="1"/>
  <c r="M445" i="4"/>
  <c r="H390" i="4"/>
  <c r="N390" i="4" s="1"/>
  <c r="O390" i="4" s="1"/>
  <c r="M390" i="4"/>
  <c r="H426" i="4"/>
  <c r="N426" i="4" s="1"/>
  <c r="O426" i="4" s="1"/>
  <c r="M426" i="4"/>
  <c r="M13" i="4"/>
  <c r="M33" i="4"/>
  <c r="M95" i="4"/>
  <c r="H14" i="4"/>
  <c r="N14" i="4" s="1"/>
  <c r="O14" i="4" s="1"/>
  <c r="M14" i="4"/>
  <c r="H170" i="4"/>
  <c r="N170" i="4" s="1"/>
  <c r="O170" i="4" s="1"/>
  <c r="M170" i="4"/>
  <c r="H275" i="4"/>
  <c r="N275" i="4" s="1"/>
  <c r="O275" i="4" s="1"/>
  <c r="M275" i="4"/>
  <c r="H356" i="4"/>
  <c r="N356" i="4" s="1"/>
  <c r="O356" i="4" s="1"/>
  <c r="M356" i="4"/>
  <c r="M164" i="4"/>
  <c r="M354" i="4"/>
  <c r="M391" i="4"/>
  <c r="H153" i="4"/>
  <c r="N153" i="4" s="1"/>
  <c r="O153" i="4" s="1"/>
  <c r="M153" i="4"/>
  <c r="H211" i="4"/>
  <c r="N211" i="4" s="1"/>
  <c r="O211" i="4" s="1"/>
  <c r="M211" i="4"/>
  <c r="H397" i="4"/>
  <c r="H421" i="4"/>
  <c r="N421" i="4" s="1"/>
  <c r="O421" i="4" s="1"/>
  <c r="M421" i="4"/>
  <c r="H493" i="4"/>
  <c r="N493" i="4" s="1"/>
  <c r="M493" i="4"/>
  <c r="M492" i="4" s="1"/>
  <c r="M433" i="4"/>
  <c r="H84" i="4"/>
  <c r="N84" i="4" s="1"/>
  <c r="O84" i="4" s="1"/>
  <c r="M84" i="4"/>
  <c r="H142" i="4"/>
  <c r="N142" i="4" s="1"/>
  <c r="M409" i="4"/>
  <c r="M23" i="4"/>
  <c r="H262" i="4"/>
  <c r="N262" i="4" s="1"/>
  <c r="O262" i="4" s="1"/>
  <c r="M262" i="4"/>
  <c r="H273" i="4"/>
  <c r="N273" i="4" s="1"/>
  <c r="O273" i="4" s="1"/>
  <c r="M273" i="4"/>
  <c r="H307" i="4"/>
  <c r="N307" i="4" s="1"/>
  <c r="O307" i="4" s="1"/>
  <c r="M307" i="4"/>
  <c r="H342" i="4"/>
  <c r="N342" i="4" s="1"/>
  <c r="O342" i="4" s="1"/>
  <c r="M342" i="4"/>
  <c r="H389" i="4"/>
  <c r="N389" i="4" s="1"/>
  <c r="O389" i="4" s="1"/>
  <c r="M389" i="4"/>
  <c r="H449" i="4"/>
  <c r="N449" i="4" s="1"/>
  <c r="O449" i="4" s="1"/>
  <c r="M449" i="4"/>
  <c r="M9" i="4"/>
  <c r="L62" i="4"/>
  <c r="M437" i="4"/>
  <c r="H111" i="4"/>
  <c r="N111" i="4" s="1"/>
  <c r="O111" i="4" s="1"/>
  <c r="M111" i="4"/>
  <c r="H216" i="4"/>
  <c r="N216" i="4" s="1"/>
  <c r="O216" i="4" s="1"/>
  <c r="M216" i="4"/>
  <c r="H297" i="4"/>
  <c r="H343" i="4"/>
  <c r="N343" i="4" s="1"/>
  <c r="O343" i="4" s="1"/>
  <c r="M343" i="4"/>
  <c r="H378" i="4"/>
  <c r="N378" i="4" s="1"/>
  <c r="O378" i="4" s="1"/>
  <c r="M378" i="4"/>
  <c r="H450" i="4"/>
  <c r="N450" i="4" s="1"/>
  <c r="O450" i="4" s="1"/>
  <c r="M450" i="4"/>
  <c r="M239" i="4"/>
  <c r="H37" i="4"/>
  <c r="N37" i="4" s="1"/>
  <c r="M37" i="4"/>
  <c r="M36" i="4" s="1"/>
  <c r="H77" i="4"/>
  <c r="H182" i="4"/>
  <c r="N182" i="4" s="1"/>
  <c r="O182" i="4" s="1"/>
  <c r="M182" i="4"/>
  <c r="H205" i="4"/>
  <c r="N205" i="4" s="1"/>
  <c r="M205" i="4"/>
  <c r="H241" i="4"/>
  <c r="N241" i="4" s="1"/>
  <c r="O241" i="4" s="1"/>
  <c r="M241" i="4"/>
  <c r="H264" i="4"/>
  <c r="N264" i="4" s="1"/>
  <c r="O264" i="4" s="1"/>
  <c r="M264" i="4"/>
  <c r="H320" i="4"/>
  <c r="H367" i="4"/>
  <c r="N367" i="4" s="1"/>
  <c r="O367" i="4" s="1"/>
  <c r="M367" i="4"/>
  <c r="M106" i="4"/>
  <c r="H15" i="4"/>
  <c r="N15" i="4" s="1"/>
  <c r="O15" i="4" s="1"/>
  <c r="M15" i="4"/>
  <c r="H78" i="4"/>
  <c r="N78" i="4" s="1"/>
  <c r="M78" i="4"/>
  <c r="M77" i="4" s="1"/>
  <c r="H148" i="4"/>
  <c r="N148" i="4" s="1"/>
  <c r="O148" i="4" s="1"/>
  <c r="M148" i="4"/>
  <c r="H159" i="4"/>
  <c r="N159" i="4" s="1"/>
  <c r="O159" i="4" s="1"/>
  <c r="H183" i="4"/>
  <c r="N183" i="4" s="1"/>
  <c r="O183" i="4" s="1"/>
  <c r="M183" i="4"/>
  <c r="H265" i="4"/>
  <c r="N265" i="4" s="1"/>
  <c r="O265" i="4" s="1"/>
  <c r="M265" i="4"/>
  <c r="H276" i="4"/>
  <c r="N276" i="4" s="1"/>
  <c r="O276" i="4" s="1"/>
  <c r="M276" i="4"/>
  <c r="H288" i="4"/>
  <c r="N288" i="4" s="1"/>
  <c r="O288" i="4" s="1"/>
  <c r="M288" i="4"/>
  <c r="H299" i="4"/>
  <c r="N299" i="4" s="1"/>
  <c r="O299" i="4" s="1"/>
  <c r="M299" i="4"/>
  <c r="H309" i="4"/>
  <c r="N309" i="4" s="1"/>
  <c r="O309" i="4" s="1"/>
  <c r="H321" i="4"/>
  <c r="H333" i="4"/>
  <c r="N333" i="4" s="1"/>
  <c r="O333" i="4" s="1"/>
  <c r="M333" i="4"/>
  <c r="H345" i="4"/>
  <c r="N345" i="4" s="1"/>
  <c r="O345" i="4" s="1"/>
  <c r="M345" i="4"/>
  <c r="H392" i="4"/>
  <c r="N392" i="4" s="1"/>
  <c r="O392" i="4" s="1"/>
  <c r="M392" i="4"/>
  <c r="H404" i="4"/>
  <c r="N404" i="4" s="1"/>
  <c r="O404" i="4" s="1"/>
  <c r="M404" i="4"/>
  <c r="H440" i="4"/>
  <c r="N440" i="4" s="1"/>
  <c r="O440" i="4" s="1"/>
  <c r="M440" i="4"/>
  <c r="M131" i="4"/>
  <c r="M308" i="4"/>
  <c r="M357" i="4"/>
  <c r="M369" i="4"/>
  <c r="M385" i="4"/>
  <c r="H118" i="4"/>
  <c r="N118" i="4" s="1"/>
  <c r="M118" i="4"/>
  <c r="H223" i="4"/>
  <c r="N223" i="4" s="1"/>
  <c r="O223" i="4" s="1"/>
  <c r="M223" i="4"/>
  <c r="H281" i="4"/>
  <c r="H314" i="4"/>
  <c r="N314" i="4" s="1"/>
  <c r="O314" i="4" s="1"/>
  <c r="M314" i="4"/>
  <c r="H326" i="4"/>
  <c r="N326" i="4" s="1"/>
  <c r="O326" i="4" s="1"/>
  <c r="M326" i="4"/>
  <c r="H361" i="4"/>
  <c r="H373" i="4"/>
  <c r="N373" i="4" s="1"/>
  <c r="O373" i="4" s="1"/>
  <c r="M373" i="4"/>
  <c r="H457" i="4"/>
  <c r="N457" i="4" s="1"/>
  <c r="M457" i="4"/>
  <c r="H481" i="4"/>
  <c r="N481" i="4" s="1"/>
  <c r="O481" i="4" s="1"/>
  <c r="M481" i="4"/>
  <c r="M32" i="4"/>
  <c r="H107" i="4"/>
  <c r="N107" i="4" s="1"/>
  <c r="O107" i="4" s="1"/>
  <c r="M107" i="4"/>
  <c r="H62" i="4"/>
  <c r="N62" i="4" s="1"/>
  <c r="O62" i="4" s="1"/>
  <c r="M62" i="4"/>
  <c r="M350" i="4"/>
  <c r="G60" i="4"/>
  <c r="M59" i="4"/>
  <c r="M187" i="4"/>
  <c r="H296" i="4"/>
  <c r="N296" i="4" s="1"/>
  <c r="O296" i="4" s="1"/>
  <c r="M296" i="4"/>
  <c r="H318" i="4"/>
  <c r="H401" i="4"/>
  <c r="N401" i="4" s="1"/>
  <c r="O401" i="4" s="1"/>
  <c r="M401" i="4"/>
  <c r="H413" i="4"/>
  <c r="N413" i="4" s="1"/>
  <c r="O413" i="4" s="1"/>
  <c r="M413" i="4"/>
  <c r="H425" i="4"/>
  <c r="N425" i="4" s="1"/>
  <c r="M425" i="4"/>
  <c r="H473" i="4"/>
  <c r="N473" i="4" s="1"/>
  <c r="O473" i="4" s="1"/>
  <c r="M473" i="4"/>
  <c r="H485" i="4"/>
  <c r="H99" i="4"/>
  <c r="N99" i="4" s="1"/>
  <c r="O99" i="4" s="1"/>
  <c r="M99" i="4"/>
  <c r="H331" i="4"/>
  <c r="N331" i="4" s="1"/>
  <c r="O331" i="4" s="1"/>
  <c r="M331" i="4"/>
  <c r="H366" i="4"/>
  <c r="N366" i="4" s="1"/>
  <c r="O366" i="4" s="1"/>
  <c r="M366" i="4"/>
  <c r="H486" i="4"/>
  <c r="N486" i="4" s="1"/>
  <c r="M486" i="4"/>
  <c r="M365" i="4"/>
  <c r="H193" i="4"/>
  <c r="N193" i="4" s="1"/>
  <c r="O193" i="4" s="1"/>
  <c r="M193" i="4"/>
  <c r="H252" i="4"/>
  <c r="N252" i="4" s="1"/>
  <c r="O252" i="4" s="1"/>
  <c r="M252" i="4"/>
  <c r="H379" i="4"/>
  <c r="N379" i="4" s="1"/>
  <c r="O379" i="4" s="1"/>
  <c r="M379" i="4"/>
  <c r="H415" i="4"/>
  <c r="N415" i="4" s="1"/>
  <c r="O415" i="4" s="1"/>
  <c r="M415" i="4"/>
  <c r="M28" i="4"/>
  <c r="H28" i="4"/>
  <c r="N28" i="4" s="1"/>
  <c r="O28" i="4" s="1"/>
  <c r="H53" i="4"/>
  <c r="N53" i="4" s="1"/>
  <c r="M53" i="4"/>
  <c r="M52" i="4" s="1"/>
  <c r="G68" i="4"/>
  <c r="H91" i="4"/>
  <c r="N91" i="4" s="1"/>
  <c r="M91" i="4"/>
  <c r="M90" i="4" s="1"/>
  <c r="H114" i="4"/>
  <c r="N114" i="4" s="1"/>
  <c r="O114" i="4" s="1"/>
  <c r="M114" i="4"/>
  <c r="H172" i="4"/>
  <c r="N172" i="4" s="1"/>
  <c r="O172" i="4" s="1"/>
  <c r="M172" i="4"/>
  <c r="H219" i="4"/>
  <c r="N219" i="4" s="1"/>
  <c r="M219" i="4"/>
  <c r="H231" i="4"/>
  <c r="N231" i="4" s="1"/>
  <c r="M231" i="4"/>
  <c r="H243" i="4"/>
  <c r="N243" i="4" s="1"/>
  <c r="O243" i="4" s="1"/>
  <c r="M243" i="4"/>
  <c r="H289" i="4"/>
  <c r="N289" i="4" s="1"/>
  <c r="O289" i="4" s="1"/>
  <c r="M289" i="4"/>
  <c r="H310" i="4"/>
  <c r="N310" i="4" s="1"/>
  <c r="O310" i="4" s="1"/>
  <c r="M310" i="4"/>
  <c r="H334" i="4"/>
  <c r="H346" i="4"/>
  <c r="N346" i="4" s="1"/>
  <c r="O346" i="4" s="1"/>
  <c r="M346" i="4"/>
  <c r="H429" i="4"/>
  <c r="N429" i="4" s="1"/>
  <c r="O429" i="4" s="1"/>
  <c r="M429" i="4"/>
  <c r="H441" i="4"/>
  <c r="N441" i="4" s="1"/>
  <c r="O441" i="4" s="1"/>
  <c r="M441" i="4"/>
  <c r="H465" i="4"/>
  <c r="N465" i="4" s="1"/>
  <c r="O465" i="4" s="1"/>
  <c r="M465" i="4"/>
  <c r="M24" i="4"/>
  <c r="M176" i="4"/>
  <c r="M258" i="4"/>
  <c r="M285" i="4"/>
  <c r="M300" i="4"/>
  <c r="H132" i="4"/>
  <c r="N132" i="4" s="1"/>
  <c r="M132" i="4"/>
  <c r="H166" i="4"/>
  <c r="H446" i="4"/>
  <c r="H458" i="4"/>
  <c r="N458" i="4" s="1"/>
  <c r="O458" i="4" s="1"/>
  <c r="M458" i="4"/>
  <c r="H470" i="4"/>
  <c r="N470" i="4" s="1"/>
  <c r="O470" i="4" s="1"/>
  <c r="M470" i="4"/>
  <c r="M30" i="4"/>
  <c r="M120" i="4"/>
  <c r="M133" i="4"/>
  <c r="M471" i="4"/>
  <c r="M484" i="4"/>
  <c r="H121" i="4"/>
  <c r="N121" i="4" s="1"/>
  <c r="O121" i="4" s="1"/>
  <c r="M121" i="4"/>
  <c r="H201" i="4"/>
  <c r="N201" i="4" s="1"/>
  <c r="O201" i="4" s="1"/>
  <c r="H225" i="4"/>
  <c r="N225" i="4" s="1"/>
  <c r="O225" i="4" s="1"/>
  <c r="M225" i="4"/>
  <c r="H249" i="4"/>
  <c r="N249" i="4" s="1"/>
  <c r="O249" i="4" s="1"/>
  <c r="M249" i="4"/>
  <c r="H283" i="4"/>
  <c r="H316" i="4"/>
  <c r="N316" i="4" s="1"/>
  <c r="O316" i="4" s="1"/>
  <c r="M316" i="4"/>
  <c r="H328" i="4"/>
  <c r="N328" i="4" s="1"/>
  <c r="O328" i="4" s="1"/>
  <c r="M328" i="4"/>
  <c r="H363" i="4"/>
  <c r="N363" i="4" s="1"/>
  <c r="O363" i="4" s="1"/>
  <c r="M363" i="4"/>
  <c r="H399" i="4"/>
  <c r="N399" i="4" s="1"/>
  <c r="M399" i="4"/>
  <c r="H435" i="4"/>
  <c r="N435" i="4" s="1"/>
  <c r="M435" i="4"/>
  <c r="M19" i="4"/>
  <c r="M96" i="4"/>
  <c r="M260" i="4"/>
  <c r="M284" i="4"/>
  <c r="M294" i="4"/>
  <c r="M364" i="4"/>
  <c r="H39" i="4"/>
  <c r="N39" i="4" s="1"/>
  <c r="M39" i="4"/>
  <c r="M38" i="4" s="1"/>
  <c r="H190" i="4"/>
  <c r="N190" i="4" s="1"/>
  <c r="M190" i="4"/>
  <c r="H157" i="4"/>
  <c r="N157" i="4" s="1"/>
  <c r="O157" i="4" s="1"/>
  <c r="M157" i="4"/>
  <c r="H168" i="4"/>
  <c r="N168" i="4" s="1"/>
  <c r="O168" i="4" s="1"/>
  <c r="M168" i="4"/>
  <c r="H191" i="4"/>
  <c r="N191" i="4" s="1"/>
  <c r="O191" i="4" s="1"/>
  <c r="M191" i="4"/>
  <c r="H214" i="4"/>
  <c r="N214" i="4" s="1"/>
  <c r="O214" i="4" s="1"/>
  <c r="M214" i="4"/>
  <c r="H238" i="4"/>
  <c r="N238" i="4" s="1"/>
  <c r="O238" i="4" s="1"/>
  <c r="M238" i="4"/>
  <c r="H295" i="4"/>
  <c r="N295" i="4" s="1"/>
  <c r="O295" i="4" s="1"/>
  <c r="M295" i="4"/>
  <c r="H376" i="4"/>
  <c r="N376" i="4" s="1"/>
  <c r="O376" i="4" s="1"/>
  <c r="M376" i="4"/>
  <c r="H412" i="4"/>
  <c r="N412" i="4" s="1"/>
  <c r="M412" i="4"/>
  <c r="H460" i="4"/>
  <c r="N460" i="4" s="1"/>
  <c r="O460" i="4" s="1"/>
  <c r="M460" i="4"/>
  <c r="M226" i="4"/>
  <c r="M305" i="4"/>
  <c r="M410" i="4"/>
  <c r="M482" i="4"/>
  <c r="H439" i="4"/>
  <c r="N439" i="4" s="1"/>
  <c r="O439" i="4" s="1"/>
  <c r="M439" i="4"/>
  <c r="H451" i="4"/>
  <c r="N451" i="4" s="1"/>
  <c r="O451" i="4" s="1"/>
  <c r="M451" i="4"/>
  <c r="M463" i="4"/>
  <c r="H438" i="4"/>
  <c r="N438" i="4" s="1"/>
  <c r="O438" i="4" s="1"/>
  <c r="H29" i="4"/>
  <c r="N29" i="4" s="1"/>
  <c r="O29" i="4" s="1"/>
  <c r="H344" i="4"/>
  <c r="N344" i="4" s="1"/>
  <c r="O344" i="4" s="1"/>
  <c r="H303" i="4"/>
  <c r="N303" i="4" s="1"/>
  <c r="O303" i="4" s="1"/>
  <c r="H251" i="4"/>
  <c r="N251" i="4" s="1"/>
  <c r="O251" i="4" s="1"/>
  <c r="H293" i="4"/>
  <c r="N293" i="4" s="1"/>
  <c r="O293" i="4" s="1"/>
  <c r="H152" i="4"/>
  <c r="N152" i="4" s="1"/>
  <c r="O152" i="4" s="1"/>
  <c r="H474" i="4"/>
  <c r="N474" i="4" s="1"/>
  <c r="O474" i="4" s="1"/>
  <c r="H143" i="4"/>
  <c r="N143" i="4" s="1"/>
  <c r="O143" i="4" s="1"/>
  <c r="H236" i="4"/>
  <c r="N236" i="4" s="1"/>
  <c r="H286" i="4"/>
  <c r="N286" i="4" s="1"/>
  <c r="H422" i="4"/>
  <c r="N422" i="4" s="1"/>
  <c r="O422" i="4" s="1"/>
  <c r="H431" i="4"/>
  <c r="N431" i="4" s="1"/>
  <c r="O431" i="4" s="1"/>
  <c r="H185" i="4"/>
  <c r="N185" i="4" s="1"/>
  <c r="O185" i="4" s="1"/>
  <c r="H476" i="4"/>
  <c r="H395" i="4"/>
  <c r="N395" i="4" s="1"/>
  <c r="H202" i="4"/>
  <c r="N202" i="4" s="1"/>
  <c r="O202" i="4" s="1"/>
  <c r="H335" i="4"/>
  <c r="N335" i="4" s="1"/>
  <c r="H12" i="4"/>
  <c r="N12" i="4" s="1"/>
  <c r="H135" i="4"/>
  <c r="N135" i="4" s="1"/>
  <c r="O135" i="4" s="1"/>
  <c r="H44" i="4"/>
  <c r="N44" i="4" s="1"/>
  <c r="H94" i="4"/>
  <c r="N94" i="4" s="1"/>
  <c r="O94" i="4" s="1"/>
  <c r="H177" i="4"/>
  <c r="N177" i="4" s="1"/>
  <c r="O177" i="4" s="1"/>
  <c r="H186" i="4"/>
  <c r="N186" i="4" s="1"/>
  <c r="O186" i="4" s="1"/>
  <c r="H227" i="4"/>
  <c r="N227" i="4" s="1"/>
  <c r="O227" i="4" s="1"/>
  <c r="H237" i="4"/>
  <c r="N237" i="4" s="1"/>
  <c r="O237" i="4" s="1"/>
  <c r="H86" i="4"/>
  <c r="N86" i="4" s="1"/>
  <c r="O86" i="4" s="1"/>
  <c r="H228" i="4"/>
  <c r="N228" i="4" s="1"/>
  <c r="O228" i="4" s="1"/>
  <c r="H359" i="4"/>
  <c r="N359" i="4" s="1"/>
  <c r="O359" i="4" s="1"/>
  <c r="H402" i="4"/>
  <c r="N402" i="4" s="1"/>
  <c r="O402" i="4" s="1"/>
  <c r="H35" i="4"/>
  <c r="N35" i="4" s="1"/>
  <c r="H128" i="4"/>
  <c r="N128" i="4" s="1"/>
  <c r="O128" i="4" s="1"/>
  <c r="H178" i="4"/>
  <c r="N178" i="4" s="1"/>
  <c r="O178" i="4" s="1"/>
  <c r="H351" i="4"/>
  <c r="N351" i="4" s="1"/>
  <c r="O351" i="4" s="1"/>
  <c r="H360" i="4"/>
  <c r="H467" i="4"/>
  <c r="H87" i="4"/>
  <c r="N87" i="4" s="1"/>
  <c r="O87" i="4" s="1"/>
  <c r="H270" i="4"/>
  <c r="N270" i="4" s="1"/>
  <c r="O270" i="4" s="1"/>
  <c r="H119" i="4"/>
  <c r="N119" i="4" s="1"/>
  <c r="O119" i="4" s="1"/>
  <c r="H394" i="4"/>
  <c r="H432" i="4"/>
  <c r="N432" i="4" s="1"/>
  <c r="O432" i="4" s="1"/>
  <c r="H388" i="4"/>
  <c r="N388" i="4" s="1"/>
  <c r="H416" i="4"/>
  <c r="N416" i="4" s="1"/>
  <c r="O416" i="4" s="1"/>
  <c r="H22" i="4"/>
  <c r="N22" i="4" s="1"/>
  <c r="H188" i="4"/>
  <c r="N188" i="4" s="1"/>
  <c r="O188" i="4" s="1"/>
  <c r="H287" i="4"/>
  <c r="N287" i="4" s="1"/>
  <c r="O287" i="4" s="1"/>
  <c r="H98" i="4"/>
  <c r="N98" i="4" s="1"/>
  <c r="O98" i="4" s="1"/>
  <c r="H330" i="4"/>
  <c r="N330" i="4" s="1"/>
  <c r="O330" i="4" s="1"/>
  <c r="H372" i="4"/>
  <c r="N372" i="4" s="1"/>
  <c r="O372" i="4" s="1"/>
  <c r="H417" i="4"/>
  <c r="N417" i="4" s="1"/>
  <c r="O417" i="4" s="1"/>
  <c r="H453" i="4"/>
  <c r="N453" i="4" s="1"/>
  <c r="O453" i="4" s="1"/>
  <c r="H92" i="4"/>
  <c r="H149" i="4"/>
  <c r="N149" i="4" s="1"/>
  <c r="O149" i="4" s="1"/>
  <c r="H158" i="4"/>
  <c r="N158" i="4" s="1"/>
  <c r="O158" i="4" s="1"/>
  <c r="H200" i="4"/>
  <c r="N200" i="4" s="1"/>
  <c r="O200" i="4" s="1"/>
  <c r="H266" i="4"/>
  <c r="N266" i="4" s="1"/>
  <c r="O266" i="4" s="1"/>
  <c r="H332" i="4"/>
  <c r="N332" i="4" s="1"/>
  <c r="O332" i="4" s="1"/>
  <c r="H424" i="4"/>
  <c r="H452" i="4"/>
  <c r="N452" i="4" s="1"/>
  <c r="O452" i="4" s="1"/>
  <c r="H113" i="4"/>
  <c r="N113" i="4" s="1"/>
  <c r="O113" i="4" s="1"/>
  <c r="H155" i="4"/>
  <c r="N155" i="4" s="1"/>
  <c r="H213" i="4"/>
  <c r="N213" i="4" s="1"/>
  <c r="O213" i="4" s="1"/>
  <c r="H263" i="4"/>
  <c r="N263" i="4" s="1"/>
  <c r="O263" i="4" s="1"/>
  <c r="H371" i="4"/>
  <c r="N371" i="4" s="1"/>
  <c r="O371" i="4" s="1"/>
  <c r="H381" i="4"/>
  <c r="N381" i="4" s="1"/>
  <c r="O381" i="4" s="1"/>
  <c r="H408" i="4"/>
  <c r="N408" i="4" s="1"/>
  <c r="O408" i="4" s="1"/>
  <c r="H444" i="4"/>
  <c r="N444" i="4" s="1"/>
  <c r="O444" i="4" s="1"/>
  <c r="H489" i="4"/>
  <c r="N489" i="4" s="1"/>
  <c r="O489" i="4" s="1"/>
  <c r="H123" i="4"/>
  <c r="N123" i="4" s="1"/>
  <c r="O123" i="4" s="1"/>
  <c r="H256" i="4"/>
  <c r="N256" i="4" s="1"/>
  <c r="O256" i="4" s="1"/>
  <c r="H339" i="4"/>
  <c r="N339" i="4" s="1"/>
  <c r="O339" i="4" s="1"/>
  <c r="H418" i="4"/>
  <c r="N418" i="4" s="1"/>
  <c r="O418" i="4" s="1"/>
  <c r="H207" i="4"/>
  <c r="N207" i="4" s="1"/>
  <c r="O207" i="4" s="1"/>
  <c r="H472" i="4"/>
  <c r="N472" i="4" s="1"/>
  <c r="O472" i="4" s="1"/>
  <c r="H26" i="4"/>
  <c r="N26" i="4" s="1"/>
  <c r="O26" i="4" s="1"/>
  <c r="H100" i="4"/>
  <c r="N100" i="4" s="1"/>
  <c r="O100" i="4" s="1"/>
  <c r="H375" i="4"/>
  <c r="N375" i="4" s="1"/>
  <c r="H393" i="4"/>
  <c r="N393" i="4" s="1"/>
  <c r="O393" i="4" s="1"/>
  <c r="H447" i="4"/>
  <c r="H16" i="4"/>
  <c r="N16" i="4" s="1"/>
  <c r="O16" i="4" s="1"/>
  <c r="H462" i="4"/>
  <c r="N462" i="4" s="1"/>
  <c r="O462" i="4" s="1"/>
  <c r="H81" i="4"/>
  <c r="N81" i="4" s="1"/>
  <c r="O81" i="4" s="1"/>
  <c r="H124" i="4"/>
  <c r="N124" i="4" s="1"/>
  <c r="O124" i="4" s="1"/>
  <c r="H196" i="4"/>
  <c r="N196" i="4" s="1"/>
  <c r="O196" i="4" s="1"/>
  <c r="H218" i="4"/>
  <c r="H261" i="4"/>
  <c r="N261" i="4" s="1"/>
  <c r="H398" i="4"/>
  <c r="H434" i="4"/>
  <c r="H448" i="4"/>
  <c r="N448" i="4" s="1"/>
  <c r="H491" i="4"/>
  <c r="N491" i="4" s="1"/>
  <c r="O491" i="4" s="1"/>
  <c r="H420" i="4"/>
  <c r="N420" i="4" s="1"/>
  <c r="O420" i="4" s="1"/>
  <c r="H478" i="4"/>
  <c r="N478" i="4" s="1"/>
  <c r="M281" i="5" l="1"/>
  <c r="J397" i="4"/>
  <c r="M446" i="5"/>
  <c r="M230" i="4"/>
  <c r="M360" i="5"/>
  <c r="M320" i="5"/>
  <c r="M233" i="5"/>
  <c r="K423" i="4"/>
  <c r="J233" i="4"/>
  <c r="K446" i="4"/>
  <c r="K396" i="4" s="1"/>
  <c r="J282" i="4"/>
  <c r="J281" i="4" s="1"/>
  <c r="L446" i="4"/>
  <c r="L282" i="4"/>
  <c r="L281" i="4" s="1"/>
  <c r="J20" i="5"/>
  <c r="J494" i="5" s="1"/>
  <c r="K20" i="5"/>
  <c r="K494" i="5" s="1"/>
  <c r="L20" i="5"/>
  <c r="M7" i="5"/>
  <c r="N51" i="5"/>
  <c r="O51" i="5" s="1"/>
  <c r="M165" i="5"/>
  <c r="M396" i="5"/>
  <c r="M203" i="5"/>
  <c r="N140" i="5"/>
  <c r="O140" i="5" s="1"/>
  <c r="N8" i="5"/>
  <c r="O8" i="5" s="1"/>
  <c r="N233" i="5"/>
  <c r="O233" i="5" s="1"/>
  <c r="O234" i="5"/>
  <c r="O398" i="5"/>
  <c r="N397" i="5"/>
  <c r="N116" i="5"/>
  <c r="O116" i="5" s="1"/>
  <c r="O117" i="5"/>
  <c r="N282" i="5"/>
  <c r="O204" i="5"/>
  <c r="N203" i="5"/>
  <c r="O203" i="5" s="1"/>
  <c r="N89" i="5"/>
  <c r="O89" i="5" s="1"/>
  <c r="O90" i="5"/>
  <c r="O166" i="5"/>
  <c r="N165" i="5"/>
  <c r="O165" i="5" s="1"/>
  <c r="O21" i="5"/>
  <c r="N360" i="5"/>
  <c r="O360" i="5" s="1"/>
  <c r="O361" i="5"/>
  <c r="N423" i="5"/>
  <c r="O423" i="5" s="1"/>
  <c r="O424" i="5"/>
  <c r="O447" i="5"/>
  <c r="N446" i="5"/>
  <c r="O446" i="5" s="1"/>
  <c r="O66" i="5"/>
  <c r="N63" i="5"/>
  <c r="O63" i="5" s="1"/>
  <c r="M8" i="4"/>
  <c r="L7" i="4"/>
  <c r="M398" i="4"/>
  <c r="M11" i="4"/>
  <c r="L360" i="4"/>
  <c r="L320" i="4" s="1"/>
  <c r="K116" i="4"/>
  <c r="K281" i="4"/>
  <c r="K360" i="4"/>
  <c r="K320" i="4" s="1"/>
  <c r="J423" i="4"/>
  <c r="J396" i="4" s="1"/>
  <c r="K203" i="4"/>
  <c r="M189" i="4"/>
  <c r="L116" i="4"/>
  <c r="M21" i="4"/>
  <c r="K165" i="4"/>
  <c r="L233" i="4"/>
  <c r="J165" i="4"/>
  <c r="O395" i="4"/>
  <c r="N394" i="4"/>
  <c r="O394" i="4" s="1"/>
  <c r="J360" i="4"/>
  <c r="J320" i="4" s="1"/>
  <c r="M283" i="4"/>
  <c r="M387" i="4"/>
  <c r="M447" i="4"/>
  <c r="M411" i="4"/>
  <c r="M92" i="4"/>
  <c r="M89" i="4" s="1"/>
  <c r="M456" i="4"/>
  <c r="M141" i="4"/>
  <c r="N297" i="4"/>
  <c r="O297" i="4" s="1"/>
  <c r="L140" i="4"/>
  <c r="K7" i="4"/>
  <c r="O286" i="4"/>
  <c r="N283" i="4"/>
  <c r="O283" i="4" s="1"/>
  <c r="J203" i="4"/>
  <c r="L423" i="4"/>
  <c r="M117" i="4"/>
  <c r="N456" i="4"/>
  <c r="O456" i="4" s="1"/>
  <c r="O457" i="4"/>
  <c r="N117" i="4"/>
  <c r="O118" i="4"/>
  <c r="O493" i="4"/>
  <c r="N492" i="4"/>
  <c r="O492" i="4" s="1"/>
  <c r="M374" i="4"/>
  <c r="M434" i="4"/>
  <c r="O91" i="4"/>
  <c r="N90" i="4"/>
  <c r="N36" i="4"/>
  <c r="O36" i="4" s="1"/>
  <c r="O37" i="4"/>
  <c r="M79" i="4"/>
  <c r="M76" i="4" s="1"/>
  <c r="M271" i="4"/>
  <c r="J116" i="4"/>
  <c r="N321" i="4"/>
  <c r="N234" i="4"/>
  <c r="O236" i="4"/>
  <c r="O435" i="4"/>
  <c r="N434" i="4"/>
  <c r="O434" i="4" s="1"/>
  <c r="O67" i="4"/>
  <c r="N79" i="4"/>
  <c r="O79" i="4" s="1"/>
  <c r="O80" i="4"/>
  <c r="M154" i="4"/>
  <c r="M297" i="4"/>
  <c r="N271" i="4"/>
  <c r="O271" i="4" s="1"/>
  <c r="L203" i="4"/>
  <c r="M257" i="4"/>
  <c r="N467" i="4"/>
  <c r="O467" i="4" s="1"/>
  <c r="O468" i="4"/>
  <c r="O155" i="4"/>
  <c r="N154" i="4"/>
  <c r="O154" i="4" s="1"/>
  <c r="M166" i="4"/>
  <c r="O399" i="4"/>
  <c r="N398" i="4"/>
  <c r="N52" i="4"/>
  <c r="O53" i="4"/>
  <c r="M334" i="4"/>
  <c r="M347" i="4"/>
  <c r="M247" i="4"/>
  <c r="O12" i="4"/>
  <c r="N11" i="4"/>
  <c r="O11" i="4" s="1"/>
  <c r="M130" i="4"/>
  <c r="N347" i="4"/>
  <c r="O347" i="4" s="1"/>
  <c r="O348" i="4"/>
  <c r="M361" i="4"/>
  <c r="M360" i="4" s="1"/>
  <c r="M321" i="4"/>
  <c r="M476" i="4"/>
  <c r="K140" i="4"/>
  <c r="O8" i="4"/>
  <c r="N387" i="4"/>
  <c r="O387" i="4" s="1"/>
  <c r="O388" i="4"/>
  <c r="N334" i="4"/>
  <c r="O334" i="4" s="1"/>
  <c r="O335" i="4"/>
  <c r="N38" i="4"/>
  <c r="O38" i="4" s="1"/>
  <c r="O39" i="4"/>
  <c r="M218" i="4"/>
  <c r="M311" i="4"/>
  <c r="M180" i="4"/>
  <c r="N257" i="4"/>
  <c r="O257" i="4" s="1"/>
  <c r="O261" i="4"/>
  <c r="M103" i="4"/>
  <c r="N64" i="4"/>
  <c r="O65" i="4"/>
  <c r="J140" i="4"/>
  <c r="M424" i="4"/>
  <c r="N476" i="4"/>
  <c r="O476" i="4" s="1"/>
  <c r="O478" i="4"/>
  <c r="O22" i="4"/>
  <c r="N21" i="4"/>
  <c r="O190" i="4"/>
  <c r="N189" i="4"/>
  <c r="O189" i="4" s="1"/>
  <c r="M485" i="4"/>
  <c r="K233" i="4"/>
  <c r="N34" i="4"/>
  <c r="O34" i="4" s="1"/>
  <c r="O35" i="4"/>
  <c r="O231" i="4"/>
  <c r="N230" i="4"/>
  <c r="O230" i="4" s="1"/>
  <c r="N374" i="4"/>
  <c r="O374" i="4" s="1"/>
  <c r="O375" i="4"/>
  <c r="N218" i="4"/>
  <c r="O218" i="4" s="1"/>
  <c r="O219" i="4"/>
  <c r="M204" i="4"/>
  <c r="N141" i="4"/>
  <c r="O142" i="4"/>
  <c r="O312" i="4"/>
  <c r="N311" i="4"/>
  <c r="N180" i="4"/>
  <c r="O180" i="4" s="1"/>
  <c r="O78" i="4"/>
  <c r="N77" i="4"/>
  <c r="O205" i="4"/>
  <c r="N204" i="4"/>
  <c r="M40" i="4"/>
  <c r="N361" i="4"/>
  <c r="N278" i="4"/>
  <c r="O278" i="4" s="1"/>
  <c r="O279" i="4"/>
  <c r="O104" i="4"/>
  <c r="N103" i="4"/>
  <c r="O103" i="4" s="1"/>
  <c r="M234" i="4"/>
  <c r="N411" i="4"/>
  <c r="O411" i="4" s="1"/>
  <c r="O412" i="4"/>
  <c r="O44" i="4"/>
  <c r="N43" i="4"/>
  <c r="O43" i="4" s="1"/>
  <c r="N166" i="4"/>
  <c r="O425" i="4"/>
  <c r="N424" i="4"/>
  <c r="N485" i="4"/>
  <c r="O485" i="4" s="1"/>
  <c r="O486" i="4"/>
  <c r="O448" i="4"/>
  <c r="N447" i="4"/>
  <c r="N130" i="4"/>
  <c r="O130" i="4" s="1"/>
  <c r="O132" i="4"/>
  <c r="M467" i="4"/>
  <c r="N40" i="4"/>
  <c r="O40" i="4" s="1"/>
  <c r="O42" i="4"/>
  <c r="O93" i="4"/>
  <c r="N92" i="4"/>
  <c r="O92" i="4" s="1"/>
  <c r="M278" i="4"/>
  <c r="N247" i="4"/>
  <c r="O247" i="4" s="1"/>
  <c r="M69" i="4"/>
  <c r="H72" i="4"/>
  <c r="N72" i="4" s="1"/>
  <c r="O72" i="4" s="1"/>
  <c r="M73" i="4"/>
  <c r="H71" i="4"/>
  <c r="N71" i="4" s="1"/>
  <c r="O71" i="4" s="1"/>
  <c r="M65" i="4"/>
  <c r="M64" i="4" s="1"/>
  <c r="M70" i="4"/>
  <c r="H50" i="4"/>
  <c r="N50" i="4" s="1"/>
  <c r="M50" i="4"/>
  <c r="M49" i="4" s="1"/>
  <c r="H68" i="4"/>
  <c r="N68" i="4" s="1"/>
  <c r="O68" i="4" s="1"/>
  <c r="M68" i="4"/>
  <c r="L58" i="4"/>
  <c r="G58" i="4"/>
  <c r="L55" i="4"/>
  <c r="G55" i="4"/>
  <c r="H60" i="4"/>
  <c r="N60" i="4" s="1"/>
  <c r="O60" i="4" s="1"/>
  <c r="M60" i="4"/>
  <c r="H57" i="4"/>
  <c r="N57" i="4" s="1"/>
  <c r="O57" i="4" s="1"/>
  <c r="M57" i="4"/>
  <c r="N7" i="5" l="1"/>
  <c r="O7" i="5" s="1"/>
  <c r="L396" i="4"/>
  <c r="M20" i="5"/>
  <c r="M494" i="5" s="1"/>
  <c r="M397" i="4"/>
  <c r="N281" i="5"/>
  <c r="O281" i="5" s="1"/>
  <c r="O282" i="5"/>
  <c r="N396" i="5"/>
  <c r="O396" i="5" s="1"/>
  <c r="O397" i="5"/>
  <c r="N20" i="5"/>
  <c r="O20" i="5" s="1"/>
  <c r="N320" i="5"/>
  <c r="O320" i="5" s="1"/>
  <c r="M7" i="4"/>
  <c r="M423" i="4"/>
  <c r="J20" i="4"/>
  <c r="J494" i="4" s="1"/>
  <c r="M66" i="4"/>
  <c r="M63" i="4" s="1"/>
  <c r="K20" i="4"/>
  <c r="K494" i="4" s="1"/>
  <c r="M140" i="4"/>
  <c r="M446" i="4"/>
  <c r="M233" i="4"/>
  <c r="N282" i="4"/>
  <c r="M282" i="4"/>
  <c r="M281" i="4" s="1"/>
  <c r="O447" i="4"/>
  <c r="N446" i="4"/>
  <c r="O446" i="4" s="1"/>
  <c r="O50" i="4"/>
  <c r="N49" i="4"/>
  <c r="O49" i="4" s="1"/>
  <c r="O311" i="4"/>
  <c r="O90" i="4"/>
  <c r="N89" i="4"/>
  <c r="O89" i="4" s="1"/>
  <c r="N203" i="4"/>
  <c r="O203" i="4" s="1"/>
  <c r="O204" i="4"/>
  <c r="O398" i="4"/>
  <c r="N397" i="4"/>
  <c r="M320" i="4"/>
  <c r="N66" i="4"/>
  <c r="O66" i="4" s="1"/>
  <c r="M116" i="4"/>
  <c r="N423" i="4"/>
  <c r="O423" i="4" s="1"/>
  <c r="O424" i="4"/>
  <c r="O21" i="4"/>
  <c r="O52" i="4"/>
  <c r="N76" i="4"/>
  <c r="O76" i="4" s="1"/>
  <c r="O77" i="4"/>
  <c r="O117" i="4"/>
  <c r="N116" i="4"/>
  <c r="O116" i="4" s="1"/>
  <c r="M165" i="4"/>
  <c r="N140" i="4"/>
  <c r="O140" i="4" s="1"/>
  <c r="O141" i="4"/>
  <c r="O64" i="4"/>
  <c r="O166" i="4"/>
  <c r="N165" i="4"/>
  <c r="O165" i="4" s="1"/>
  <c r="N360" i="4"/>
  <c r="O360" i="4" s="1"/>
  <c r="O361" i="4"/>
  <c r="M203" i="4"/>
  <c r="N233" i="4"/>
  <c r="O233" i="4" s="1"/>
  <c r="O234" i="4"/>
  <c r="L54" i="4"/>
  <c r="L51" i="4" s="1"/>
  <c r="L20" i="4" s="1"/>
  <c r="L494" i="4" s="1"/>
  <c r="N7" i="4"/>
  <c r="O321" i="4"/>
  <c r="G64" i="4"/>
  <c r="H55" i="4"/>
  <c r="N55" i="4" s="1"/>
  <c r="M55" i="4"/>
  <c r="H58" i="4"/>
  <c r="N58" i="4" s="1"/>
  <c r="O58" i="4" s="1"/>
  <c r="M58" i="4"/>
  <c r="M396" i="4" l="1"/>
  <c r="N494" i="5"/>
  <c r="O494" i="5" s="1"/>
  <c r="N63" i="4"/>
  <c r="O63" i="4" s="1"/>
  <c r="N281" i="4"/>
  <c r="O281" i="4" s="1"/>
  <c r="O282" i="4"/>
  <c r="O55" i="4"/>
  <c r="N54" i="4"/>
  <c r="N320" i="4"/>
  <c r="O7" i="4"/>
  <c r="M54" i="4"/>
  <c r="M51" i="4" s="1"/>
  <c r="M20" i="4" s="1"/>
  <c r="N396" i="4"/>
  <c r="O396" i="4" s="1"/>
  <c r="O397" i="4"/>
  <c r="G66" i="4"/>
  <c r="H64" i="4"/>
  <c r="M494" i="4" l="1"/>
  <c r="O320" i="4"/>
  <c r="O54" i="4"/>
  <c r="N51" i="4"/>
  <c r="H66" i="4"/>
  <c r="O51" i="4" l="1"/>
  <c r="N20" i="4"/>
  <c r="N494" i="4" s="1"/>
  <c r="G54" i="4"/>
  <c r="O20" i="4" l="1"/>
  <c r="O494" i="4"/>
  <c r="G52" i="4"/>
  <c r="H54" i="4"/>
  <c r="H52" i="4" l="1"/>
</calcChain>
</file>

<file path=xl/sharedStrings.xml><?xml version="1.0" encoding="utf-8"?>
<sst xmlns="http://schemas.openxmlformats.org/spreadsheetml/2006/main" count="2838" uniqueCount="619">
  <si>
    <t xml:space="preserve"> 1 </t>
  </si>
  <si>
    <t>ADM PAVIMENTAÇÃO E DRENAGEM MACROZONA ROSA ELZE DIVERSAS RUAS MUNICÍPIO DE SÃO CRISTÓVÃO</t>
  </si>
  <si>
    <t xml:space="preserve"> 1.1 </t>
  </si>
  <si>
    <t>ADMINISTRAÇÃO LOCAL</t>
  </si>
  <si>
    <t xml:space="preserve"> 1.1.1 </t>
  </si>
  <si>
    <t>EQUIPE DIRIGENTE</t>
  </si>
  <si>
    <t>un</t>
  </si>
  <si>
    <t xml:space="preserve"> 1.1.2 </t>
  </si>
  <si>
    <t>MANUTENÇÃO DE CANTEIRO</t>
  </si>
  <si>
    <t>UN</t>
  </si>
  <si>
    <t xml:space="preserve"> 1.2 </t>
  </si>
  <si>
    <t>INSTALAÇÃO DO CANTEIRO</t>
  </si>
  <si>
    <t xml:space="preserve"> 1.2.1 </t>
  </si>
  <si>
    <t>Barracão para Obras de Médio Porte Reaproveitamento 2 vezes</t>
  </si>
  <si>
    <t>m²</t>
  </si>
  <si>
    <t xml:space="preserve"> 1.2.2 </t>
  </si>
  <si>
    <t>Instalação provisória de energia elétrica, aerea, trifasica, em poste galvanizado, exclusive fornecimento do medidor</t>
  </si>
  <si>
    <t xml:space="preserve"> 1.2.3 </t>
  </si>
  <si>
    <t>Ligação Predial de Água em Mureta de Concreto, Provisória ou Definitiva, com Fornecimento de Material, inclusive Mureta e Hidrômetro, Rede DN 50mm - Rev 03_10/2022</t>
  </si>
  <si>
    <t xml:space="preserve"> 1.2.4 </t>
  </si>
  <si>
    <t>Equipe de topografia para trabalhos exclusivos de campo - Diária incluindo transporte - Rev 04_10/2022</t>
  </si>
  <si>
    <t>dia</t>
  </si>
  <si>
    <t xml:space="preserve"> 1.2.5 </t>
  </si>
  <si>
    <t>Levantamento topográfico planimétrico cadastral</t>
  </si>
  <si>
    <t xml:space="preserve"> 1.2.6 </t>
  </si>
  <si>
    <t>Projeto de Pavimentação, área de 12.000,01 a 35.000,00 m². Observação: Área considerada para ruas é de 20% da área do tereno, e para praças e equipamentos15%.</t>
  </si>
  <si>
    <t xml:space="preserve"> 1.2.7 </t>
  </si>
  <si>
    <t>Projeto de Drenagem Pluvial complexa (micro e macrodrenagem)  de 10.000,01 a 50.000,00 m2</t>
  </si>
  <si>
    <t xml:space="preserve"> 1.2.8 </t>
  </si>
  <si>
    <t>Tapume em chapa compensada esp = 14mm (1 uso)</t>
  </si>
  <si>
    <t xml:space="preserve"> 2 </t>
  </si>
  <si>
    <t>PAVIMENTAÇÃO E DRENAGEM DE DIVERSAS RUAS NO ROSA DO OESTE</t>
  </si>
  <si>
    <t xml:space="preserve"> 2.1 </t>
  </si>
  <si>
    <t>PAVIMENTAÇÃO EM PARALELEPIPEDO RUA H</t>
  </si>
  <si>
    <t xml:space="preserve"> 2.1.1 </t>
  </si>
  <si>
    <t>Locação de serviços de pavimentação</t>
  </si>
  <si>
    <t xml:space="preserve"> 2.1.2 </t>
  </si>
  <si>
    <t>Escavação com retro-escavadeira de pneus, de valas, em material de 1ª categoria até 1,50m de profundidade</t>
  </si>
  <si>
    <t>m³</t>
  </si>
  <si>
    <t xml:space="preserve"> 2.1.3 </t>
  </si>
  <si>
    <t>Carga mecânica de material de 1ª categoria</t>
  </si>
  <si>
    <t xml:space="preserve"> 2.1.4 </t>
  </si>
  <si>
    <t>Transporte comercial com caminhão basculante de 10m³, em rodovia pavimentada (densidade=1,5t/m³)</t>
  </si>
  <si>
    <t>tkm</t>
  </si>
  <si>
    <t xml:space="preserve"> 2.1.5 </t>
  </si>
  <si>
    <t>REGULARIZAÇÃO E COMPACTAÇÃO DE SUBLEITO DE SOLO PREDOMINANTEMENTE ARGILOSO, PARA OBRAS DE CONSTRUÇÃO DE PAVIMENTOS. AF_09/2024</t>
  </si>
  <si>
    <t xml:space="preserve"> 2.1.6 </t>
  </si>
  <si>
    <t>Material para sub-base com cbr&gt;20, inclusive aquisição, escavação e carga na jazida (medido pelo corte), exclusive limpeza da área e transporte</t>
  </si>
  <si>
    <t xml:space="preserve"> 2.1.7 </t>
  </si>
  <si>
    <t>Espalhamento de material de 1ª categoria c/ trator esteira Cat - D-6 ou similar</t>
  </si>
  <si>
    <t xml:space="preserve"> 2.1.8 </t>
  </si>
  <si>
    <t xml:space="preserve"> 2.1.9 </t>
  </si>
  <si>
    <t>Pavimentação em paralelepípedo granítico sobre colchão de areia, rejuntado com argamassa de cimento e areia traço 1:3, inclusive frete do paralelepípedo granítico</t>
  </si>
  <si>
    <t xml:space="preserve"> 2.1.10 </t>
  </si>
  <si>
    <t>Meio-fio pré moldado de concreto simples (0,12 x 0,30 x 1,00m), rejuntado comargamassa de cimento e areia no traço 1:3</t>
  </si>
  <si>
    <t>m</t>
  </si>
  <si>
    <t xml:space="preserve"> 2.1.11 </t>
  </si>
  <si>
    <t>Escoramento contínuo de meio-fio, com aquisição, espalhamento e transporte dematerial c/distancia até 10km</t>
  </si>
  <si>
    <t xml:space="preserve"> 2.1.12 </t>
  </si>
  <si>
    <t>Pintura de meio fio (caiação)</t>
  </si>
  <si>
    <t xml:space="preserve"> 2.2 </t>
  </si>
  <si>
    <t>PAVIMENTAÇÃO EM PARALELEPIPEDO RUA I</t>
  </si>
  <si>
    <t xml:space="preserve"> 2.2.1 </t>
  </si>
  <si>
    <t xml:space="preserve"> 2.3 </t>
  </si>
  <si>
    <t>PAVIMENTAÇÃO EM PARALELEPIPEDO RUA J</t>
  </si>
  <si>
    <t xml:space="preserve"> 2.3.1 </t>
  </si>
  <si>
    <t xml:space="preserve"> 2.4 </t>
  </si>
  <si>
    <t>PAVIMENTAÇÃO EM PARALELEPIPEDO RUA K</t>
  </si>
  <si>
    <t xml:space="preserve"> 2.4.1 </t>
  </si>
  <si>
    <t xml:space="preserve"> 2.5 </t>
  </si>
  <si>
    <t>PAVIMENTAÇÃO EM PARALELEPIPEDO E DRENAGEM DA RUA L (RUA GERINALDO PESSOA DOS SANTOS)</t>
  </si>
  <si>
    <t xml:space="preserve"> 2.5.1 </t>
  </si>
  <si>
    <t xml:space="preserve"> 2.5.2 </t>
  </si>
  <si>
    <t>Ponta de ala em concreto ciclópico, para tubos de concreto (simples) d=0.40 à0.60 m</t>
  </si>
  <si>
    <t xml:space="preserve"> 2.6 </t>
  </si>
  <si>
    <t>PAVIMENTAÇÃO EM PARALELEPIPEDO E DRENAGEM DA RUA L2</t>
  </si>
  <si>
    <t xml:space="preserve"> 2.6.1 </t>
  </si>
  <si>
    <t xml:space="preserve"> 2.6.2 </t>
  </si>
  <si>
    <t xml:space="preserve"> 2.7 </t>
  </si>
  <si>
    <t>PAVIMENTAÇÃO EM PARALELEPIPEDO E DRENAGEM DA RUA EIXO 02</t>
  </si>
  <si>
    <t xml:space="preserve"> 2.7.1 </t>
  </si>
  <si>
    <t xml:space="preserve"> 2.7.2 </t>
  </si>
  <si>
    <t xml:space="preserve"> 2.8 </t>
  </si>
  <si>
    <t>PAVIMENTAÇÃO EM PARALELEPIPEDO RUA EIXO 03</t>
  </si>
  <si>
    <t xml:space="preserve"> 2.8.1 </t>
  </si>
  <si>
    <t xml:space="preserve"> 2.9 </t>
  </si>
  <si>
    <t>PAVIMENTAÇÃO EM PARALELEPIPEDO E DRENAGEM DA RUA M</t>
  </si>
  <si>
    <t xml:space="preserve"> 2.9.1 </t>
  </si>
  <si>
    <t>PAVIMENTAÇÃO</t>
  </si>
  <si>
    <t xml:space="preserve"> 2.9.1.1 </t>
  </si>
  <si>
    <t xml:space="preserve"> 2.9.2 </t>
  </si>
  <si>
    <t>DRENAGEM PLUVIAL</t>
  </si>
  <si>
    <t xml:space="preserve"> 2.9.2.1 </t>
  </si>
  <si>
    <t>Locação de rede de drenagem</t>
  </si>
  <si>
    <t xml:space="preserve"> 2.9.2.2 </t>
  </si>
  <si>
    <t xml:space="preserve"> 2.9.2.3 </t>
  </si>
  <si>
    <t>LASTRO COM MATERIAL GRANULAR (AREIA MÉDIA), APLICADO EM PISOS OU LAJES SOBRE SOLO, ESPESSURA DE *10 CM*. AF_01/2024</t>
  </si>
  <si>
    <t xml:space="preserve"> 2.9.2.4 </t>
  </si>
  <si>
    <t>Aterro com areia fina, compactado mecanicamente, inclusive aquisição em depósito de material, exclusive transporte - Rev.04</t>
  </si>
  <si>
    <t xml:space="preserve"> 2.9.2.5 </t>
  </si>
  <si>
    <t>TUBO DE CONCRETO PARA REDES COLETORAS DE ÁGUAS PLUVIAIS, DIÂMETRO DE 400 MM, JUNTA RÍGIDA, INSTALADO EM LOCAL COM BAIXO NÍVEL DE INTERFERÊNCIAS - FORNECIMENTO E ASSENTAMENTO. AF_03/2024</t>
  </si>
  <si>
    <t>M</t>
  </si>
  <si>
    <t xml:space="preserve"> 2.9.2.6 </t>
  </si>
  <si>
    <t>CAIXA PARA BOCA DE LOBO SIMPLES RETANGULAR, EM ALVENARIA COM TIJOLOS CERÂMICOS MACIÇOS, DIMENSÕES INTERNAS: 0,6X1X1,2 M. AF_12/2020</t>
  </si>
  <si>
    <t xml:space="preserve"> 2.9.2.7 </t>
  </si>
  <si>
    <t xml:space="preserve"> 2.9.2.8 </t>
  </si>
  <si>
    <t xml:space="preserve"> 2.10 </t>
  </si>
  <si>
    <t>PAVIMENTAÇÃO EM PARALELEPIPEDO E DRENAGEM DA RUA M1</t>
  </si>
  <si>
    <t xml:space="preserve"> 2.10.1 </t>
  </si>
  <si>
    <t xml:space="preserve"> 2.10.1.1 </t>
  </si>
  <si>
    <t xml:space="preserve"> 2.10.2 </t>
  </si>
  <si>
    <t xml:space="preserve"> 2.10.2.1 </t>
  </si>
  <si>
    <t xml:space="preserve"> 2.10.2.2 </t>
  </si>
  <si>
    <t xml:space="preserve"> 2.10.2.3 </t>
  </si>
  <si>
    <t xml:space="preserve"> 2.10.2.4 </t>
  </si>
  <si>
    <t xml:space="preserve"> 2.10.2.5 </t>
  </si>
  <si>
    <t xml:space="preserve"> 2.10.2.6 </t>
  </si>
  <si>
    <t xml:space="preserve"> 2.10.2.7 </t>
  </si>
  <si>
    <t>Caixa de passagem em alvenaria de tijolos maciços esp. = 0,17m,  dim. int. = 1.00 x 1.00 x 1,60m</t>
  </si>
  <si>
    <t xml:space="preserve"> 2.10.2.8 </t>
  </si>
  <si>
    <t xml:space="preserve"> 2.10.2.9 </t>
  </si>
  <si>
    <t xml:space="preserve"> 2.11 </t>
  </si>
  <si>
    <t>PAVIMENTAÇÃO EM PARALELEPIPEDO E DRENAGEM DA RUA N</t>
  </si>
  <si>
    <t xml:space="preserve"> 2.11.1 </t>
  </si>
  <si>
    <t xml:space="preserve"> 2.11.1.1 </t>
  </si>
  <si>
    <t xml:space="preserve"> 2.11.2 </t>
  </si>
  <si>
    <t xml:space="preserve"> 2.11.2.1 </t>
  </si>
  <si>
    <t xml:space="preserve"> 2.11.2.2 </t>
  </si>
  <si>
    <t xml:space="preserve"> 2.11.2.3 </t>
  </si>
  <si>
    <t xml:space="preserve"> 2.11.2.4 </t>
  </si>
  <si>
    <t xml:space="preserve"> 2.11.2.5 </t>
  </si>
  <si>
    <t xml:space="preserve"> 2.11.2.6 </t>
  </si>
  <si>
    <t xml:space="preserve"> 2.11.2.7 </t>
  </si>
  <si>
    <t xml:space="preserve"> 2.11.2.8 </t>
  </si>
  <si>
    <t xml:space="preserve"> 2.11.2.9 </t>
  </si>
  <si>
    <t xml:space="preserve"> 2.12 </t>
  </si>
  <si>
    <t>PAVIMENTAÇÃO EM PARALELEPIPEDO E DRENAGEM DA RUA N1</t>
  </si>
  <si>
    <t xml:space="preserve"> 2.12.1 </t>
  </si>
  <si>
    <t xml:space="preserve"> 2.12.1.1 </t>
  </si>
  <si>
    <t xml:space="preserve"> 2.12.2 </t>
  </si>
  <si>
    <t xml:space="preserve"> 2.12.2.1 </t>
  </si>
  <si>
    <t xml:space="preserve"> 2.12.2.2 </t>
  </si>
  <si>
    <t xml:space="preserve"> 2.12.2.3 </t>
  </si>
  <si>
    <t xml:space="preserve"> 2.12.2.4 </t>
  </si>
  <si>
    <t xml:space="preserve"> 2.12.2.5 </t>
  </si>
  <si>
    <t xml:space="preserve"> 2.12.2.6 </t>
  </si>
  <si>
    <t xml:space="preserve"> 2.12.2.7 </t>
  </si>
  <si>
    <t xml:space="preserve"> 2.12.2.8 </t>
  </si>
  <si>
    <t xml:space="preserve"> 2.13 </t>
  </si>
  <si>
    <t>PAVIMENTAÇÃO EM PARALELEPÍPEDO DA TRAVESSA L</t>
  </si>
  <si>
    <t xml:space="preserve"> 2.13.1 </t>
  </si>
  <si>
    <t xml:space="preserve"> 2.14 </t>
  </si>
  <si>
    <t>PAVIMENTAÇÃO EM PARALELEPIPEDO DA RUA O</t>
  </si>
  <si>
    <t xml:space="preserve"> 2.14.1 </t>
  </si>
  <si>
    <t xml:space="preserve"> 2.14.2 </t>
  </si>
  <si>
    <t xml:space="preserve"> 2.14.3 </t>
  </si>
  <si>
    <t xml:space="preserve"> 2.14.4 </t>
  </si>
  <si>
    <t xml:space="preserve"> 2.14.5 </t>
  </si>
  <si>
    <t xml:space="preserve"> 2.14.6 </t>
  </si>
  <si>
    <t xml:space="preserve"> 2.14.7 </t>
  </si>
  <si>
    <t xml:space="preserve"> 2.14.8 </t>
  </si>
  <si>
    <t xml:space="preserve"> 2.14.9 </t>
  </si>
  <si>
    <t xml:space="preserve"> 2.14.10 </t>
  </si>
  <si>
    <t xml:space="preserve"> 2.14.11 </t>
  </si>
  <si>
    <t xml:space="preserve"> 2.14.12 </t>
  </si>
  <si>
    <t xml:space="preserve"> 2.15 </t>
  </si>
  <si>
    <t>PAVIMENTAÇÃO EM PARALELEPIPEDO E DRENAGEM DA RUA O1</t>
  </si>
  <si>
    <t xml:space="preserve"> 2.15.1 </t>
  </si>
  <si>
    <t xml:space="preserve"> 2.15.1.1 </t>
  </si>
  <si>
    <t xml:space="preserve"> 2.15.1.2 </t>
  </si>
  <si>
    <t xml:space="preserve"> 2.15.1.3 </t>
  </si>
  <si>
    <t xml:space="preserve"> 2.15.1.4 </t>
  </si>
  <si>
    <t xml:space="preserve"> 2.15.1.5 </t>
  </si>
  <si>
    <t xml:space="preserve"> 2.15.1.6 </t>
  </si>
  <si>
    <t xml:space="preserve"> 2.15.1.7 </t>
  </si>
  <si>
    <t xml:space="preserve"> 2.15.1.8 </t>
  </si>
  <si>
    <t xml:space="preserve"> 2.15.1.9 </t>
  </si>
  <si>
    <t xml:space="preserve"> 2.15.1.10 </t>
  </si>
  <si>
    <t xml:space="preserve"> 2.15.1.11 </t>
  </si>
  <si>
    <t xml:space="preserve"> 2.15.1.12 </t>
  </si>
  <si>
    <t xml:space="preserve"> 2.15.2 </t>
  </si>
  <si>
    <t xml:space="preserve"> 2.15.2.1 </t>
  </si>
  <si>
    <t xml:space="preserve"> 2.15.2.2 </t>
  </si>
  <si>
    <t xml:space="preserve"> 2.15.2.3 </t>
  </si>
  <si>
    <t xml:space="preserve"> 2.15.2.4 </t>
  </si>
  <si>
    <t xml:space="preserve"> 2.15.2.5 </t>
  </si>
  <si>
    <t xml:space="preserve"> 2.15.2.6 </t>
  </si>
  <si>
    <t xml:space="preserve"> 2.15.2.7 </t>
  </si>
  <si>
    <t xml:space="preserve"> 2.15.2.8 </t>
  </si>
  <si>
    <t xml:space="preserve"> 2.15.2.9 </t>
  </si>
  <si>
    <t xml:space="preserve"> 2.16 </t>
  </si>
  <si>
    <t>PAVIMENTAÇÃO EM PARALELEPIPEDO E DRENAGEM DA RUA P</t>
  </si>
  <si>
    <t xml:space="preserve"> 2.16.1 </t>
  </si>
  <si>
    <t xml:space="preserve"> 2.16.1.1 </t>
  </si>
  <si>
    <t xml:space="preserve"> 2.16.1.2 </t>
  </si>
  <si>
    <t xml:space="preserve"> 2.16.1.3 </t>
  </si>
  <si>
    <t xml:space="preserve"> 2.16.1.4 </t>
  </si>
  <si>
    <t xml:space="preserve"> 2.16.1.5 </t>
  </si>
  <si>
    <t xml:space="preserve"> 2.16.1.6 </t>
  </si>
  <si>
    <t xml:space="preserve"> 2.16.1.7 </t>
  </si>
  <si>
    <t xml:space="preserve"> 2.16.1.8 </t>
  </si>
  <si>
    <t xml:space="preserve"> 2.16.1.9 </t>
  </si>
  <si>
    <t xml:space="preserve"> 2.16.1.10 </t>
  </si>
  <si>
    <t xml:space="preserve"> 2.16.1.11 </t>
  </si>
  <si>
    <t xml:space="preserve"> 2.16.1.12 </t>
  </si>
  <si>
    <t xml:space="preserve"> 2.16.2 </t>
  </si>
  <si>
    <t xml:space="preserve"> 2.16.2.1 </t>
  </si>
  <si>
    <t xml:space="preserve"> 2.16.2.2 </t>
  </si>
  <si>
    <t xml:space="preserve"> 2.16.2.3 </t>
  </si>
  <si>
    <t xml:space="preserve"> 2.16.2.4 </t>
  </si>
  <si>
    <t xml:space="preserve"> 2.16.2.5 </t>
  </si>
  <si>
    <t xml:space="preserve"> 2.16.2.6 </t>
  </si>
  <si>
    <t>TUBO DE CONCRETO PARA REDES COLETORAS DE ÁGUAS PLUVIAIS, DIÂMETRO DE 600 MM, JUNTA RÍGIDA, INSTALADO EM LOCAL COM BAIXO NÍVEL DE INTERFERÊNCIAS - FORNECIMENTO E ASSENTAMENTO. AF_03/2024</t>
  </si>
  <si>
    <t xml:space="preserve"> 2.16.2.7 </t>
  </si>
  <si>
    <t xml:space="preserve"> 2.16.2.8 </t>
  </si>
  <si>
    <t>Caixa de passagem em alvenaria de tijolos maciços esp. = 0,17m,  dim. int. = 1.20 x 1.20 x 1,60m</t>
  </si>
  <si>
    <t xml:space="preserve"> 2.16.2.9 </t>
  </si>
  <si>
    <t xml:space="preserve"> 2.16.2.10 </t>
  </si>
  <si>
    <t xml:space="preserve"> 2.17 </t>
  </si>
  <si>
    <t>PAVIMENTAÇÃO EM PARALELEPIPEDO E DRENAGEM DA RUA P1</t>
  </si>
  <si>
    <t xml:space="preserve"> 2.17.1 </t>
  </si>
  <si>
    <t xml:space="preserve"> 2.17.1.1 </t>
  </si>
  <si>
    <t xml:space="preserve"> 2.17.1.2 </t>
  </si>
  <si>
    <t xml:space="preserve"> 2.17.1.3 </t>
  </si>
  <si>
    <t xml:space="preserve"> 2.17.1.4 </t>
  </si>
  <si>
    <t xml:space="preserve"> 2.17.1.5 </t>
  </si>
  <si>
    <t xml:space="preserve"> 2.17.1.6 </t>
  </si>
  <si>
    <t xml:space="preserve"> 2.17.1.7 </t>
  </si>
  <si>
    <t xml:space="preserve"> 2.17.1.8 </t>
  </si>
  <si>
    <t xml:space="preserve"> 2.17.1.9 </t>
  </si>
  <si>
    <t xml:space="preserve"> 2.17.1.10 </t>
  </si>
  <si>
    <t xml:space="preserve"> 2.17.1.11 </t>
  </si>
  <si>
    <t xml:space="preserve"> 2.17.1.12 </t>
  </si>
  <si>
    <t>Meio-fio granítico, rejuntado com argamassa de cimento e areia no traço 1:3</t>
  </si>
  <si>
    <t xml:space="preserve"> 2.17.1.13 </t>
  </si>
  <si>
    <t xml:space="preserve"> 2.17.2 </t>
  </si>
  <si>
    <t xml:space="preserve"> 2.17.2.1 </t>
  </si>
  <si>
    <t xml:space="preserve"> 2.17.2.2 </t>
  </si>
  <si>
    <t xml:space="preserve"> 2.17.2.3 </t>
  </si>
  <si>
    <t xml:space="preserve"> 2.17.2.4 </t>
  </si>
  <si>
    <t xml:space="preserve"> 2.17.2.5 </t>
  </si>
  <si>
    <t xml:space="preserve"> 2.17.2.6 </t>
  </si>
  <si>
    <t xml:space="preserve"> 2.17.2.7 </t>
  </si>
  <si>
    <t xml:space="preserve"> 2.17.2.8 </t>
  </si>
  <si>
    <t xml:space="preserve"> 2.18 </t>
  </si>
  <si>
    <t>PAVIMENTAÇÃO EM PARALELEPIPEDO RUA Q</t>
  </si>
  <si>
    <t xml:space="preserve"> 2.18.1 </t>
  </si>
  <si>
    <t xml:space="preserve"> 2.18.2 </t>
  </si>
  <si>
    <t xml:space="preserve"> 2.18.3 </t>
  </si>
  <si>
    <t xml:space="preserve"> 2.18.4 </t>
  </si>
  <si>
    <t xml:space="preserve"> 2.18.5 </t>
  </si>
  <si>
    <t xml:space="preserve"> 2.18.6 </t>
  </si>
  <si>
    <t xml:space="preserve"> 2.18.7 </t>
  </si>
  <si>
    <t xml:space="preserve"> 2.18.8 </t>
  </si>
  <si>
    <t xml:space="preserve"> 2.18.9 </t>
  </si>
  <si>
    <t xml:space="preserve"> 2.18.10 </t>
  </si>
  <si>
    <t xml:space="preserve"> 2.18.11 </t>
  </si>
  <si>
    <t xml:space="preserve"> 2.18.12 </t>
  </si>
  <si>
    <t xml:space="preserve"> 2.18.13 </t>
  </si>
  <si>
    <t xml:space="preserve"> 2.19 </t>
  </si>
  <si>
    <t>PAVIMENTAÇÃO EM PARALELEPIPEDO E DRENAGEM DA RUA Q1</t>
  </si>
  <si>
    <t xml:space="preserve"> 2.19.1 </t>
  </si>
  <si>
    <t xml:space="preserve"> 2.19.1.1 </t>
  </si>
  <si>
    <t xml:space="preserve"> 2.19.1.2 </t>
  </si>
  <si>
    <t xml:space="preserve"> 2.19.1.3 </t>
  </si>
  <si>
    <t xml:space="preserve"> 2.19.1.4 </t>
  </si>
  <si>
    <t xml:space="preserve"> 2.19.1.5 </t>
  </si>
  <si>
    <t xml:space="preserve"> 2.19.1.6 </t>
  </si>
  <si>
    <t xml:space="preserve"> 2.19.1.7 </t>
  </si>
  <si>
    <t xml:space="preserve"> 2.19.1.8 </t>
  </si>
  <si>
    <t xml:space="preserve"> 2.19.1.9 </t>
  </si>
  <si>
    <t xml:space="preserve"> 2.19.1.10 </t>
  </si>
  <si>
    <t xml:space="preserve"> 2.19.1.11 </t>
  </si>
  <si>
    <t xml:space="preserve"> 2.19.1.12 </t>
  </si>
  <si>
    <t xml:space="preserve"> 2.19.1.13 </t>
  </si>
  <si>
    <t xml:space="preserve"> 2.19.2 </t>
  </si>
  <si>
    <t xml:space="preserve"> 2.19.2.1 </t>
  </si>
  <si>
    <t xml:space="preserve"> 2.19.2.2 </t>
  </si>
  <si>
    <t xml:space="preserve"> 2.19.2.3 </t>
  </si>
  <si>
    <t xml:space="preserve"> 2.19.2.4 </t>
  </si>
  <si>
    <t xml:space="preserve"> 2.19.2.5 </t>
  </si>
  <si>
    <t xml:space="preserve"> 2.19.2.6 </t>
  </si>
  <si>
    <t xml:space="preserve"> 2.19.2.7 </t>
  </si>
  <si>
    <t xml:space="preserve"> 2.19.2.8 </t>
  </si>
  <si>
    <t xml:space="preserve"> 2.19.2.9 </t>
  </si>
  <si>
    <t xml:space="preserve"> 2.19.2.10 </t>
  </si>
  <si>
    <t xml:space="preserve"> 2.19.2.11 </t>
  </si>
  <si>
    <t xml:space="preserve"> 2.20 </t>
  </si>
  <si>
    <t>PAVIMENTAÇÃO EM PARALELEPIPEDO E DRENAGEM DA RUA R1</t>
  </si>
  <si>
    <t xml:space="preserve"> 2.20.1 </t>
  </si>
  <si>
    <t xml:space="preserve"> 2.20.2 </t>
  </si>
  <si>
    <t xml:space="preserve"> 2.21 </t>
  </si>
  <si>
    <t>PAVIMENTAÇÃO EM PARALELEPIPEDO E DRENAGEM DA RUA R2 - 2ª ETAPA</t>
  </si>
  <si>
    <t xml:space="preserve"> 2.21.1 </t>
  </si>
  <si>
    <t xml:space="preserve"> 2.21.1.1 </t>
  </si>
  <si>
    <t xml:space="preserve"> 2.21.1.2 </t>
  </si>
  <si>
    <t xml:space="preserve"> 2.21.1.3 </t>
  </si>
  <si>
    <t xml:space="preserve"> 2.21.1.4 </t>
  </si>
  <si>
    <t xml:space="preserve"> 2.21.1.5 </t>
  </si>
  <si>
    <t xml:space="preserve"> 2.21.1.6 </t>
  </si>
  <si>
    <t xml:space="preserve"> 2.21.1.7 </t>
  </si>
  <si>
    <t xml:space="preserve"> 2.21.1.8 </t>
  </si>
  <si>
    <t xml:space="preserve"> 2.21.1.9 </t>
  </si>
  <si>
    <t xml:space="preserve"> 2.21.1.10 </t>
  </si>
  <si>
    <t xml:space="preserve"> 2.21.1.11 </t>
  </si>
  <si>
    <t xml:space="preserve"> 2.21.1.12 </t>
  </si>
  <si>
    <t xml:space="preserve"> 2.21.2 </t>
  </si>
  <si>
    <t xml:space="preserve"> 2.21.2.1 </t>
  </si>
  <si>
    <t xml:space="preserve"> 2.21.2.2 </t>
  </si>
  <si>
    <t xml:space="preserve"> 2.21.2.3 </t>
  </si>
  <si>
    <t xml:space="preserve"> 2.21.2.4 </t>
  </si>
  <si>
    <t xml:space="preserve"> 2.21.2.5 </t>
  </si>
  <si>
    <t xml:space="preserve"> 2.21.2.6 </t>
  </si>
  <si>
    <t xml:space="preserve"> 2.21.2.7 </t>
  </si>
  <si>
    <t xml:space="preserve"> 2.21.2.8 </t>
  </si>
  <si>
    <t xml:space="preserve"> 2.21.2.9 </t>
  </si>
  <si>
    <t xml:space="preserve"> 2.22 </t>
  </si>
  <si>
    <t>DRENAGEM PLUVIAL MURO DA DESO</t>
  </si>
  <si>
    <t xml:space="preserve"> 2.22.1 </t>
  </si>
  <si>
    <t xml:space="preserve"> 2.22.2 </t>
  </si>
  <si>
    <t xml:space="preserve"> 2.22.3 </t>
  </si>
  <si>
    <t xml:space="preserve"> 2.22.4 </t>
  </si>
  <si>
    <t xml:space="preserve"> 2.22.5 </t>
  </si>
  <si>
    <t xml:space="preserve"> 2.22.6 </t>
  </si>
  <si>
    <t xml:space="preserve"> 2.22.7 </t>
  </si>
  <si>
    <t>TUBO DE CONCRETO PARA REDES COLETORAS DE ÁGUAS PLUVIAIS, DIÂMETRO DE 800 MM, JUNTA RÍGIDA, INSTALADO EM LOCAL COM BAIXO NÍVEL DE INTERFERÊNCIAS - FORNECIMENTO E ASSENTAMENTO. AF_03/2024</t>
  </si>
  <si>
    <t xml:space="preserve"> 2.22.8 </t>
  </si>
  <si>
    <t xml:space="preserve"> 2.22.9 </t>
  </si>
  <si>
    <t xml:space="preserve"> 2.22.10 </t>
  </si>
  <si>
    <t>Caixa de passagem em alvenaria de tijolos maciços esp. = 0,17m,  dim. int. = 1.40 x 1.40 x 1,60m</t>
  </si>
  <si>
    <t xml:space="preserve"> 2.22.11 </t>
  </si>
  <si>
    <t xml:space="preserve"> 2.22.12 </t>
  </si>
  <si>
    <t xml:space="preserve"> 2.22.13 </t>
  </si>
  <si>
    <t>Ponta de ala em concreto ciclópico, para tubos de concreto (simples) d=0.80 m</t>
  </si>
  <si>
    <t xml:space="preserve"> 2.23 </t>
  </si>
  <si>
    <t>ACESSIBILIDADE</t>
  </si>
  <si>
    <t xml:space="preserve"> 2.23.1 </t>
  </si>
  <si>
    <t>Sinalização permanente, vertical,  com placa octogonal de aço, padrão dnit, largura=0,75m, com poste de madeira 3,50m fixado com base de concreto 40x40x50, inclusive mão de obra - Rev 01/2023</t>
  </si>
  <si>
    <t xml:space="preserve"> 2.23.2 </t>
  </si>
  <si>
    <t>Piso tátil direcional e/ou alerta, de concreto, na cor natural, p/deficientesvisuais, dimensões 40x40cm, aplicado com argamassa industrializada ac-ii, rejuntado, exclusive regularização de base</t>
  </si>
  <si>
    <t xml:space="preserve"> 2.23.3 </t>
  </si>
  <si>
    <t>PINTURA DE FAIXA DE PEDESTRE OU ZEBRADA TINTA RETRORREFLETIVA A BASE DE RESINA ACRÍLICA COM MICROESFERAS DE VIDRO, E = 30 CM, APLICAÇÃO MANUAL. AF_05/2021</t>
  </si>
  <si>
    <t xml:space="preserve"> 2.23.4 </t>
  </si>
  <si>
    <t>APLICAÇÃO DE LONA PLÁSTICA PARA EXECUÇÃO DE PAVIMENTOS DE CONCRETO. AF_04/2022</t>
  </si>
  <si>
    <t xml:space="preserve"> 2.23.5 </t>
  </si>
  <si>
    <t>Concreto simples usinado fck=30mpa, bombeado, lançado e adensado na infraestrutura</t>
  </si>
  <si>
    <t xml:space="preserve"> 2.23.6 </t>
  </si>
  <si>
    <t>Fornecimento e instalação de tela aço soldada nervurada CA-60, Q-196, malha 10x10cm, ferro 5.0mm (3,11 kg/m2), painel 2,45x6,0m, Telcon ou similar</t>
  </si>
  <si>
    <t xml:space="preserve"> 2.24 </t>
  </si>
  <si>
    <t>DIVERSOS</t>
  </si>
  <si>
    <t xml:space="preserve"> 2.24.1 </t>
  </si>
  <si>
    <t>Limpeza de ruas (varrição e remoção de entulhos)</t>
  </si>
  <si>
    <t xml:space="preserve"> 2.24.2 </t>
  </si>
  <si>
    <t>Bombeamento direto p/ esgotamento de valas com Gerador</t>
  </si>
  <si>
    <t>H</t>
  </si>
  <si>
    <t xml:space="preserve"> 3 </t>
  </si>
  <si>
    <t>PAVIMENTAÇÃO E DRENAGEM DE DIVERSAS RUAS NO MARCELO DÉDA</t>
  </si>
  <si>
    <t xml:space="preserve"> 3.1 </t>
  </si>
  <si>
    <t>PAVIMENTAÇÃO EM PARALELEPÍPEDO E DRENAGEM DA AVENIDA B</t>
  </si>
  <si>
    <t xml:space="preserve"> 3.1.1 </t>
  </si>
  <si>
    <t xml:space="preserve"> 3.1.1.1 </t>
  </si>
  <si>
    <t xml:space="preserve"> 3.1.1.2 </t>
  </si>
  <si>
    <t xml:space="preserve"> 3.1.1.3 </t>
  </si>
  <si>
    <t xml:space="preserve"> 3.1.1.4 </t>
  </si>
  <si>
    <t xml:space="preserve"> 3.1.1.5 </t>
  </si>
  <si>
    <t xml:space="preserve"> 3.1.1.6 </t>
  </si>
  <si>
    <t xml:space="preserve"> 3.1.1.7 </t>
  </si>
  <si>
    <t xml:space="preserve"> 3.1.1.8 </t>
  </si>
  <si>
    <t xml:space="preserve"> 3.1.1.9 </t>
  </si>
  <si>
    <t xml:space="preserve"> 3.1.1.10 </t>
  </si>
  <si>
    <t xml:space="preserve"> 3.1.1.11 </t>
  </si>
  <si>
    <t xml:space="preserve"> 3.1.1.12 </t>
  </si>
  <si>
    <t xml:space="preserve"> 3.1.1.13 </t>
  </si>
  <si>
    <t xml:space="preserve"> 3.1.2 </t>
  </si>
  <si>
    <t xml:space="preserve"> 3.1.2.1 </t>
  </si>
  <si>
    <t xml:space="preserve"> 3.1.2.2 </t>
  </si>
  <si>
    <t xml:space="preserve"> 3.1.2.3 </t>
  </si>
  <si>
    <t xml:space="preserve"> 3.1.2.4 </t>
  </si>
  <si>
    <t xml:space="preserve"> 3.1.2.5 </t>
  </si>
  <si>
    <t>TUBO DE CONCRETO PARA REDES COLETORAS DE ÁGUAS PLUVIAIS, DIÂMETRO DE 300MM, JUNTA RÍGIDA, INSTALADO EM LOCAL COM BAIXO NÍVEL DE INTERFERÊNCIAS - FORNECIMENTO E ASSENTAMENTO. AF_03/2024</t>
  </si>
  <si>
    <t xml:space="preserve"> 3.1.2.6 </t>
  </si>
  <si>
    <t xml:space="preserve"> 3.1.2.7 </t>
  </si>
  <si>
    <t xml:space="preserve"> 3.1.2.8 </t>
  </si>
  <si>
    <t xml:space="preserve"> 3.1.2.9 </t>
  </si>
  <si>
    <t xml:space="preserve"> 3.1.2.10 </t>
  </si>
  <si>
    <t xml:space="preserve"> 3.1.2.11 </t>
  </si>
  <si>
    <t xml:space="preserve"> 3.1.2.12 </t>
  </si>
  <si>
    <t xml:space="preserve"> 3.1.2.13 </t>
  </si>
  <si>
    <t xml:space="preserve"> 3.2 </t>
  </si>
  <si>
    <t xml:space="preserve"> 3.2.1 </t>
  </si>
  <si>
    <t xml:space="preserve"> 3.2.2 </t>
  </si>
  <si>
    <t xml:space="preserve"> 3.2.3 </t>
  </si>
  <si>
    <t xml:space="preserve"> 3.2.4 </t>
  </si>
  <si>
    <t xml:space="preserve"> 3.2.5 </t>
  </si>
  <si>
    <t xml:space="preserve"> 3.2.6 </t>
  </si>
  <si>
    <t xml:space="preserve"> 3.3 </t>
  </si>
  <si>
    <t xml:space="preserve"> 3.3.1 </t>
  </si>
  <si>
    <t xml:space="preserve"> 4 </t>
  </si>
  <si>
    <t>PAVIMENTAÇÃO E DRENAGEM DE DIVERSAS RUAS NO ROSA ELZE</t>
  </si>
  <si>
    <t xml:space="preserve"> 4.1 </t>
  </si>
  <si>
    <t>PAVIMENTAÇÃO EM PARALELEPÍPEDO AVENIDA CHESF (TRECHO 01)</t>
  </si>
  <si>
    <t xml:space="preserve"> 4.1.1 </t>
  </si>
  <si>
    <t xml:space="preserve"> 4.1.2 </t>
  </si>
  <si>
    <t xml:space="preserve"> 4.1.3 </t>
  </si>
  <si>
    <t xml:space="preserve"> 4.1.4 </t>
  </si>
  <si>
    <t xml:space="preserve"> 4.1.5 </t>
  </si>
  <si>
    <t xml:space="preserve"> 4.1.6 </t>
  </si>
  <si>
    <t xml:space="preserve"> 4.1.7 </t>
  </si>
  <si>
    <t xml:space="preserve"> 4.1.8 </t>
  </si>
  <si>
    <t xml:space="preserve"> 4.1.9 </t>
  </si>
  <si>
    <t xml:space="preserve"> 4.1.10 </t>
  </si>
  <si>
    <t xml:space="preserve"> 4.1.11 </t>
  </si>
  <si>
    <t xml:space="preserve"> 4.1.12 </t>
  </si>
  <si>
    <t xml:space="preserve"> 4.2 </t>
  </si>
  <si>
    <t>PAVIMENTAÇÃO EM PARALELEPÍPEDO AVENIDA CHESF (TRECHO 02)</t>
  </si>
  <si>
    <t xml:space="preserve"> 4.2.1 </t>
  </si>
  <si>
    <t xml:space="preserve"> 4.2.2 </t>
  </si>
  <si>
    <t xml:space="preserve"> 4.2.3 </t>
  </si>
  <si>
    <t xml:space="preserve"> 4.2.4 </t>
  </si>
  <si>
    <t xml:space="preserve"> 4.2.5 </t>
  </si>
  <si>
    <t xml:space="preserve"> 4.2.6 </t>
  </si>
  <si>
    <t xml:space="preserve"> 4.2.7 </t>
  </si>
  <si>
    <t xml:space="preserve"> 4.2.8 </t>
  </si>
  <si>
    <t xml:space="preserve"> 4.2.9 </t>
  </si>
  <si>
    <t xml:space="preserve"> 4.2.10 </t>
  </si>
  <si>
    <t xml:space="preserve"> 4.2.11 </t>
  </si>
  <si>
    <t xml:space="preserve"> 4.2.12 </t>
  </si>
  <si>
    <t xml:space="preserve"> 4.3 </t>
  </si>
  <si>
    <t>PAVIMENTAÇÃO EM PARALELEPÍPEDO AVENIDA CHESF (TRECHO 03)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</si>
  <si>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</si>
  <si>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</si>
  <si>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</si>
  <si>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</si>
  <si>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</si>
  <si>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</si>
  <si>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 xml:space="preserve"> 4.3.7 </t>
  </si>
  <si>
    <t xml:space="preserve"> 4.3.8 </t>
  </si>
  <si>
    <t xml:space="preserve"> 4.3.9 </t>
  </si>
  <si>
    <t xml:space="preserve"> 4.3.10 </t>
  </si>
  <si>
    <t xml:space="preserve"> 4.3.11 </t>
  </si>
  <si>
    <t xml:space="preserve"> 4.3.12 </t>
  </si>
  <si>
    <t xml:space="preserve"> 4.4 </t>
  </si>
  <si>
    <t>PAVIMENTAÇÃO EM PARALELEPIPEDO E DRENAGEM DA RUA ANTÔNIO JOSÉ MARIA (SANEAMENTO)</t>
  </si>
  <si>
    <t xml:space="preserve"> 4.4.1 </t>
  </si>
  <si>
    <t xml:space="preserve"> 4.4.1.1 </t>
  </si>
  <si>
    <t xml:space="preserve"> 4.4.1.2 </t>
  </si>
  <si>
    <t xml:space="preserve"> 4.4.1.3 </t>
  </si>
  <si>
    <t xml:space="preserve"> 4.4.1.4 </t>
  </si>
  <si>
    <t xml:space="preserve"> 4.4.1.5 </t>
  </si>
  <si>
    <t xml:space="preserve"> 4.4.1.6 </t>
  </si>
  <si>
    <t xml:space="preserve"> 4.4.1.7 </t>
  </si>
  <si>
    <t xml:space="preserve"> 4.4.1.8 </t>
  </si>
  <si>
    <t xml:space="preserve"> 4.4.1.9 </t>
  </si>
  <si>
    <t xml:space="preserve"> 4.4.1.10 </t>
  </si>
  <si>
    <t xml:space="preserve"> 4.4.1.11 </t>
  </si>
  <si>
    <t xml:space="preserve"> 4.4.1.12 </t>
  </si>
  <si>
    <t xml:space="preserve"> 4.4.2 </t>
  </si>
  <si>
    <t xml:space="preserve"> 4.4.2.1 </t>
  </si>
  <si>
    <t xml:space="preserve"> 4.4.2.2 </t>
  </si>
  <si>
    <t xml:space="preserve"> 4.4.2.3 </t>
  </si>
  <si>
    <t xml:space="preserve"> 4.4.2.4 </t>
  </si>
  <si>
    <t xml:space="preserve"> 4.4.2.5 </t>
  </si>
  <si>
    <t xml:space="preserve"> 4.4.2.6 </t>
  </si>
  <si>
    <t>TUBO DE CONCRETO PARA REDES COLETORAS DE ÁGUAS PLUVIAIS, DIÂMETRO DE 1000 MM, JUNTA RÍGIDA, INSTALADO EM LOCAL COM BAIXO NÍVEL DE INTERFERÊNCIAS - FORNECIMENTO E ASSENTAMENTO. AF_03/2024</t>
  </si>
  <si>
    <t xml:space="preserve"> 4.4.2.7 </t>
  </si>
  <si>
    <t>TUBO DE CONCRETO PARA REDES COLETORAS DE ÁGUAS PLUVIAIS, DIÂMETRO DE 1200 MM, JUNTA RÍGIDA, INSTALADO EM LOCAL COM BAIXO NÍVEL DE INTERFERÊNCIAS - FORNECIMENTO E ASSENTAMENTO. AF_03/2024</t>
  </si>
  <si>
    <t xml:space="preserve"> 4.4.2.8 </t>
  </si>
  <si>
    <t xml:space="preserve"> 4.4.2.9 </t>
  </si>
  <si>
    <t>Poço de visita em alvenaria tij. maciços esp. = 0,20m, dim. int. = 1.60 x 1.60 x 1.80m, laje sup.c.a. esp. = 0,15m, inclusive tampa de concreto - R1</t>
  </si>
  <si>
    <t xml:space="preserve"> 4.4.2.10 </t>
  </si>
  <si>
    <t xml:space="preserve"> 4.4.2.11 </t>
  </si>
  <si>
    <t xml:space="preserve"> 4.4.2.12 </t>
  </si>
  <si>
    <t>Ponta de ala em concreto ciclópico, para tubos de concreto (simples) d=1.00 m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</si>
  <si>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</si>
  <si>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</si>
  <si>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</si>
  <si>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</si>
  <si>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</si>
  <si>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</si>
  <si>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</si>
  <si>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</si>
  <si>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</si>
  <si>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5 </t>
  </si>
  <si>
    <t>PAVIMENTAÇÃO E DRENAGEM DE DIVERSAS RUAS NO LUIZ ALVES</t>
  </si>
  <si>
    <t xml:space="preserve"> 5.1 </t>
  </si>
  <si>
    <t>PAVIMENTAÇÃO EM PARALELEPIPEDO E DRENAGEM DA RUA ARMANDO BATALHA</t>
  </si>
  <si>
    <t xml:space="preserve"> 5.1.1 </t>
  </si>
  <si>
    <t xml:space="preserve"> 5.1.1.1 </t>
  </si>
  <si>
    <t xml:space="preserve"> 5.1.1.2 </t>
  </si>
  <si>
    <t xml:space="preserve"> 5.1.1.3 </t>
  </si>
  <si>
    <t xml:space="preserve"> 5.1.1.4 </t>
  </si>
  <si>
    <t xml:space="preserve"> 5.1.1.5 </t>
  </si>
  <si>
    <t xml:space="preserve"> 5.1.1.6 </t>
  </si>
  <si>
    <t xml:space="preserve"> 5.1.1.7 </t>
  </si>
  <si>
    <t xml:space="preserve"> 5.1.1.8 </t>
  </si>
  <si>
    <t xml:space="preserve"> 5.1.1.9 </t>
  </si>
  <si>
    <t xml:space="preserve"> 5.1.1.10 </t>
  </si>
  <si>
    <t xml:space="preserve"> 5.1.1.11 </t>
  </si>
  <si>
    <t xml:space="preserve"> 5.1.1.12 </t>
  </si>
  <si>
    <t xml:space="preserve"> 5.1.2 </t>
  </si>
  <si>
    <t xml:space="preserve"> 5.1.2.1 </t>
  </si>
  <si>
    <t xml:space="preserve"> 5.1.2.2 </t>
  </si>
  <si>
    <t xml:space="preserve"> 5.1.2.3 </t>
  </si>
  <si>
    <t xml:space="preserve"> 5.1.2.4 </t>
  </si>
  <si>
    <t xml:space="preserve"> 5.1.2.5 </t>
  </si>
  <si>
    <t xml:space="preserve"> 5.1.2.6 </t>
  </si>
  <si>
    <t xml:space="preserve"> 5.1.2.7 </t>
  </si>
  <si>
    <t xml:space="preserve"> 5.1.2.8 </t>
  </si>
  <si>
    <t xml:space="preserve"> 5.1.2.9 </t>
  </si>
  <si>
    <t xml:space="preserve"> 5.1.2.10 </t>
  </si>
  <si>
    <t xml:space="preserve"> 5.1.2.11 </t>
  </si>
  <si>
    <t xml:space="preserve"> 5.2 </t>
  </si>
  <si>
    <t>PAVIMENTAÇÃO EM PARALELEPIPEDO E DRENAGEM DA RUA F</t>
  </si>
  <si>
    <t xml:space="preserve"> 5.2.1 </t>
  </si>
  <si>
    <t xml:space="preserve"> 5.2.1.1 </t>
  </si>
  <si>
    <t xml:space="preserve"> 5.2.1.2 </t>
  </si>
  <si>
    <t xml:space="preserve"> 5.2.1.3 </t>
  </si>
  <si>
    <t xml:space="preserve"> 5.2.1.4 </t>
  </si>
  <si>
    <t xml:space="preserve"> 5.2.1.5 </t>
  </si>
  <si>
    <t xml:space="preserve"> 5.2.1.6 </t>
  </si>
  <si>
    <t xml:space="preserve"> 5.2.1.7 </t>
  </si>
  <si>
    <t xml:space="preserve"> 5.2.1.8 </t>
  </si>
  <si>
    <t xml:space="preserve"> 5.2.1.9 </t>
  </si>
  <si>
    <t xml:space="preserve"> 5.2.2 </t>
  </si>
  <si>
    <t xml:space="preserve"> 5.2.2.1 </t>
  </si>
  <si>
    <t xml:space="preserve"> 5.2.2.2 </t>
  </si>
  <si>
    <t xml:space="preserve"> 5.2.2.3 </t>
  </si>
  <si>
    <t xml:space="preserve"> 5.2.2.4 </t>
  </si>
  <si>
    <t xml:space="preserve"> 5.2.2.5 </t>
  </si>
  <si>
    <t xml:space="preserve"> 5.2.2.6 </t>
  </si>
  <si>
    <t xml:space="preserve"> 5.2.2.7 </t>
  </si>
  <si>
    <t xml:space="preserve"> 5.2.2.8 </t>
  </si>
  <si>
    <t xml:space="preserve"> 5.2.2.9 </t>
  </si>
  <si>
    <t xml:space="preserve"> 5.2.2.10 </t>
  </si>
  <si>
    <t xml:space="preserve"> 5.2.2.11 </t>
  </si>
  <si>
    <t xml:space="preserve"> 5.3 </t>
  </si>
  <si>
    <t>PAVIMENTAÇÃO EM PARALELEPIPEDO E DRENAGEM DA RUA CASTRO ALVES</t>
  </si>
  <si>
    <t xml:space="preserve"> 5.3.1 </t>
  </si>
  <si>
    <t xml:space="preserve"> 5.3.1.1 </t>
  </si>
  <si>
    <t xml:space="preserve"> 5.3.1.2 </t>
  </si>
  <si>
    <t xml:space="preserve"> 5.3.1.3 </t>
  </si>
  <si>
    <t xml:space="preserve"> 5.3.1.4 </t>
  </si>
  <si>
    <t xml:space="preserve"> 5.3.1.5 </t>
  </si>
  <si>
    <t xml:space="preserve"> 5.3.1.6 </t>
  </si>
  <si>
    <t xml:space="preserve"> 5.3.1.7 </t>
  </si>
  <si>
    <t xml:space="preserve"> 5.3.1.8 </t>
  </si>
  <si>
    <t xml:space="preserve"> 5.3.2 </t>
  </si>
  <si>
    <t xml:space="preserve"> 5.3.2.1 </t>
  </si>
  <si>
    <t xml:space="preserve"> 5.3.2.2 </t>
  </si>
  <si>
    <t xml:space="preserve"> 5.3.2.3 </t>
  </si>
  <si>
    <t xml:space="preserve"> 5.3.2.4 </t>
  </si>
  <si>
    <t xml:space="preserve"> 5.3.2.5 </t>
  </si>
  <si>
    <t xml:space="preserve"> 5.3.2.6 </t>
  </si>
  <si>
    <t xml:space="preserve"> 5.3.2.7 </t>
  </si>
  <si>
    <t xml:space="preserve"> 5.3.2.8 </t>
  </si>
  <si>
    <t xml:space="preserve"> 5.3.2.9 </t>
  </si>
  <si>
    <t xml:space="preserve"> 5.3.2.10 </t>
  </si>
  <si>
    <t xml:space="preserve"> 5.4 </t>
  </si>
  <si>
    <t>PAVIMENTAÇÃO EM PARALELEPIPEDO DA RUA EDVALDO SANTOS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</si>
  <si>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</si>
  <si>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</si>
  <si>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</si>
  <si>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</si>
  <si>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</si>
  <si>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5.4.6 </t>
  </si>
  <si>
    <t xml:space="preserve"> 5.4.7 </t>
  </si>
  <si>
    <t xml:space="preserve"> 5.4.8 </t>
  </si>
  <si>
    <t xml:space="preserve"> 5.5 </t>
  </si>
  <si>
    <t>PAVIMENTAÇÃO EM PARALELEPIPEDO DA RUA EDILSON NOGUEIRA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</si>
  <si>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</si>
  <si>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</si>
  <si>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</si>
  <si>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</si>
  <si>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</si>
  <si>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</si>
  <si>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5.5.7 </t>
  </si>
  <si>
    <t xml:space="preserve"> 5.5.8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</si>
  <si>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</si>
  <si>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</si>
  <si>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</si>
  <si>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</si>
  <si>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</si>
  <si>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</si>
  <si>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</si>
  <si>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5.7 </t>
  </si>
  <si>
    <t xml:space="preserve"> 5.7.1 </t>
  </si>
  <si>
    <r>
      <t xml:space="preserve">CONTRATADA: </t>
    </r>
    <r>
      <rPr>
        <sz val="11"/>
        <rFont val="Arial"/>
        <family val="2"/>
      </rPr>
      <t>NORTH ENGENHARIA E CONSULTORIA LTDA</t>
    </r>
  </si>
  <si>
    <t>ITEM</t>
  </si>
  <si>
    <t>DESCRIÇÃO DO ITEM</t>
  </si>
  <si>
    <t>VALOR</t>
  </si>
  <si>
    <t>(%)</t>
  </si>
  <si>
    <r>
      <rPr>
        <b/>
        <sz val="11"/>
        <rFont val="Arial"/>
        <family val="2"/>
      </rPr>
      <t>CONTRATANTE</t>
    </r>
    <r>
      <rPr>
        <sz val="11"/>
        <rFont val="Arial"/>
        <family val="2"/>
      </rPr>
      <t>: PREFEITURA MUNICIPAL DE  SÃO CRISTOVÃO/SE</t>
    </r>
  </si>
  <si>
    <t>OBRA/SERVIÇO:PAVIMENTAÇÃO E DRENAGEM DE RUAS NOS BAIRROS ROSA ELZE, EDUARDO GOMES, MARCELO DÉDA E LUIZ ALVES, SÃO CRISTOVÃO/SE</t>
  </si>
  <si>
    <t>DATA DE TÉRMINO</t>
  </si>
  <si>
    <t>MEDIÇÃO Nº 01</t>
  </si>
  <si>
    <t>VIGÊNCIA</t>
  </si>
  <si>
    <r>
      <rPr>
        <sz val="12"/>
        <rFont val="Arial"/>
        <family val="2"/>
      </rPr>
      <t xml:space="preserve">Período: </t>
    </r>
    <r>
      <rPr>
        <b/>
        <sz val="12"/>
        <rFont val="Arial"/>
        <family val="2"/>
      </rPr>
      <t xml:space="preserve">  </t>
    </r>
  </si>
  <si>
    <t>a</t>
  </si>
  <si>
    <t>Data de medição:</t>
  </si>
  <si>
    <t>PREÇO UNIT</t>
  </si>
  <si>
    <t>Acumulada Anterior</t>
  </si>
  <si>
    <t>Do Período</t>
  </si>
  <si>
    <t>Acumulada até o Período</t>
  </si>
  <si>
    <t>Saldo a medir</t>
  </si>
  <si>
    <t>Contrato</t>
  </si>
  <si>
    <t>Acumulado Anterior</t>
  </si>
  <si>
    <t>Acumulado até o Período</t>
  </si>
  <si>
    <t>UNID</t>
  </si>
  <si>
    <t>QUANTIDADES</t>
  </si>
  <si>
    <t>CONTRATO                                Nº 60/2025</t>
  </si>
  <si>
    <t>INICIO</t>
  </si>
  <si>
    <t>FINAL</t>
  </si>
  <si>
    <t xml:space="preserve">UNIDADE ORÇAMENTÁRIA: </t>
  </si>
  <si>
    <t>TOTAL GERAL</t>
  </si>
  <si>
    <t>MEDIÇÃO Nº 02</t>
  </si>
  <si>
    <t xml:space="preserve"> </t>
  </si>
  <si>
    <t>Resp. Contratada:</t>
  </si>
  <si>
    <t>Fiscalização:</t>
  </si>
  <si>
    <t>Aprovações: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</si>
</sst>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.##000##"/>
    <numFmt numFmtId="165" formatCode="&quot;R$&quot;\ #,##0.00"/>
    <numFmt numFmtId="166" formatCode="##.##000"/>
  </numFmts>
  <fonts count="19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name val="Arial"/>
      <family val="1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2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7" fillId="0" borderId="0" xfId="4" applyFont="1" applyAlignment="1">
      <alignment vertical="center"/>
    </xf>
    <xf numFmtId="0" fontId="9" fillId="0" borderId="0" xfId="6" applyFont="1"/>
    <xf numFmtId="0" fontId="6" fillId="4" borderId="1" xfId="6" applyFont="1" applyFill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 wrapText="1"/>
    </xf>
    <xf numFmtId="0" fontId="9" fillId="2" borderId="0" xfId="6" applyFont="1" applyFill="1"/>
    <xf numFmtId="0" fontId="6" fillId="2" borderId="0" xfId="6" applyFont="1" applyFill="1"/>
    <xf numFmtId="0" fontId="9" fillId="0" borderId="0" xfId="6" applyFont="1" applyAlignment="1">
      <alignment horizontal="left" wrapText="1"/>
    </xf>
    <xf numFmtId="0" fontId="6" fillId="0" borderId="1" xfId="6" applyFont="1" applyBorder="1" applyAlignment="1">
      <alignment horizontal="left" vertical="center" wrapText="1"/>
    </xf>
    <xf numFmtId="0" fontId="6" fillId="0" borderId="0" xfId="6" applyFont="1" applyAlignment="1">
      <alignment horizontal="left"/>
    </xf>
    <xf numFmtId="0" fontId="6" fillId="3" borderId="0" xfId="6" applyFont="1" applyFill="1"/>
    <xf numFmtId="0" fontId="6" fillId="3" borderId="1" xfId="6" applyFont="1" applyFill="1" applyBorder="1" applyAlignment="1">
      <alignment horizontal="left" vertical="center" wrapText="1"/>
    </xf>
    <xf numFmtId="0" fontId="6" fillId="5" borderId="1" xfId="6" applyFont="1" applyFill="1" applyBorder="1" applyAlignment="1">
      <alignment horizontal="left" vertical="center" wrapText="1"/>
    </xf>
    <xf numFmtId="0" fontId="6" fillId="5" borderId="0" xfId="6" applyFont="1" applyFill="1"/>
    <xf numFmtId="14" fontId="12" fillId="0" borderId="1" xfId="4" applyNumberFormat="1" applyFont="1" applyBorder="1" applyAlignment="1">
      <alignment horizontal="center" vertical="center" wrapText="1"/>
    </xf>
    <xf numFmtId="14" fontId="12" fillId="0" borderId="11" xfId="4" applyNumberFormat="1" applyFont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 wrapText="1"/>
    </xf>
    <xf numFmtId="43" fontId="8" fillId="6" borderId="1" xfId="1" applyFont="1" applyFill="1" applyBorder="1" applyAlignment="1">
      <alignment horizontal="center" vertical="center" wrapText="1"/>
    </xf>
    <xf numFmtId="43" fontId="13" fillId="6" borderId="1" xfId="1" applyFont="1" applyFill="1" applyBorder="1" applyAlignment="1">
      <alignment horizontal="center" vertical="center" wrapText="1"/>
    </xf>
    <xf numFmtId="165" fontId="13" fillId="6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vertical="center"/>
    </xf>
    <xf numFmtId="43" fontId="12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165" fontId="9" fillId="0" borderId="0" xfId="0" applyNumberFormat="1" applyFont="1" applyAlignment="1">
      <alignment horizontal="right"/>
    </xf>
    <xf numFmtId="165" fontId="10" fillId="0" borderId="0" xfId="4" applyNumberFormat="1" applyFont="1" applyAlignment="1">
      <alignment vertical="center"/>
    </xf>
    <xf numFmtId="165" fontId="12" fillId="0" borderId="0" xfId="4" applyNumberFormat="1" applyFont="1" applyAlignment="1">
      <alignment vertical="center"/>
    </xf>
    <xf numFmtId="9" fontId="9" fillId="0" borderId="0" xfId="3" applyFont="1" applyAlignment="1">
      <alignment horizontal="center"/>
    </xf>
    <xf numFmtId="0" fontId="10" fillId="2" borderId="1" xfId="4" applyFont="1" applyFill="1" applyBorder="1" applyAlignment="1">
      <alignment vertical="center"/>
    </xf>
    <xf numFmtId="43" fontId="12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4" fontId="9" fillId="2" borderId="1" xfId="2" applyFont="1" applyFill="1" applyBorder="1" applyAlignment="1">
      <alignment horizontal="right" vertical="center"/>
    </xf>
    <xf numFmtId="44" fontId="6" fillId="2" borderId="1" xfId="2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165" fontId="9" fillId="2" borderId="1" xfId="2" applyNumberFormat="1" applyFont="1" applyFill="1" applyBorder="1" applyAlignment="1">
      <alignment horizontal="right" vertical="center"/>
    </xf>
    <xf numFmtId="165" fontId="6" fillId="2" borderId="1" xfId="2" applyNumberFormat="1" applyFont="1" applyFill="1" applyBorder="1" applyAlignment="1">
      <alignment horizontal="right" vertical="center"/>
    </xf>
    <xf numFmtId="9" fontId="9" fillId="2" borderId="1" xfId="3" applyFont="1" applyFill="1" applyBorder="1" applyAlignment="1">
      <alignment horizontal="center" vertical="center"/>
    </xf>
    <xf numFmtId="43" fontId="10" fillId="2" borderId="1" xfId="4" applyNumberFormat="1" applyFont="1" applyFill="1" applyBorder="1" applyAlignment="1">
      <alignment vertical="center"/>
    </xf>
    <xf numFmtId="0" fontId="7" fillId="0" borderId="11" xfId="4" applyFont="1" applyBorder="1" applyAlignment="1">
      <alignment vertical="center"/>
    </xf>
    <xf numFmtId="0" fontId="7" fillId="0" borderId="12" xfId="4" applyFont="1" applyBorder="1" applyAlignment="1">
      <alignment vertical="center"/>
    </xf>
    <xf numFmtId="0" fontId="6" fillId="5" borderId="14" xfId="6" applyFont="1" applyFill="1" applyBorder="1" applyAlignment="1">
      <alignment horizontal="left" vertical="center" wrapText="1"/>
    </xf>
    <xf numFmtId="0" fontId="10" fillId="4" borderId="1" xfId="4" applyFont="1" applyFill="1" applyBorder="1" applyAlignment="1">
      <alignment vertical="center"/>
    </xf>
    <xf numFmtId="43" fontId="10" fillId="4" borderId="1" xfId="1" applyFont="1" applyFill="1" applyBorder="1" applyAlignment="1">
      <alignment vertical="center"/>
    </xf>
    <xf numFmtId="43" fontId="9" fillId="4" borderId="1" xfId="1" applyFont="1" applyFill="1" applyBorder="1" applyAlignment="1">
      <alignment horizontal="right" vertical="center"/>
    </xf>
    <xf numFmtId="0" fontId="6" fillId="4" borderId="0" xfId="6" applyFont="1" applyFill="1"/>
    <xf numFmtId="43" fontId="10" fillId="4" borderId="1" xfId="4" applyNumberFormat="1" applyFont="1" applyFill="1" applyBorder="1" applyAlignment="1">
      <alignment vertical="center"/>
    </xf>
    <xf numFmtId="0" fontId="10" fillId="5" borderId="1" xfId="4" applyFont="1" applyFill="1" applyBorder="1" applyAlignment="1">
      <alignment vertical="center"/>
    </xf>
    <xf numFmtId="43" fontId="10" fillId="5" borderId="1" xfId="1" applyFont="1" applyFill="1" applyBorder="1" applyAlignment="1">
      <alignment vertical="center"/>
    </xf>
    <xf numFmtId="43" fontId="9" fillId="5" borderId="1" xfId="1" applyFont="1" applyFill="1" applyBorder="1" applyAlignment="1">
      <alignment horizontal="right" vertical="center"/>
    </xf>
    <xf numFmtId="9" fontId="9" fillId="5" borderId="1" xfId="3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vertical="center"/>
    </xf>
    <xf numFmtId="43" fontId="10" fillId="3" borderId="1" xfId="1" applyFont="1" applyFill="1" applyBorder="1" applyAlignment="1">
      <alignment vertical="center"/>
    </xf>
    <xf numFmtId="43" fontId="9" fillId="3" borderId="1" xfId="1" applyFont="1" applyFill="1" applyBorder="1" applyAlignment="1">
      <alignment horizontal="right" vertical="center"/>
    </xf>
    <xf numFmtId="44" fontId="6" fillId="4" borderId="1" xfId="2" applyFont="1" applyFill="1" applyBorder="1" applyAlignment="1">
      <alignment horizontal="right" vertical="center"/>
    </xf>
    <xf numFmtId="44" fontId="6" fillId="5" borderId="1" xfId="2" applyFont="1" applyFill="1" applyBorder="1" applyAlignment="1">
      <alignment horizontal="right" vertical="center"/>
    </xf>
    <xf numFmtId="44" fontId="6" fillId="3" borderId="1" xfId="2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right"/>
    </xf>
    <xf numFmtId="0" fontId="3" fillId="0" borderId="11" xfId="4" applyFont="1" applyBorder="1" applyAlignment="1">
      <alignment vertical="center"/>
    </xf>
    <xf numFmtId="0" fontId="3" fillId="0" borderId="0" xfId="4" applyFont="1" applyAlignment="1">
      <alignment vertical="center"/>
    </xf>
    <xf numFmtId="4" fontId="6" fillId="4" borderId="1" xfId="0" applyNumberFormat="1" applyFont="1" applyFill="1" applyBorder="1" applyAlignment="1">
      <alignment horizontal="right" vertical="center"/>
    </xf>
    <xf numFmtId="43" fontId="12" fillId="4" borderId="1" xfId="1" applyFont="1" applyFill="1" applyBorder="1" applyAlignment="1">
      <alignment vertical="center"/>
    </xf>
    <xf numFmtId="43" fontId="12" fillId="5" borderId="1" xfId="1" applyFont="1" applyFill="1" applyBorder="1" applyAlignment="1">
      <alignment vertical="center"/>
    </xf>
    <xf numFmtId="43" fontId="12" fillId="3" borderId="1" xfId="1" applyFont="1" applyFill="1" applyBorder="1" applyAlignment="1">
      <alignment vertical="center"/>
    </xf>
    <xf numFmtId="0" fontId="6" fillId="5" borderId="1" xfId="6" applyFont="1" applyFill="1" applyBorder="1" applyAlignment="1">
      <alignment vertical="center" wrapText="1"/>
    </xf>
    <xf numFmtId="44" fontId="6" fillId="5" borderId="1" xfId="6" applyNumberFormat="1" applyFont="1" applyFill="1" applyBorder="1" applyAlignment="1">
      <alignment vertical="center" wrapText="1"/>
    </xf>
    <xf numFmtId="9" fontId="6" fillId="5" borderId="1" xfId="3" applyFont="1" applyFill="1" applyBorder="1" applyAlignment="1">
      <alignment horizontal="center" vertical="center"/>
    </xf>
    <xf numFmtId="9" fontId="6" fillId="4" borderId="1" xfId="3" applyFont="1" applyFill="1" applyBorder="1" applyAlignment="1">
      <alignment horizontal="center" vertical="center"/>
    </xf>
    <xf numFmtId="9" fontId="6" fillId="3" borderId="1" xfId="3" applyFont="1" applyFill="1" applyBorder="1" applyAlignment="1">
      <alignment horizontal="center" vertical="center"/>
    </xf>
    <xf numFmtId="9" fontId="6" fillId="2" borderId="1" xfId="3" applyFont="1" applyFill="1" applyBorder="1" applyAlignment="1">
      <alignment horizontal="center" vertical="center"/>
    </xf>
    <xf numFmtId="0" fontId="6" fillId="7" borderId="1" xfId="6" applyFont="1" applyFill="1" applyBorder="1" applyAlignment="1">
      <alignment horizontal="left" vertical="center" wrapText="1"/>
    </xf>
    <xf numFmtId="0" fontId="10" fillId="7" borderId="1" xfId="4" applyFont="1" applyFill="1" applyBorder="1" applyAlignment="1">
      <alignment vertical="center"/>
    </xf>
    <xf numFmtId="43" fontId="12" fillId="7" borderId="1" xfId="1" applyFont="1" applyFill="1" applyBorder="1" applyAlignment="1">
      <alignment vertical="center"/>
    </xf>
    <xf numFmtId="43" fontId="10" fillId="7" borderId="1" xfId="1" applyFont="1" applyFill="1" applyBorder="1" applyAlignment="1">
      <alignment vertical="center"/>
    </xf>
    <xf numFmtId="43" fontId="9" fillId="7" borderId="1" xfId="1" applyFont="1" applyFill="1" applyBorder="1" applyAlignment="1">
      <alignment horizontal="right" vertical="center"/>
    </xf>
    <xf numFmtId="44" fontId="6" fillId="7" borderId="1" xfId="2" applyFont="1" applyFill="1" applyBorder="1" applyAlignment="1">
      <alignment horizontal="right" vertical="center"/>
    </xf>
    <xf numFmtId="0" fontId="6" fillId="7" borderId="0" xfId="6" applyFont="1" applyFill="1"/>
    <xf numFmtId="9" fontId="6" fillId="7" borderId="1" xfId="3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vertical="center"/>
    </xf>
    <xf numFmtId="43" fontId="6" fillId="3" borderId="1" xfId="1" applyFont="1" applyFill="1" applyBorder="1" applyAlignment="1">
      <alignment horizontal="right" vertical="center"/>
    </xf>
    <xf numFmtId="0" fontId="12" fillId="4" borderId="1" xfId="4" applyFont="1" applyFill="1" applyBorder="1" applyAlignment="1">
      <alignment vertical="center"/>
    </xf>
    <xf numFmtId="43" fontId="6" fillId="4" borderId="1" xfId="1" applyFont="1" applyFill="1" applyBorder="1" applyAlignment="1">
      <alignment horizontal="right" vertical="center"/>
    </xf>
    <xf numFmtId="0" fontId="9" fillId="5" borderId="1" xfId="6" applyFont="1" applyFill="1" applyBorder="1" applyAlignment="1">
      <alignment horizontal="left" vertical="center" wrapText="1"/>
    </xf>
    <xf numFmtId="0" fontId="12" fillId="5" borderId="1" xfId="4" applyFont="1" applyFill="1" applyBorder="1" applyAlignment="1">
      <alignment vertical="center"/>
    </xf>
    <xf numFmtId="43" fontId="6" fillId="5" borderId="1" xfId="1" applyFont="1" applyFill="1" applyBorder="1" applyAlignment="1">
      <alignment horizontal="right" vertical="center"/>
    </xf>
    <xf numFmtId="0" fontId="12" fillId="7" borderId="1" xfId="4" applyFont="1" applyFill="1" applyBorder="1" applyAlignment="1">
      <alignment vertical="center"/>
    </xf>
    <xf numFmtId="43" fontId="6" fillId="7" borderId="1" xfId="1" applyFont="1" applyFill="1" applyBorder="1" applyAlignment="1">
      <alignment horizontal="right" vertical="center"/>
    </xf>
    <xf numFmtId="49" fontId="11" fillId="4" borderId="10" xfId="4" applyNumberFormat="1" applyFont="1" applyFill="1" applyBorder="1" applyAlignment="1">
      <alignment vertical="center" wrapText="1"/>
    </xf>
    <xf numFmtId="49" fontId="11" fillId="4" borderId="11" xfId="4" applyNumberFormat="1" applyFont="1" applyFill="1" applyBorder="1" applyAlignment="1">
      <alignment vertical="center" wrapText="1"/>
    </xf>
    <xf numFmtId="49" fontId="11" fillId="4" borderId="12" xfId="4" applyNumberFormat="1" applyFont="1" applyFill="1" applyBorder="1" applyAlignment="1">
      <alignment vertical="center" wrapText="1"/>
    </xf>
    <xf numFmtId="43" fontId="12" fillId="0" borderId="1" xfId="1" applyFont="1" applyBorder="1" applyAlignment="1">
      <alignment vertical="center" wrapText="1"/>
    </xf>
    <xf numFmtId="14" fontId="12" fillId="0" borderId="1" xfId="4" applyNumberFormat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14" fontId="10" fillId="0" borderId="11" xfId="4" applyNumberFormat="1" applyFont="1" applyBorder="1" applyAlignment="1">
      <alignment vertical="center"/>
    </xf>
    <xf numFmtId="0" fontId="6" fillId="5" borderId="1" xfId="6" applyFont="1" applyFill="1" applyBorder="1" applyAlignment="1">
      <alignment horizontal="left" vertical="center"/>
    </xf>
    <xf numFmtId="166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0" fontId="9" fillId="5" borderId="0" xfId="6" applyFont="1" applyFill="1" applyAlignment="1">
      <alignment vertical="center"/>
    </xf>
    <xf numFmtId="43" fontId="11" fillId="4" borderId="11" xfId="1" applyFont="1" applyFill="1" applyBorder="1" applyAlignment="1">
      <alignment vertical="center" wrapText="1"/>
    </xf>
    <xf numFmtId="43" fontId="6" fillId="5" borderId="1" xfId="1" applyFont="1" applyFill="1" applyBorder="1" applyAlignment="1">
      <alignment vertical="center" wrapText="1"/>
    </xf>
    <xf numFmtId="43" fontId="6" fillId="4" borderId="1" xfId="1" applyFont="1" applyFill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left" vertical="center" wrapText="1"/>
    </xf>
    <xf numFmtId="43" fontId="6" fillId="3" borderId="1" xfId="1" applyFont="1" applyFill="1" applyBorder="1" applyAlignment="1">
      <alignment horizontal="left" vertical="center" wrapText="1"/>
    </xf>
    <xf numFmtId="43" fontId="6" fillId="7" borderId="1" xfId="1" applyFont="1" applyFill="1" applyBorder="1" applyAlignment="1">
      <alignment horizontal="left" vertical="center" wrapText="1"/>
    </xf>
    <xf numFmtId="43" fontId="9" fillId="5" borderId="1" xfId="1" applyFont="1" applyFill="1" applyBorder="1" applyAlignment="1">
      <alignment horizontal="left" vertical="center" wrapText="1"/>
    </xf>
    <xf numFmtId="43" fontId="9" fillId="0" borderId="0" xfId="1" applyFont="1" applyAlignment="1">
      <alignment horizontal="left" wrapText="1"/>
    </xf>
    <xf numFmtId="0" fontId="6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9" fillId="0" borderId="1" xfId="1" applyFont="1" applyFill="1" applyBorder="1" applyAlignment="1">
      <alignment horizontal="right" vertical="center"/>
    </xf>
    <xf numFmtId="44" fontId="6" fillId="0" borderId="1" xfId="2" applyFont="1" applyFill="1" applyBorder="1" applyAlignment="1">
      <alignment horizontal="right" vertical="center"/>
    </xf>
    <xf numFmtId="44" fontId="9" fillId="0" borderId="1" xfId="2" applyFont="1" applyFill="1" applyBorder="1" applyAlignment="1">
      <alignment horizontal="right" vertical="center"/>
    </xf>
    <xf numFmtId="165" fontId="9" fillId="0" borderId="1" xfId="2" applyNumberFormat="1" applyFont="1" applyFill="1" applyBorder="1" applyAlignment="1">
      <alignment horizontal="right" vertical="center"/>
    </xf>
    <xf numFmtId="165" fontId="6" fillId="0" borderId="1" xfId="2" applyNumberFormat="1" applyFont="1" applyFill="1" applyBorder="1" applyAlignment="1">
      <alignment horizontal="right" vertical="center"/>
    </xf>
    <xf numFmtId="9" fontId="9" fillId="0" borderId="1" xfId="3" applyFont="1" applyFill="1" applyBorder="1" applyAlignment="1">
      <alignment horizontal="center" vertical="center"/>
    </xf>
    <xf numFmtId="0" fontId="9" fillId="0" borderId="0" xfId="6" applyFont="1" applyFill="1"/>
    <xf numFmtId="43" fontId="10" fillId="0" borderId="1" xfId="4" applyNumberFormat="1" applyFont="1" applyFill="1" applyBorder="1" applyAlignment="1">
      <alignment vertical="center"/>
    </xf>
    <xf numFmtId="14" fontId="12" fillId="0" borderId="11" xfId="4" applyNumberFormat="1" applyFont="1" applyFill="1" applyBorder="1" applyAlignment="1">
      <alignment horizontal="center" vertical="center"/>
    </xf>
    <xf numFmtId="14" fontId="10" fillId="0" borderId="11" xfId="4" applyNumberFormat="1" applyFont="1" applyFill="1" applyBorder="1" applyAlignment="1">
      <alignment vertical="center"/>
    </xf>
    <xf numFmtId="9" fontId="6" fillId="5" borderId="1" xfId="3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right" vertical="center"/>
    </xf>
    <xf numFmtId="0" fontId="4" fillId="6" borderId="2" xfId="6" applyFont="1" applyFill="1" applyBorder="1" applyAlignment="1">
      <alignment horizontal="center" vertical="center"/>
    </xf>
    <xf numFmtId="0" fontId="4" fillId="6" borderId="7" xfId="6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164" fontId="8" fillId="6" borderId="10" xfId="0" applyNumberFormat="1" applyFont="1" applyFill="1" applyBorder="1" applyAlignment="1">
      <alignment horizontal="center" vertical="center"/>
    </xf>
    <xf numFmtId="164" fontId="8" fillId="6" borderId="11" xfId="0" applyNumberFormat="1" applyFont="1" applyFill="1" applyBorder="1" applyAlignment="1">
      <alignment horizontal="center" vertical="center"/>
    </xf>
    <xf numFmtId="164" fontId="8" fillId="6" borderId="12" xfId="0" applyNumberFormat="1" applyFont="1" applyFill="1" applyBorder="1" applyAlignment="1">
      <alignment horizontal="center" vertical="center"/>
    </xf>
    <xf numFmtId="0" fontId="4" fillId="6" borderId="4" xfId="6" applyFont="1" applyFill="1" applyBorder="1" applyAlignment="1">
      <alignment horizontal="center" vertical="center" wrapText="1"/>
    </xf>
    <xf numFmtId="0" fontId="4" fillId="6" borderId="9" xfId="6" applyFont="1" applyFill="1" applyBorder="1" applyAlignment="1">
      <alignment horizontal="center" vertical="center" wrapText="1"/>
    </xf>
    <xf numFmtId="49" fontId="3" fillId="0" borderId="10" xfId="4" applyNumberFormat="1" applyFont="1" applyBorder="1" applyAlignment="1">
      <alignment vertical="center"/>
    </xf>
    <xf numFmtId="49" fontId="3" fillId="0" borderId="11" xfId="4" applyNumberFormat="1" applyFont="1" applyBorder="1" applyAlignment="1">
      <alignment vertical="center"/>
    </xf>
    <xf numFmtId="49" fontId="7" fillId="0" borderId="6" xfId="4" applyNumberFormat="1" applyFont="1" applyBorder="1" applyAlignment="1">
      <alignment vertical="center"/>
    </xf>
    <xf numFmtId="49" fontId="7" fillId="0" borderId="0" xfId="4" applyNumberFormat="1" applyFont="1" applyBorder="1" applyAlignment="1">
      <alignment vertical="center"/>
    </xf>
    <xf numFmtId="49" fontId="3" fillId="0" borderId="10" xfId="4" applyNumberFormat="1" applyFont="1" applyBorder="1" applyAlignment="1">
      <alignment horizontal="center" vertical="center" wrapText="1"/>
    </xf>
    <xf numFmtId="49" fontId="3" fillId="0" borderId="11" xfId="4" applyNumberFormat="1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0" fontId="12" fillId="4" borderId="10" xfId="4" applyFont="1" applyFill="1" applyBorder="1" applyAlignment="1">
      <alignment horizontal="center" vertical="center" wrapText="1"/>
    </xf>
    <xf numFmtId="0" fontId="12" fillId="4" borderId="12" xfId="4" applyFont="1" applyFill="1" applyBorder="1" applyAlignment="1">
      <alignment horizontal="center" vertical="center" wrapText="1"/>
    </xf>
    <xf numFmtId="165" fontId="14" fillId="4" borderId="10" xfId="4" applyNumberFormat="1" applyFont="1" applyFill="1" applyBorder="1" applyAlignment="1">
      <alignment horizontal="center" vertical="center"/>
    </xf>
    <xf numFmtId="165" fontId="14" fillId="4" borderId="11" xfId="4" applyNumberFormat="1" applyFont="1" applyFill="1" applyBorder="1" applyAlignment="1">
      <alignment horizontal="center" vertical="center"/>
    </xf>
    <xf numFmtId="165" fontId="14" fillId="4" borderId="12" xfId="4" applyNumberFormat="1" applyFont="1" applyFill="1" applyBorder="1" applyAlignment="1">
      <alignment horizontal="center" vertical="center"/>
    </xf>
    <xf numFmtId="14" fontId="12" fillId="0" borderId="2" xfId="4" applyNumberFormat="1" applyFont="1" applyBorder="1" applyAlignment="1">
      <alignment horizontal="center" vertical="center"/>
    </xf>
    <xf numFmtId="14" fontId="12" fillId="0" borderId="7" xfId="4" applyNumberFormat="1" applyFont="1" applyBorder="1" applyAlignment="1">
      <alignment horizontal="center" vertical="center"/>
    </xf>
    <xf numFmtId="49" fontId="12" fillId="0" borderId="1" xfId="4" applyNumberFormat="1" applyFont="1" applyBorder="1" applyAlignment="1">
      <alignment horizontal="center" vertical="center" wrapText="1"/>
    </xf>
    <xf numFmtId="14" fontId="10" fillId="0" borderId="10" xfId="4" applyNumberFormat="1" applyFont="1" applyBorder="1" applyAlignment="1">
      <alignment horizontal="center" vertical="center"/>
    </xf>
    <xf numFmtId="14" fontId="10" fillId="0" borderId="11" xfId="4" applyNumberFormat="1" applyFont="1" applyBorder="1" applyAlignment="1">
      <alignment horizontal="center" vertical="center"/>
    </xf>
    <xf numFmtId="166" fontId="8" fillId="6" borderId="5" xfId="0" applyNumberFormat="1" applyFont="1" applyFill="1" applyBorder="1" applyAlignment="1">
      <alignment horizontal="center" vertical="center"/>
    </xf>
    <xf numFmtId="166" fontId="8" fillId="6" borderId="14" xfId="0" applyNumberFormat="1" applyFont="1" applyFill="1" applyBorder="1" applyAlignment="1">
      <alignment horizontal="center" vertical="center"/>
    </xf>
    <xf numFmtId="165" fontId="8" fillId="6" borderId="7" xfId="0" applyNumberFormat="1" applyFont="1" applyFill="1" applyBorder="1" applyAlignment="1">
      <alignment horizontal="center" vertical="center"/>
    </xf>
    <xf numFmtId="165" fontId="8" fillId="6" borderId="8" xfId="0" applyNumberFormat="1" applyFont="1" applyFill="1" applyBorder="1" applyAlignment="1">
      <alignment horizontal="center" vertical="center"/>
    </xf>
    <xf numFmtId="165" fontId="8" fillId="6" borderId="9" xfId="0" applyNumberFormat="1" applyFont="1" applyFill="1" applyBorder="1" applyAlignment="1">
      <alignment horizontal="center" vertical="center"/>
    </xf>
    <xf numFmtId="9" fontId="8" fillId="6" borderId="13" xfId="3" applyFont="1" applyFill="1" applyBorder="1" applyAlignment="1">
      <alignment horizontal="center" vertical="center"/>
    </xf>
    <xf numFmtId="9" fontId="8" fillId="6" borderId="14" xfId="3" applyFont="1" applyFill="1" applyBorder="1" applyAlignment="1">
      <alignment horizontal="center" vertical="center"/>
    </xf>
    <xf numFmtId="14" fontId="12" fillId="0" borderId="3" xfId="4" applyNumberFormat="1" applyFont="1" applyBorder="1" applyAlignment="1">
      <alignment horizontal="center" vertical="center"/>
    </xf>
    <xf numFmtId="14" fontId="12" fillId="0" borderId="8" xfId="4" applyNumberFormat="1" applyFont="1" applyBorder="1" applyAlignment="1">
      <alignment horizontal="center" vertical="center"/>
    </xf>
    <xf numFmtId="14" fontId="10" fillId="0" borderId="10" xfId="4" applyNumberFormat="1" applyFont="1" applyFill="1" applyBorder="1" applyAlignment="1">
      <alignment horizontal="center" vertical="center"/>
    </xf>
    <xf numFmtId="14" fontId="10" fillId="0" borderId="11" xfId="4" applyNumberFormat="1" applyFont="1" applyFill="1" applyBorder="1" applyAlignment="1">
      <alignment horizontal="center" vertical="center"/>
    </xf>
    <xf numFmtId="0" fontId="6" fillId="0" borderId="2" xfId="6" applyFont="1" applyBorder="1" applyAlignment="1">
      <alignment horizontal="left"/>
    </xf>
    <xf numFmtId="0" fontId="9" fillId="0" borderId="3" xfId="6" applyFont="1" applyBorder="1" applyAlignment="1">
      <alignment horizontal="left" wrapText="1"/>
    </xf>
    <xf numFmtId="43" fontId="9" fillId="0" borderId="4" xfId="1" applyFont="1" applyBorder="1" applyAlignment="1">
      <alignment horizontal="left" wrapText="1"/>
    </xf>
    <xf numFmtId="0" fontId="6" fillId="0" borderId="6" xfId="6" applyFont="1" applyBorder="1" applyAlignment="1">
      <alignment horizontal="left"/>
    </xf>
    <xf numFmtId="0" fontId="9" fillId="0" borderId="0" xfId="6" applyFont="1" applyBorder="1" applyAlignment="1">
      <alignment horizontal="left" wrapText="1"/>
    </xf>
    <xf numFmtId="43" fontId="9" fillId="0" borderId="15" xfId="1" applyFont="1" applyBorder="1" applyAlignment="1">
      <alignment horizontal="left" wrapText="1"/>
    </xf>
    <xf numFmtId="0" fontId="6" fillId="0" borderId="7" xfId="6" applyFont="1" applyBorder="1" applyAlignment="1">
      <alignment horizontal="left"/>
    </xf>
    <xf numFmtId="0" fontId="9" fillId="0" borderId="8" xfId="6" applyFont="1" applyBorder="1" applyAlignment="1">
      <alignment horizontal="left" wrapText="1"/>
    </xf>
    <xf numFmtId="43" fontId="9" fillId="0" borderId="9" xfId="1" applyFont="1" applyBorder="1" applyAlignment="1">
      <alignment horizontal="left" wrapText="1"/>
    </xf>
    <xf numFmtId="0" fontId="12" fillId="0" borderId="2" xfId="4" applyFont="1" applyBorder="1" applyAlignment="1">
      <alignment vertical="center"/>
    </xf>
    <xf numFmtId="43" fontId="12" fillId="0" borderId="3" xfId="1" applyFont="1" applyBorder="1" applyAlignment="1">
      <alignment vertical="center"/>
    </xf>
    <xf numFmtId="43" fontId="10" fillId="0" borderId="3" xfId="1" applyFont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10" fillId="0" borderId="3" xfId="4" applyNumberFormat="1" applyFont="1" applyBorder="1" applyAlignment="1">
      <alignment vertical="center"/>
    </xf>
    <xf numFmtId="165" fontId="12" fillId="0" borderId="4" xfId="4" applyNumberFormat="1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166" fontId="6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0" fillId="0" borderId="0" xfId="4" applyNumberFormat="1" applyFont="1" applyBorder="1" applyAlignment="1">
      <alignment vertical="center"/>
    </xf>
    <xf numFmtId="165" fontId="12" fillId="0" borderId="15" xfId="4" applyNumberFormat="1" applyFont="1" applyBorder="1" applyAlignment="1">
      <alignment vertical="center"/>
    </xf>
    <xf numFmtId="0" fontId="10" fillId="0" borderId="7" xfId="4" applyFont="1" applyBorder="1" applyAlignment="1">
      <alignment vertical="center"/>
    </xf>
    <xf numFmtId="43" fontId="12" fillId="0" borderId="8" xfId="1" applyFont="1" applyBorder="1" applyAlignment="1">
      <alignment vertical="center"/>
    </xf>
    <xf numFmtId="43" fontId="10" fillId="0" borderId="8" xfId="1" applyFont="1" applyBorder="1" applyAlignment="1">
      <alignment vertical="center"/>
    </xf>
    <xf numFmtId="166" fontId="6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right"/>
    </xf>
    <xf numFmtId="165" fontId="10" fillId="0" borderId="8" xfId="4" applyNumberFormat="1" applyFont="1" applyBorder="1" applyAlignment="1">
      <alignment vertical="center"/>
    </xf>
    <xf numFmtId="165" fontId="12" fillId="0" borderId="9" xfId="4" applyNumberFormat="1" applyFont="1" applyBorder="1" applyAlignment="1">
      <alignment vertical="center"/>
    </xf>
    <xf numFmtId="165" fontId="12" fillId="0" borderId="2" xfId="4" applyNumberFormat="1" applyFont="1" applyBorder="1" applyAlignment="1">
      <alignment vertical="center"/>
    </xf>
    <xf numFmtId="9" fontId="9" fillId="0" borderId="4" xfId="3" applyFont="1" applyBorder="1" applyAlignment="1">
      <alignment horizontal="center"/>
    </xf>
    <xf numFmtId="165" fontId="10" fillId="0" borderId="6" xfId="4" applyNumberFormat="1" applyFont="1" applyBorder="1" applyAlignment="1">
      <alignment vertical="center"/>
    </xf>
    <xf numFmtId="9" fontId="9" fillId="0" borderId="15" xfId="3" applyFont="1" applyBorder="1" applyAlignment="1">
      <alignment horizontal="center"/>
    </xf>
    <xf numFmtId="165" fontId="10" fillId="0" borderId="7" xfId="4" applyNumberFormat="1" applyFont="1" applyBorder="1" applyAlignment="1">
      <alignment vertical="center"/>
    </xf>
    <xf numFmtId="9" fontId="9" fillId="0" borderId="9" xfId="3" applyFont="1" applyBorder="1" applyAlignment="1">
      <alignment horizontal="center"/>
    </xf>
    <xf numFmtId="0" fontId="15" fillId="5" borderId="1" xfId="6" applyFont="1" applyFill="1" applyBorder="1" applyAlignment="1">
      <alignment horizontal="left" vertical="center"/>
    </xf>
    <xf numFmtId="0" fontId="15" fillId="5" borderId="1" xfId="6" applyFont="1" applyFill="1" applyBorder="1" applyAlignment="1">
      <alignment horizontal="left" vertical="center" wrapText="1"/>
    </xf>
    <xf numFmtId="0" fontId="16" fillId="5" borderId="1" xfId="6" applyFont="1" applyFill="1" applyBorder="1" applyAlignment="1">
      <alignment horizontal="left" vertical="center" wrapText="1"/>
    </xf>
    <xf numFmtId="43" fontId="16" fillId="5" borderId="1" xfId="1" applyFont="1" applyFill="1" applyBorder="1" applyAlignment="1">
      <alignment horizontal="left" vertical="center" wrapText="1"/>
    </xf>
    <xf numFmtId="0" fontId="17" fillId="5" borderId="1" xfId="4" applyFont="1" applyFill="1" applyBorder="1" applyAlignment="1">
      <alignment vertical="center"/>
    </xf>
    <xf numFmtId="43" fontId="18" fillId="5" borderId="1" xfId="1" applyFont="1" applyFill="1" applyBorder="1" applyAlignment="1">
      <alignment vertical="center"/>
    </xf>
    <xf numFmtId="43" fontId="17" fillId="5" borderId="1" xfId="1" applyFont="1" applyFill="1" applyBorder="1" applyAlignment="1">
      <alignment vertical="center"/>
    </xf>
    <xf numFmtId="166" fontId="15" fillId="5" borderId="1" xfId="0" applyNumberFormat="1" applyFont="1" applyFill="1" applyBorder="1" applyAlignment="1">
      <alignment horizontal="right" vertical="center"/>
    </xf>
    <xf numFmtId="165" fontId="15" fillId="5" borderId="1" xfId="0" applyNumberFormat="1" applyFont="1" applyFill="1" applyBorder="1" applyAlignment="1">
      <alignment horizontal="right" vertical="center"/>
    </xf>
    <xf numFmtId="9" fontId="16" fillId="5" borderId="1" xfId="3" applyFont="1" applyFill="1" applyBorder="1" applyAlignment="1">
      <alignment horizontal="center" vertical="center"/>
    </xf>
    <xf numFmtId="0" fontId="16" fillId="5" borderId="0" xfId="6" applyFont="1" applyFill="1" applyAlignment="1">
      <alignment vertical="center"/>
    </xf>
    <xf numFmtId="165" fontId="16" fillId="5" borderId="1" xfId="0" applyNumberFormat="1" applyFont="1" applyFill="1" applyBorder="1" applyAlignment="1">
      <alignment horizontal="right" vertical="center"/>
    </xf>
  </cellXfs>
  <cellStyles count="9">
    <cellStyle name="Moeda" xfId="2" builtinId="4"/>
    <cellStyle name="Moeda 2" xfId="7" xr:uid="{7201022A-3F2C-4B76-A990-56401606BCC8}"/>
    <cellStyle name="Normal" xfId="0" builtinId="0"/>
    <cellStyle name="Normal 2" xfId="4" xr:uid="{693A7A8C-D6D3-4A7D-B681-C7AE26C5934B}"/>
    <cellStyle name="Normal 3" xfId="6" xr:uid="{7526AE9A-B1CC-4E43-BB4C-60C114CB9AAE}"/>
    <cellStyle name="Percentagem" xfId="3" builtinId="5"/>
    <cellStyle name="Porcentagem 2" xfId="8" xr:uid="{B8410880-459D-4343-89BB-5D26A50E8724}"/>
    <cellStyle name="Vírgula" xfId="1" builtinId="3"/>
    <cellStyle name="Vírgula 2" xfId="5" xr:uid="{10AF8372-2C7B-4A16-A99B-FA8E54D93E0A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5306786</xdr:colOff>
      <xdr:row>0</xdr:row>
      <xdr:rowOff>39090</xdr:rowOff>
    </xdr:from>
    <xdr:to>
      <xdr:col>4</xdr:col>
      <xdr:colOff>148426</xdr:colOff>
      <xdr:row>0</xdr:row>
      <xdr:rowOff>734786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4E22FF-BC2D-4A74-BA6D-7976C0F60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919" t="37543" r="29772" b="35927"/>
        <a:stretch/>
      </xdr:blipFill>
      <xdr:spPr bwMode="auto">
        <a:xfrm>
          <a:off x="6041572" y="39090"/>
          <a:ext cx="1781283" cy="6956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1415145</xdr:colOff>
      <xdr:row>0</xdr:row>
      <xdr:rowOff>18143</xdr:rowOff>
    </xdr:from>
    <xdr:to>
      <xdr:col>1</xdr:col>
      <xdr:colOff>2748642</xdr:colOff>
      <xdr:row>0</xdr:row>
      <xdr:rowOff>704999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955C8C-8029-45C8-98BC-D780CF04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31" y="18143"/>
          <a:ext cx="1333497" cy="686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5306786</xdr:colOff>
      <xdr:row>0</xdr:row>
      <xdr:rowOff>39090</xdr:rowOff>
    </xdr:from>
    <xdr:to>
      <xdr:col>4</xdr:col>
      <xdr:colOff>148426</xdr:colOff>
      <xdr:row>0</xdr:row>
      <xdr:rowOff>734786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3A81F9-9C09-404D-B0BE-8AB02C4E17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919" t="37543" r="29772" b="35927"/>
        <a:stretch/>
      </xdr:blipFill>
      <xdr:spPr bwMode="auto">
        <a:xfrm>
          <a:off x="6037036" y="39090"/>
          <a:ext cx="1775840" cy="6956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1415145</xdr:colOff>
      <xdr:row>0</xdr:row>
      <xdr:rowOff>18143</xdr:rowOff>
    </xdr:from>
    <xdr:to>
      <xdr:col>1</xdr:col>
      <xdr:colOff>2748642</xdr:colOff>
      <xdr:row>0</xdr:row>
      <xdr:rowOff>704999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5A9524-0A23-44CD-8F2A-C487E372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395" y="18143"/>
          <a:ext cx="1333497" cy="686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9931-81F2-4138-992B-A28586932620}">
  <sheetPr>
    <tabColor rgb="FF0070C0"/>
    <pageSetUpPr fitToPage="1"/>
  </sheetPr>
  <dimension ref="A1:O494"/>
  <sheetViews>
    <sheetView view="pageBreakPreview" topLeftCell="C1" zoomScale="70" zoomScaleNormal="100" zoomScaleSheetLayoutView="70" workbookViewId="0">
      <pane ySplit="6" topLeftCell="A7" activePane="bottomLeft" state="frozen"/>
      <selection pane="bottomLeft" activeCell="A119" sqref="A119"/>
    </sheetView>
  </sheetViews>
  <sheetFormatPr defaultColWidth="8.08203125" defaultRowHeight="15.5" x14ac:dyDescent="0.3"/>
  <cols>
    <col min="1" max="1" width="9.58203125" style="9" bestFit="1" customWidth="1"/>
    <col min="2" max="2" width="72.33203125" style="7" bestFit="1" customWidth="1"/>
    <col min="3" max="3" width="7.83203125" style="7" customWidth="1"/>
    <col min="4" max="4" width="10.58203125" style="106" customWidth="1"/>
    <col min="5" max="5" width="12.33203125" style="21" customWidth="1"/>
    <col min="6" max="6" width="12.08203125" style="22" bestFit="1" customWidth="1"/>
    <col min="7" max="7" width="12.83203125" style="23" customWidth="1"/>
    <col min="8" max="8" width="13.08203125" style="23" customWidth="1"/>
    <col min="9" max="9" width="15.08203125" style="57" customWidth="1"/>
    <col min="10" max="10" width="15.08203125" style="24" customWidth="1"/>
    <col min="11" max="11" width="13.83203125" style="25" bestFit="1" customWidth="1"/>
    <col min="12" max="12" width="13.83203125" style="26" bestFit="1" customWidth="1"/>
    <col min="13" max="13" width="15.58203125" style="25" customWidth="1"/>
    <col min="14" max="14" width="19.08203125" style="25" bestFit="1" customWidth="1"/>
    <col min="15" max="15" width="11.08203125" style="27" customWidth="1"/>
    <col min="16" max="16384" width="8.08203125" style="2"/>
  </cols>
  <sheetData>
    <row r="1" spans="1:15" s="1" customFormat="1" ht="59.5" customHeight="1" x14ac:dyDescent="0.3">
      <c r="A1" s="87"/>
      <c r="B1" s="88"/>
      <c r="C1" s="88"/>
      <c r="D1" s="98"/>
      <c r="E1" s="88"/>
      <c r="F1" s="88"/>
      <c r="G1" s="89"/>
      <c r="H1" s="141" t="s">
        <v>593</v>
      </c>
      <c r="I1" s="142"/>
      <c r="J1" s="143" t="s">
        <v>594</v>
      </c>
      <c r="K1" s="144"/>
      <c r="L1" s="144"/>
      <c r="M1" s="145"/>
      <c r="N1" s="141" t="s">
        <v>609</v>
      </c>
      <c r="O1" s="142"/>
    </row>
    <row r="2" spans="1:15" s="1" customFormat="1" x14ac:dyDescent="0.3">
      <c r="A2" s="138" t="s">
        <v>592</v>
      </c>
      <c r="B2" s="139"/>
      <c r="C2" s="139"/>
      <c r="D2" s="139"/>
      <c r="E2" s="139"/>
      <c r="F2" s="139"/>
      <c r="G2" s="140"/>
      <c r="H2" s="92" t="s">
        <v>595</v>
      </c>
      <c r="I2" s="14">
        <v>46215</v>
      </c>
      <c r="J2" s="146" t="s">
        <v>596</v>
      </c>
      <c r="K2" s="158">
        <v>45973</v>
      </c>
      <c r="L2" s="158" t="s">
        <v>597</v>
      </c>
      <c r="M2" s="158">
        <v>46003</v>
      </c>
      <c r="N2" s="148" t="s">
        <v>612</v>
      </c>
      <c r="O2" s="148"/>
    </row>
    <row r="3" spans="1:15" s="1" customFormat="1" x14ac:dyDescent="0.3">
      <c r="A3" s="134" t="s">
        <v>586</v>
      </c>
      <c r="B3" s="135"/>
      <c r="C3" s="135"/>
      <c r="D3" s="135"/>
      <c r="E3" s="39"/>
      <c r="F3" s="58"/>
      <c r="G3" s="40"/>
      <c r="H3" s="90" t="s">
        <v>610</v>
      </c>
      <c r="I3" s="91">
        <v>45973</v>
      </c>
      <c r="J3" s="147"/>
      <c r="K3" s="159"/>
      <c r="L3" s="159"/>
      <c r="M3" s="159"/>
      <c r="N3" s="148"/>
      <c r="O3" s="148"/>
    </row>
    <row r="4" spans="1:15" s="1" customFormat="1" x14ac:dyDescent="0.3">
      <c r="A4" s="136" t="s">
        <v>591</v>
      </c>
      <c r="B4" s="137"/>
      <c r="C4" s="137"/>
      <c r="D4" s="137"/>
      <c r="F4" s="59"/>
      <c r="H4" s="90" t="s">
        <v>611</v>
      </c>
      <c r="I4" s="91">
        <v>46215</v>
      </c>
      <c r="J4" s="149" t="s">
        <v>598</v>
      </c>
      <c r="K4" s="150"/>
      <c r="L4" s="15">
        <v>45999</v>
      </c>
      <c r="M4" s="93"/>
      <c r="N4" s="148"/>
      <c r="O4" s="148"/>
    </row>
    <row r="5" spans="1:15" s="1" customFormat="1" ht="22.5" customHeight="1" x14ac:dyDescent="0.3">
      <c r="A5" s="125" t="s">
        <v>587</v>
      </c>
      <c r="B5" s="132" t="s">
        <v>588</v>
      </c>
      <c r="C5" s="127" t="s">
        <v>607</v>
      </c>
      <c r="D5" s="129" t="s">
        <v>608</v>
      </c>
      <c r="E5" s="130"/>
      <c r="F5" s="130"/>
      <c r="G5" s="130"/>
      <c r="H5" s="131"/>
      <c r="I5" s="151" t="s">
        <v>599</v>
      </c>
      <c r="J5" s="153" t="s">
        <v>589</v>
      </c>
      <c r="K5" s="154"/>
      <c r="L5" s="154"/>
      <c r="M5" s="154"/>
      <c r="N5" s="155"/>
      <c r="O5" s="156" t="s">
        <v>590</v>
      </c>
    </row>
    <row r="6" spans="1:15" ht="25" x14ac:dyDescent="0.25">
      <c r="A6" s="126"/>
      <c r="B6" s="133"/>
      <c r="C6" s="128"/>
      <c r="D6" s="18" t="s">
        <v>604</v>
      </c>
      <c r="E6" s="16" t="s">
        <v>600</v>
      </c>
      <c r="F6" s="17" t="s">
        <v>601</v>
      </c>
      <c r="G6" s="18" t="s">
        <v>602</v>
      </c>
      <c r="H6" s="18" t="s">
        <v>603</v>
      </c>
      <c r="I6" s="152"/>
      <c r="J6" s="19" t="s">
        <v>604</v>
      </c>
      <c r="K6" s="19" t="s">
        <v>605</v>
      </c>
      <c r="L6" s="20" t="s">
        <v>601</v>
      </c>
      <c r="M6" s="19" t="s">
        <v>606</v>
      </c>
      <c r="N6" s="19" t="s">
        <v>603</v>
      </c>
      <c r="O6" s="157"/>
    </row>
    <row r="7" spans="1:15" ht="28.5" customHeight="1" x14ac:dyDescent="0.25">
      <c r="A7" s="41" t="s">
        <v>0</v>
      </c>
      <c r="B7" s="64" t="s">
        <v>1</v>
      </c>
      <c r="C7" s="64"/>
      <c r="D7" s="99"/>
      <c r="E7" s="64"/>
      <c r="F7" s="64"/>
      <c r="G7" s="64"/>
      <c r="H7" s="64"/>
      <c r="I7" s="65"/>
      <c r="J7" s="65">
        <f>J8+J11</f>
        <v>301676.85159999999</v>
      </c>
      <c r="K7" s="65">
        <f t="shared" ref="K7:N7" si="0">K8+K11</f>
        <v>0</v>
      </c>
      <c r="L7" s="65">
        <f t="shared" si="0"/>
        <v>42948.948199999999</v>
      </c>
      <c r="M7" s="65">
        <f t="shared" si="0"/>
        <v>42948.948199999999</v>
      </c>
      <c r="N7" s="65">
        <f t="shared" si="0"/>
        <v>258727.90340000001</v>
      </c>
      <c r="O7" s="64">
        <f t="shared" ref="O7:O70" si="1">N7/J7</f>
        <v>0.85763260266005781</v>
      </c>
    </row>
    <row r="8" spans="1:15" s="45" customFormat="1" x14ac:dyDescent="0.3">
      <c r="A8" s="3" t="s">
        <v>2</v>
      </c>
      <c r="B8" s="3" t="s">
        <v>3</v>
      </c>
      <c r="C8" s="3"/>
      <c r="D8" s="100"/>
      <c r="E8" s="42"/>
      <c r="F8" s="60"/>
      <c r="G8" s="43"/>
      <c r="H8" s="44"/>
      <c r="I8" s="54"/>
      <c r="J8" s="54">
        <f>SUM(J9:J10)</f>
        <v>190725.56</v>
      </c>
      <c r="K8" s="54">
        <f t="shared" ref="K8:N8" si="2">SUM(K9:K10)</f>
        <v>0</v>
      </c>
      <c r="L8" s="54">
        <f t="shared" si="2"/>
        <v>11443.533600000001</v>
      </c>
      <c r="M8" s="54">
        <f t="shared" si="2"/>
        <v>11443.533600000001</v>
      </c>
      <c r="N8" s="54">
        <f t="shared" si="2"/>
        <v>179282.0264</v>
      </c>
      <c r="O8" s="67">
        <f t="shared" si="1"/>
        <v>0.94000000000000006</v>
      </c>
    </row>
    <row r="9" spans="1:15" ht="15.65" customHeight="1" x14ac:dyDescent="0.25">
      <c r="A9" s="8" t="s">
        <v>4</v>
      </c>
      <c r="B9" s="4" t="s">
        <v>5</v>
      </c>
      <c r="C9" s="4" t="s">
        <v>6</v>
      </c>
      <c r="D9" s="101">
        <v>1</v>
      </c>
      <c r="E9" s="28"/>
      <c r="F9" s="29">
        <v>0.06</v>
      </c>
      <c r="G9" s="30">
        <f>E9+F9</f>
        <v>0.06</v>
      </c>
      <c r="H9" s="34">
        <f>D9-G9</f>
        <v>0.94</v>
      </c>
      <c r="I9" s="32">
        <v>185000</v>
      </c>
      <c r="J9" s="31">
        <f>I9*D9</f>
        <v>185000</v>
      </c>
      <c r="K9" s="35">
        <f>I9*E9</f>
        <v>0</v>
      </c>
      <c r="L9" s="36">
        <f>I9*F9</f>
        <v>11100</v>
      </c>
      <c r="M9" s="35">
        <f>I9*G9</f>
        <v>11100</v>
      </c>
      <c r="N9" s="35">
        <f>I9*H9</f>
        <v>173900</v>
      </c>
      <c r="O9" s="37">
        <f t="shared" si="1"/>
        <v>0.94</v>
      </c>
    </row>
    <row r="10" spans="1:15" ht="15.65" customHeight="1" x14ac:dyDescent="0.25">
      <c r="A10" s="8" t="s">
        <v>7</v>
      </c>
      <c r="B10" s="4" t="s">
        <v>8</v>
      </c>
      <c r="C10" s="4" t="s">
        <v>9</v>
      </c>
      <c r="D10" s="101">
        <v>1</v>
      </c>
      <c r="E10" s="28"/>
      <c r="F10" s="29">
        <v>0.06</v>
      </c>
      <c r="G10" s="30">
        <f>E10+F10</f>
        <v>0.06</v>
      </c>
      <c r="H10" s="34">
        <f>D10-G10</f>
        <v>0.94</v>
      </c>
      <c r="I10" s="32">
        <v>5725.56</v>
      </c>
      <c r="J10" s="31">
        <f>I10*D10</f>
        <v>5725.56</v>
      </c>
      <c r="K10" s="35">
        <f>I10*E10</f>
        <v>0</v>
      </c>
      <c r="L10" s="36">
        <f>I10*F10</f>
        <v>343.53360000000004</v>
      </c>
      <c r="M10" s="35">
        <f>I10*G10</f>
        <v>343.53360000000004</v>
      </c>
      <c r="N10" s="35">
        <f>I10*H10</f>
        <v>5382.0263999999997</v>
      </c>
      <c r="O10" s="37">
        <f t="shared" si="1"/>
        <v>0.93999999999999984</v>
      </c>
    </row>
    <row r="11" spans="1:15" s="45" customFormat="1" x14ac:dyDescent="0.3">
      <c r="A11" s="3" t="s">
        <v>10</v>
      </c>
      <c r="B11" s="3" t="s">
        <v>11</v>
      </c>
      <c r="C11" s="3"/>
      <c r="D11" s="100"/>
      <c r="E11" s="42"/>
      <c r="F11" s="61"/>
      <c r="G11" s="43"/>
      <c r="H11" s="44"/>
      <c r="I11" s="54"/>
      <c r="J11" s="54">
        <f>SUM(J12:J19)</f>
        <v>110951.29160000001</v>
      </c>
      <c r="K11" s="54">
        <f t="shared" ref="K11:N11" si="3">SUM(K12:K19)</f>
        <v>0</v>
      </c>
      <c r="L11" s="54">
        <f t="shared" si="3"/>
        <v>31505.414599999996</v>
      </c>
      <c r="M11" s="54">
        <f t="shared" si="3"/>
        <v>31505.414599999996</v>
      </c>
      <c r="N11" s="54">
        <f t="shared" si="3"/>
        <v>79445.877000000008</v>
      </c>
      <c r="O11" s="67">
        <f t="shared" si="1"/>
        <v>0.71604283153743831</v>
      </c>
    </row>
    <row r="12" spans="1:15" ht="15.65" customHeight="1" x14ac:dyDescent="0.25">
      <c r="A12" s="8" t="s">
        <v>12</v>
      </c>
      <c r="B12" s="4" t="s">
        <v>13</v>
      </c>
      <c r="C12" s="4" t="s">
        <v>14</v>
      </c>
      <c r="D12" s="101">
        <v>30</v>
      </c>
      <c r="E12" s="28"/>
      <c r="F12" s="29">
        <v>22.11</v>
      </c>
      <c r="G12" s="30">
        <f t="shared" ref="G12:G20" si="4">E12+F12</f>
        <v>22.11</v>
      </c>
      <c r="H12" s="34">
        <f t="shared" ref="H12:H20" si="5">D12-G12</f>
        <v>7.8900000000000006</v>
      </c>
      <c r="I12" s="32">
        <v>272.86</v>
      </c>
      <c r="J12" s="31">
        <f t="shared" ref="J12:J19" si="6">I12*D12</f>
        <v>8185.8</v>
      </c>
      <c r="K12" s="35">
        <f t="shared" ref="K12:K19" si="7">I12*E12</f>
        <v>0</v>
      </c>
      <c r="L12" s="36">
        <f t="shared" ref="L12:L19" si="8">I12*F12</f>
        <v>6032.9346000000005</v>
      </c>
      <c r="M12" s="35">
        <f t="shared" ref="M12:M19" si="9">I12*G12</f>
        <v>6032.9346000000005</v>
      </c>
      <c r="N12" s="35">
        <f t="shared" ref="N12:N19" si="10">I12*H12</f>
        <v>2152.8654000000001</v>
      </c>
      <c r="O12" s="37">
        <f t="shared" ref="O12" si="11">N12/J12</f>
        <v>0.26300000000000001</v>
      </c>
    </row>
    <row r="13" spans="1:15" ht="25" customHeight="1" x14ac:dyDescent="0.25">
      <c r="A13" s="8" t="s">
        <v>15</v>
      </c>
      <c r="B13" s="4" t="s">
        <v>16</v>
      </c>
      <c r="C13" s="4" t="s">
        <v>6</v>
      </c>
      <c r="D13" s="101">
        <v>1</v>
      </c>
      <c r="E13" s="28"/>
      <c r="F13" s="29"/>
      <c r="G13" s="30">
        <f t="shared" si="4"/>
        <v>0</v>
      </c>
      <c r="H13" s="34">
        <f t="shared" si="5"/>
        <v>1</v>
      </c>
      <c r="I13" s="32">
        <v>1723.27</v>
      </c>
      <c r="J13" s="31">
        <f t="shared" si="6"/>
        <v>1723.27</v>
      </c>
      <c r="K13" s="35">
        <f t="shared" si="7"/>
        <v>0</v>
      </c>
      <c r="L13" s="36">
        <f t="shared" si="8"/>
        <v>0</v>
      </c>
      <c r="M13" s="35">
        <f t="shared" si="9"/>
        <v>0</v>
      </c>
      <c r="N13" s="35">
        <f t="shared" si="10"/>
        <v>1723.27</v>
      </c>
      <c r="O13" s="37">
        <f t="shared" si="1"/>
        <v>1</v>
      </c>
    </row>
    <row r="14" spans="1:15" ht="25" customHeight="1" x14ac:dyDescent="0.25">
      <c r="A14" s="8" t="s">
        <v>17</v>
      </c>
      <c r="B14" s="4" t="s">
        <v>18</v>
      </c>
      <c r="C14" s="4" t="s">
        <v>9</v>
      </c>
      <c r="D14" s="101">
        <v>1</v>
      </c>
      <c r="E14" s="28"/>
      <c r="F14" s="29"/>
      <c r="G14" s="30">
        <f t="shared" si="4"/>
        <v>0</v>
      </c>
      <c r="H14" s="34">
        <f t="shared" si="5"/>
        <v>1</v>
      </c>
      <c r="I14" s="32">
        <v>575.89</v>
      </c>
      <c r="J14" s="31">
        <f t="shared" si="6"/>
        <v>575.89</v>
      </c>
      <c r="K14" s="35">
        <f t="shared" si="7"/>
        <v>0</v>
      </c>
      <c r="L14" s="36">
        <f t="shared" si="8"/>
        <v>0</v>
      </c>
      <c r="M14" s="35">
        <f t="shared" si="9"/>
        <v>0</v>
      </c>
      <c r="N14" s="35">
        <f t="shared" si="10"/>
        <v>575.89</v>
      </c>
      <c r="O14" s="37">
        <f t="shared" si="1"/>
        <v>1</v>
      </c>
    </row>
    <row r="15" spans="1:15" ht="25" customHeight="1" x14ac:dyDescent="0.25">
      <c r="A15" s="8" t="s">
        <v>19</v>
      </c>
      <c r="B15" s="4" t="s">
        <v>20</v>
      </c>
      <c r="C15" s="4" t="s">
        <v>21</v>
      </c>
      <c r="D15" s="101">
        <v>30</v>
      </c>
      <c r="E15" s="28"/>
      <c r="F15" s="29">
        <v>8</v>
      </c>
      <c r="G15" s="30">
        <f>E15+F15</f>
        <v>8</v>
      </c>
      <c r="H15" s="34">
        <f t="shared" si="5"/>
        <v>22</v>
      </c>
      <c r="I15" s="32">
        <v>989.73</v>
      </c>
      <c r="J15" s="31">
        <f t="shared" si="6"/>
        <v>29691.9</v>
      </c>
      <c r="K15" s="35">
        <f t="shared" si="7"/>
        <v>0</v>
      </c>
      <c r="L15" s="36">
        <f t="shared" si="8"/>
        <v>7917.84</v>
      </c>
      <c r="M15" s="35">
        <f t="shared" si="9"/>
        <v>7917.84</v>
      </c>
      <c r="N15" s="35">
        <f t="shared" si="10"/>
        <v>21774.06</v>
      </c>
      <c r="O15" s="37">
        <f t="shared" si="1"/>
        <v>0.73333333333333339</v>
      </c>
    </row>
    <row r="16" spans="1:15" ht="15.65" customHeight="1" x14ac:dyDescent="0.25">
      <c r="A16" s="8" t="s">
        <v>22</v>
      </c>
      <c r="B16" s="4" t="s">
        <v>23</v>
      </c>
      <c r="C16" s="4" t="s">
        <v>14</v>
      </c>
      <c r="D16" s="101">
        <v>24546.68</v>
      </c>
      <c r="E16" s="28"/>
      <c r="F16" s="29">
        <v>9500</v>
      </c>
      <c r="G16" s="30">
        <f t="shared" si="4"/>
        <v>9500</v>
      </c>
      <c r="H16" s="34">
        <f t="shared" si="5"/>
        <v>15046.68</v>
      </c>
      <c r="I16" s="32">
        <v>0.32</v>
      </c>
      <c r="J16" s="31">
        <f t="shared" si="6"/>
        <v>7854.9376000000002</v>
      </c>
      <c r="K16" s="35">
        <f t="shared" si="7"/>
        <v>0</v>
      </c>
      <c r="L16" s="36">
        <f t="shared" si="8"/>
        <v>3040</v>
      </c>
      <c r="M16" s="35">
        <f t="shared" si="9"/>
        <v>3040</v>
      </c>
      <c r="N16" s="35">
        <f t="shared" si="10"/>
        <v>4814.9376000000002</v>
      </c>
      <c r="O16" s="37">
        <f t="shared" si="1"/>
        <v>0.61298228518072506</v>
      </c>
    </row>
    <row r="17" spans="1:15" ht="25" customHeight="1" x14ac:dyDescent="0.25">
      <c r="A17" s="8" t="s">
        <v>24</v>
      </c>
      <c r="B17" s="4" t="s">
        <v>25</v>
      </c>
      <c r="C17" s="4" t="s">
        <v>14</v>
      </c>
      <c r="D17" s="101">
        <v>24546.68</v>
      </c>
      <c r="E17" s="28"/>
      <c r="F17" s="29">
        <v>9500</v>
      </c>
      <c r="G17" s="30">
        <f t="shared" si="4"/>
        <v>9500</v>
      </c>
      <c r="H17" s="34">
        <f t="shared" si="5"/>
        <v>15046.68</v>
      </c>
      <c r="I17" s="32">
        <v>1.1299999999999999</v>
      </c>
      <c r="J17" s="31">
        <f t="shared" si="6"/>
        <v>27737.748399999997</v>
      </c>
      <c r="K17" s="35">
        <f t="shared" si="7"/>
        <v>0</v>
      </c>
      <c r="L17" s="36">
        <f t="shared" si="8"/>
        <v>10734.999999999998</v>
      </c>
      <c r="M17" s="35">
        <f t="shared" si="9"/>
        <v>10734.999999999998</v>
      </c>
      <c r="N17" s="35">
        <f t="shared" si="10"/>
        <v>17002.7484</v>
      </c>
      <c r="O17" s="37">
        <f t="shared" si="1"/>
        <v>0.61298228518072517</v>
      </c>
    </row>
    <row r="18" spans="1:15" ht="25" customHeight="1" x14ac:dyDescent="0.25">
      <c r="A18" s="8" t="s">
        <v>26</v>
      </c>
      <c r="B18" s="4" t="s">
        <v>27</v>
      </c>
      <c r="C18" s="4" t="s">
        <v>14</v>
      </c>
      <c r="D18" s="101">
        <v>24546.68</v>
      </c>
      <c r="E18" s="28"/>
      <c r="F18" s="29"/>
      <c r="G18" s="30">
        <f t="shared" si="4"/>
        <v>0</v>
      </c>
      <c r="H18" s="34">
        <f t="shared" si="5"/>
        <v>24546.68</v>
      </c>
      <c r="I18" s="32">
        <v>0.92</v>
      </c>
      <c r="J18" s="31">
        <f t="shared" si="6"/>
        <v>22582.945600000003</v>
      </c>
      <c r="K18" s="35">
        <f t="shared" si="7"/>
        <v>0</v>
      </c>
      <c r="L18" s="36">
        <f t="shared" si="8"/>
        <v>0</v>
      </c>
      <c r="M18" s="35">
        <f t="shared" si="9"/>
        <v>0</v>
      </c>
      <c r="N18" s="35">
        <f t="shared" si="10"/>
        <v>22582.945600000003</v>
      </c>
      <c r="O18" s="37">
        <f t="shared" si="1"/>
        <v>1</v>
      </c>
    </row>
    <row r="19" spans="1:15" ht="15.65" customHeight="1" x14ac:dyDescent="0.25">
      <c r="A19" s="8" t="s">
        <v>28</v>
      </c>
      <c r="B19" s="4" t="s">
        <v>29</v>
      </c>
      <c r="C19" s="4" t="s">
        <v>14</v>
      </c>
      <c r="D19" s="101">
        <v>120</v>
      </c>
      <c r="E19" s="28"/>
      <c r="F19" s="29">
        <v>36</v>
      </c>
      <c r="G19" s="30">
        <f t="shared" si="4"/>
        <v>36</v>
      </c>
      <c r="H19" s="34">
        <f t="shared" si="5"/>
        <v>84</v>
      </c>
      <c r="I19" s="32">
        <v>104.99</v>
      </c>
      <c r="J19" s="31">
        <f t="shared" si="6"/>
        <v>12598.8</v>
      </c>
      <c r="K19" s="35">
        <f t="shared" si="7"/>
        <v>0</v>
      </c>
      <c r="L19" s="36">
        <f t="shared" si="8"/>
        <v>3779.64</v>
      </c>
      <c r="M19" s="35">
        <f t="shared" si="9"/>
        <v>3779.64</v>
      </c>
      <c r="N19" s="35">
        <f t="shared" si="10"/>
        <v>8819.16</v>
      </c>
      <c r="O19" s="37">
        <f t="shared" si="1"/>
        <v>0.70000000000000007</v>
      </c>
    </row>
    <row r="20" spans="1:15" s="13" customFormat="1" x14ac:dyDescent="0.3">
      <c r="A20" s="12" t="s">
        <v>30</v>
      </c>
      <c r="B20" s="12" t="s">
        <v>31</v>
      </c>
      <c r="C20" s="12"/>
      <c r="D20" s="102"/>
      <c r="E20" s="47"/>
      <c r="F20" s="62"/>
      <c r="G20" s="48">
        <f t="shared" si="4"/>
        <v>0</v>
      </c>
      <c r="H20" s="49">
        <f t="shared" si="5"/>
        <v>0</v>
      </c>
      <c r="I20" s="55"/>
      <c r="J20" s="55">
        <f>J21+J34+J36+J38+J40+J43+J46+J49+J51+J63+J76+J89+J101+J103+J116+J140+J165+J189+J203+J230+J257+J233+J271+J278</f>
        <v>2422584.6792000001</v>
      </c>
      <c r="K20" s="55">
        <f t="shared" ref="K20:N20" si="12">K21+K34+K36+K38+K40+K43+K46+K49+K51+K63+K76+K89+K101+K103+K116+K140+K165+K189+K203+K230+K257+K233+K271+K278</f>
        <v>0</v>
      </c>
      <c r="L20" s="55">
        <f t="shared" si="12"/>
        <v>419663.70385600004</v>
      </c>
      <c r="M20" s="55">
        <f t="shared" si="12"/>
        <v>419663.70385600004</v>
      </c>
      <c r="N20" s="55">
        <f t="shared" si="12"/>
        <v>2002920.9783440002</v>
      </c>
      <c r="O20" s="66">
        <f t="shared" si="1"/>
        <v>0.82677026546928234</v>
      </c>
    </row>
    <row r="21" spans="1:15" s="45" customFormat="1" x14ac:dyDescent="0.3">
      <c r="A21" s="3" t="s">
        <v>32</v>
      </c>
      <c r="B21" s="3" t="s">
        <v>33</v>
      </c>
      <c r="C21" s="3"/>
      <c r="D21" s="100"/>
      <c r="E21" s="42"/>
      <c r="F21" s="61"/>
      <c r="G21" s="43"/>
      <c r="H21" s="44"/>
      <c r="I21" s="54"/>
      <c r="J21" s="54">
        <f>SUM(J22:J33)</f>
        <v>19022.498</v>
      </c>
      <c r="K21" s="54">
        <f t="shared" ref="K21:N21" si="13">SUM(K22:K33)</f>
        <v>0</v>
      </c>
      <c r="L21" s="54">
        <f t="shared" si="13"/>
        <v>0</v>
      </c>
      <c r="M21" s="54">
        <f t="shared" si="13"/>
        <v>0</v>
      </c>
      <c r="N21" s="54">
        <f t="shared" si="13"/>
        <v>19022.498</v>
      </c>
      <c r="O21" s="67">
        <f t="shared" si="1"/>
        <v>1</v>
      </c>
    </row>
    <row r="22" spans="1:15" ht="15.65" customHeight="1" x14ac:dyDescent="0.25">
      <c r="A22" s="8" t="s">
        <v>34</v>
      </c>
      <c r="B22" s="4" t="s">
        <v>35</v>
      </c>
      <c r="C22" s="4" t="s">
        <v>14</v>
      </c>
      <c r="D22" s="101">
        <v>120</v>
      </c>
      <c r="E22" s="28"/>
      <c r="F22" s="29"/>
      <c r="G22" s="30">
        <f t="shared" ref="G22:G33" si="14">E22+F22</f>
        <v>0</v>
      </c>
      <c r="H22" s="34">
        <f t="shared" ref="H22:H33" si="15">D22-G22</f>
        <v>120</v>
      </c>
      <c r="I22" s="32">
        <v>1.5</v>
      </c>
      <c r="J22" s="31">
        <f t="shared" ref="J22:J33" si="16">I22*D22</f>
        <v>180</v>
      </c>
      <c r="K22" s="35">
        <f t="shared" ref="K22:K33" si="17">I22*E22</f>
        <v>0</v>
      </c>
      <c r="L22" s="36">
        <f t="shared" ref="L22:L33" si="18">I22*F22</f>
        <v>0</v>
      </c>
      <c r="M22" s="35">
        <f t="shared" ref="M22:M33" si="19">I22*G22</f>
        <v>0</v>
      </c>
      <c r="N22" s="35">
        <f t="shared" ref="N22:N33" si="20">I22*H22</f>
        <v>180</v>
      </c>
      <c r="O22" s="37">
        <f t="shared" si="1"/>
        <v>1</v>
      </c>
    </row>
    <row r="23" spans="1:15" ht="25" customHeight="1" x14ac:dyDescent="0.25">
      <c r="A23" s="8" t="s">
        <v>36</v>
      </c>
      <c r="B23" s="4" t="s">
        <v>37</v>
      </c>
      <c r="C23" s="4" t="s">
        <v>38</v>
      </c>
      <c r="D23" s="101">
        <v>36</v>
      </c>
      <c r="E23" s="28"/>
      <c r="F23" s="29"/>
      <c r="G23" s="30">
        <f t="shared" si="14"/>
        <v>0</v>
      </c>
      <c r="H23" s="34">
        <f t="shared" si="15"/>
        <v>36</v>
      </c>
      <c r="I23" s="32">
        <v>10.62</v>
      </c>
      <c r="J23" s="31">
        <f t="shared" si="16"/>
        <v>382.32</v>
      </c>
      <c r="K23" s="35">
        <f t="shared" si="17"/>
        <v>0</v>
      </c>
      <c r="L23" s="36">
        <f t="shared" si="18"/>
        <v>0</v>
      </c>
      <c r="M23" s="35">
        <f t="shared" si="19"/>
        <v>0</v>
      </c>
      <c r="N23" s="35">
        <f t="shared" si="20"/>
        <v>382.32</v>
      </c>
      <c r="O23" s="37">
        <f t="shared" si="1"/>
        <v>1</v>
      </c>
    </row>
    <row r="24" spans="1:15" ht="15.65" customHeight="1" x14ac:dyDescent="0.25">
      <c r="A24" s="8" t="s">
        <v>39</v>
      </c>
      <c r="B24" s="4" t="s">
        <v>40</v>
      </c>
      <c r="C24" s="4" t="s">
        <v>38</v>
      </c>
      <c r="D24" s="101">
        <v>46.8</v>
      </c>
      <c r="E24" s="28"/>
      <c r="F24" s="29"/>
      <c r="G24" s="30">
        <f t="shared" si="14"/>
        <v>0</v>
      </c>
      <c r="H24" s="34">
        <f t="shared" si="15"/>
        <v>46.8</v>
      </c>
      <c r="I24" s="32">
        <v>1.01</v>
      </c>
      <c r="J24" s="31">
        <f t="shared" si="16"/>
        <v>47.268000000000001</v>
      </c>
      <c r="K24" s="35">
        <f t="shared" si="17"/>
        <v>0</v>
      </c>
      <c r="L24" s="36">
        <f t="shared" si="18"/>
        <v>0</v>
      </c>
      <c r="M24" s="35">
        <f t="shared" si="19"/>
        <v>0</v>
      </c>
      <c r="N24" s="35">
        <f t="shared" si="20"/>
        <v>47.268000000000001</v>
      </c>
      <c r="O24" s="37">
        <f t="shared" si="1"/>
        <v>1</v>
      </c>
    </row>
    <row r="25" spans="1:15" ht="25" customHeight="1" x14ac:dyDescent="0.25">
      <c r="A25" s="8" t="s">
        <v>41</v>
      </c>
      <c r="B25" s="4" t="s">
        <v>42</v>
      </c>
      <c r="C25" s="4" t="s">
        <v>43</v>
      </c>
      <c r="D25" s="101">
        <v>1053</v>
      </c>
      <c r="E25" s="28"/>
      <c r="F25" s="29"/>
      <c r="G25" s="30">
        <f t="shared" si="14"/>
        <v>0</v>
      </c>
      <c r="H25" s="34">
        <f t="shared" si="15"/>
        <v>1053</v>
      </c>
      <c r="I25" s="32">
        <v>0.81</v>
      </c>
      <c r="J25" s="31">
        <f t="shared" si="16"/>
        <v>852.93000000000006</v>
      </c>
      <c r="K25" s="35">
        <f t="shared" si="17"/>
        <v>0</v>
      </c>
      <c r="L25" s="36">
        <f t="shared" si="18"/>
        <v>0</v>
      </c>
      <c r="M25" s="35">
        <f t="shared" si="19"/>
        <v>0</v>
      </c>
      <c r="N25" s="35">
        <f t="shared" si="20"/>
        <v>852.93000000000006</v>
      </c>
      <c r="O25" s="37">
        <f t="shared" si="1"/>
        <v>1</v>
      </c>
    </row>
    <row r="26" spans="1:15" ht="25" customHeight="1" x14ac:dyDescent="0.25">
      <c r="A26" s="8" t="s">
        <v>44</v>
      </c>
      <c r="B26" s="4" t="s">
        <v>45</v>
      </c>
      <c r="C26" s="4" t="s">
        <v>14</v>
      </c>
      <c r="D26" s="101">
        <v>120</v>
      </c>
      <c r="E26" s="28"/>
      <c r="F26" s="29"/>
      <c r="G26" s="30">
        <f t="shared" si="14"/>
        <v>0</v>
      </c>
      <c r="H26" s="34">
        <f t="shared" si="15"/>
        <v>120</v>
      </c>
      <c r="I26" s="32">
        <v>2.12</v>
      </c>
      <c r="J26" s="31">
        <f t="shared" si="16"/>
        <v>254.4</v>
      </c>
      <c r="K26" s="35">
        <f t="shared" si="17"/>
        <v>0</v>
      </c>
      <c r="L26" s="36">
        <f t="shared" si="18"/>
        <v>0</v>
      </c>
      <c r="M26" s="35">
        <f t="shared" si="19"/>
        <v>0</v>
      </c>
      <c r="N26" s="35">
        <f t="shared" si="20"/>
        <v>254.4</v>
      </c>
      <c r="O26" s="37">
        <f t="shared" si="1"/>
        <v>1</v>
      </c>
    </row>
    <row r="27" spans="1:15" ht="25" customHeight="1" x14ac:dyDescent="0.25">
      <c r="A27" s="8" t="s">
        <v>46</v>
      </c>
      <c r="B27" s="4" t="s">
        <v>47</v>
      </c>
      <c r="C27" s="4" t="s">
        <v>38</v>
      </c>
      <c r="D27" s="101">
        <v>12</v>
      </c>
      <c r="E27" s="28"/>
      <c r="F27" s="29"/>
      <c r="G27" s="30">
        <f t="shared" si="14"/>
        <v>0</v>
      </c>
      <c r="H27" s="34">
        <f t="shared" si="15"/>
        <v>12</v>
      </c>
      <c r="I27" s="32">
        <v>12.76</v>
      </c>
      <c r="J27" s="31">
        <f t="shared" si="16"/>
        <v>153.12</v>
      </c>
      <c r="K27" s="35">
        <f t="shared" si="17"/>
        <v>0</v>
      </c>
      <c r="L27" s="36">
        <f t="shared" si="18"/>
        <v>0</v>
      </c>
      <c r="M27" s="35">
        <f t="shared" si="19"/>
        <v>0</v>
      </c>
      <c r="N27" s="35">
        <f t="shared" si="20"/>
        <v>153.12</v>
      </c>
      <c r="O27" s="37">
        <f t="shared" si="1"/>
        <v>1</v>
      </c>
    </row>
    <row r="28" spans="1:15" ht="15.65" customHeight="1" x14ac:dyDescent="0.25">
      <c r="A28" s="8" t="s">
        <v>48</v>
      </c>
      <c r="B28" s="4" t="s">
        <v>49</v>
      </c>
      <c r="C28" s="4" t="s">
        <v>38</v>
      </c>
      <c r="D28" s="101">
        <v>12</v>
      </c>
      <c r="E28" s="28"/>
      <c r="F28" s="33"/>
      <c r="G28" s="30">
        <f t="shared" si="14"/>
        <v>0</v>
      </c>
      <c r="H28" s="34">
        <f t="shared" si="15"/>
        <v>12</v>
      </c>
      <c r="I28" s="32">
        <v>0.48</v>
      </c>
      <c r="J28" s="31">
        <f t="shared" si="16"/>
        <v>5.76</v>
      </c>
      <c r="K28" s="35">
        <f t="shared" si="17"/>
        <v>0</v>
      </c>
      <c r="L28" s="36">
        <f t="shared" si="18"/>
        <v>0</v>
      </c>
      <c r="M28" s="35">
        <f t="shared" si="19"/>
        <v>0</v>
      </c>
      <c r="N28" s="35">
        <f t="shared" si="20"/>
        <v>5.76</v>
      </c>
      <c r="O28" s="37">
        <f t="shared" si="1"/>
        <v>1</v>
      </c>
    </row>
    <row r="29" spans="1:15" ht="25" customHeight="1" x14ac:dyDescent="0.25">
      <c r="A29" s="8" t="s">
        <v>50</v>
      </c>
      <c r="B29" s="4" t="s">
        <v>42</v>
      </c>
      <c r="C29" s="4" t="s">
        <v>43</v>
      </c>
      <c r="D29" s="101">
        <v>270</v>
      </c>
      <c r="E29" s="28"/>
      <c r="F29" s="33"/>
      <c r="G29" s="30">
        <f t="shared" si="14"/>
        <v>0</v>
      </c>
      <c r="H29" s="34">
        <f t="shared" si="15"/>
        <v>270</v>
      </c>
      <c r="I29" s="32">
        <v>0.81</v>
      </c>
      <c r="J29" s="31">
        <f t="shared" si="16"/>
        <v>218.70000000000002</v>
      </c>
      <c r="K29" s="35">
        <f t="shared" si="17"/>
        <v>0</v>
      </c>
      <c r="L29" s="36">
        <f t="shared" si="18"/>
        <v>0</v>
      </c>
      <c r="M29" s="35">
        <f t="shared" si="19"/>
        <v>0</v>
      </c>
      <c r="N29" s="35">
        <f t="shared" si="20"/>
        <v>218.70000000000002</v>
      </c>
      <c r="O29" s="37">
        <f t="shared" si="1"/>
        <v>1</v>
      </c>
    </row>
    <row r="30" spans="1:15" ht="25" customHeight="1" x14ac:dyDescent="0.25">
      <c r="A30" s="8" t="s">
        <v>51</v>
      </c>
      <c r="B30" s="4" t="s">
        <v>52</v>
      </c>
      <c r="C30" s="4" t="s">
        <v>14</v>
      </c>
      <c r="D30" s="101">
        <v>120</v>
      </c>
      <c r="E30" s="28"/>
      <c r="F30" s="33"/>
      <c r="G30" s="30">
        <f t="shared" si="14"/>
        <v>0</v>
      </c>
      <c r="H30" s="34">
        <f t="shared" si="15"/>
        <v>120</v>
      </c>
      <c r="I30" s="32">
        <v>122.3</v>
      </c>
      <c r="J30" s="31">
        <f t="shared" si="16"/>
        <v>14676</v>
      </c>
      <c r="K30" s="35">
        <f t="shared" si="17"/>
        <v>0</v>
      </c>
      <c r="L30" s="36">
        <f t="shared" si="18"/>
        <v>0</v>
      </c>
      <c r="M30" s="35">
        <f t="shared" si="19"/>
        <v>0</v>
      </c>
      <c r="N30" s="35">
        <f t="shared" si="20"/>
        <v>14676</v>
      </c>
      <c r="O30" s="37">
        <f t="shared" si="1"/>
        <v>1</v>
      </c>
    </row>
    <row r="31" spans="1:15" ht="25" customHeight="1" x14ac:dyDescent="0.25">
      <c r="A31" s="8" t="s">
        <v>53</v>
      </c>
      <c r="B31" s="4" t="s">
        <v>54</v>
      </c>
      <c r="C31" s="4" t="s">
        <v>55</v>
      </c>
      <c r="D31" s="101">
        <v>40</v>
      </c>
      <c r="E31" s="28"/>
      <c r="F31" s="33"/>
      <c r="G31" s="30">
        <f t="shared" si="14"/>
        <v>0</v>
      </c>
      <c r="H31" s="34">
        <f t="shared" si="15"/>
        <v>40</v>
      </c>
      <c r="I31" s="32">
        <v>43.33</v>
      </c>
      <c r="J31" s="31">
        <f t="shared" si="16"/>
        <v>1733.1999999999998</v>
      </c>
      <c r="K31" s="35">
        <f t="shared" si="17"/>
        <v>0</v>
      </c>
      <c r="L31" s="36">
        <f t="shared" si="18"/>
        <v>0</v>
      </c>
      <c r="M31" s="35">
        <f t="shared" si="19"/>
        <v>0</v>
      </c>
      <c r="N31" s="35">
        <f t="shared" si="20"/>
        <v>1733.1999999999998</v>
      </c>
      <c r="O31" s="37">
        <f t="shared" si="1"/>
        <v>1</v>
      </c>
    </row>
    <row r="32" spans="1:15" ht="25" customHeight="1" x14ac:dyDescent="0.25">
      <c r="A32" s="8" t="s">
        <v>56</v>
      </c>
      <c r="B32" s="4" t="s">
        <v>57</v>
      </c>
      <c r="C32" s="4" t="s">
        <v>55</v>
      </c>
      <c r="D32" s="101">
        <v>40</v>
      </c>
      <c r="E32" s="28"/>
      <c r="F32" s="33"/>
      <c r="G32" s="30">
        <f t="shared" si="14"/>
        <v>0</v>
      </c>
      <c r="H32" s="34">
        <f t="shared" si="15"/>
        <v>40</v>
      </c>
      <c r="I32" s="32">
        <v>8.32</v>
      </c>
      <c r="J32" s="31">
        <f t="shared" si="16"/>
        <v>332.8</v>
      </c>
      <c r="K32" s="35">
        <f t="shared" si="17"/>
        <v>0</v>
      </c>
      <c r="L32" s="36">
        <f t="shared" si="18"/>
        <v>0</v>
      </c>
      <c r="M32" s="35">
        <f t="shared" si="19"/>
        <v>0</v>
      </c>
      <c r="N32" s="35">
        <f t="shared" si="20"/>
        <v>332.8</v>
      </c>
      <c r="O32" s="37">
        <f t="shared" si="1"/>
        <v>1</v>
      </c>
    </row>
    <row r="33" spans="1:15" ht="15.65" customHeight="1" x14ac:dyDescent="0.25">
      <c r="A33" s="8" t="s">
        <v>58</v>
      </c>
      <c r="B33" s="4" t="s">
        <v>59</v>
      </c>
      <c r="C33" s="4" t="s">
        <v>55</v>
      </c>
      <c r="D33" s="101">
        <v>40</v>
      </c>
      <c r="E33" s="28"/>
      <c r="F33" s="33"/>
      <c r="G33" s="30">
        <f t="shared" si="14"/>
        <v>0</v>
      </c>
      <c r="H33" s="34">
        <f t="shared" si="15"/>
        <v>40</v>
      </c>
      <c r="I33" s="32">
        <v>4.6500000000000004</v>
      </c>
      <c r="J33" s="31">
        <f t="shared" si="16"/>
        <v>186</v>
      </c>
      <c r="K33" s="35">
        <f t="shared" si="17"/>
        <v>0</v>
      </c>
      <c r="L33" s="36">
        <f t="shared" si="18"/>
        <v>0</v>
      </c>
      <c r="M33" s="35">
        <f t="shared" si="19"/>
        <v>0</v>
      </c>
      <c r="N33" s="35">
        <f t="shared" si="20"/>
        <v>186</v>
      </c>
      <c r="O33" s="37">
        <f t="shared" si="1"/>
        <v>1</v>
      </c>
    </row>
    <row r="34" spans="1:15" s="45" customFormat="1" x14ac:dyDescent="0.3">
      <c r="A34" s="3" t="s">
        <v>60</v>
      </c>
      <c r="B34" s="3" t="s">
        <v>61</v>
      </c>
      <c r="C34" s="3"/>
      <c r="D34" s="100"/>
      <c r="E34" s="42"/>
      <c r="F34" s="60"/>
      <c r="G34" s="43"/>
      <c r="H34" s="44"/>
      <c r="I34" s="54"/>
      <c r="J34" s="54">
        <f>J35</f>
        <v>1522.41</v>
      </c>
      <c r="K34" s="54">
        <f t="shared" ref="K34:N34" si="21">K35</f>
        <v>0</v>
      </c>
      <c r="L34" s="54">
        <f t="shared" si="21"/>
        <v>0</v>
      </c>
      <c r="M34" s="54">
        <f t="shared" si="21"/>
        <v>0</v>
      </c>
      <c r="N34" s="54">
        <f t="shared" si="21"/>
        <v>1522.41</v>
      </c>
      <c r="O34" s="67">
        <f t="shared" si="1"/>
        <v>1</v>
      </c>
    </row>
    <row r="35" spans="1:15" x14ac:dyDescent="0.25">
      <c r="A35" s="8" t="s">
        <v>62</v>
      </c>
      <c r="B35" s="4" t="s">
        <v>59</v>
      </c>
      <c r="C35" s="4" t="s">
        <v>55</v>
      </c>
      <c r="D35" s="101">
        <v>327.39999999999998</v>
      </c>
      <c r="E35" s="28"/>
      <c r="F35" s="33"/>
      <c r="G35" s="30">
        <f>E35+F35</f>
        <v>0</v>
      </c>
      <c r="H35" s="34">
        <f>D35-G35</f>
        <v>327.39999999999998</v>
      </c>
      <c r="I35" s="32">
        <v>4.6500000000000004</v>
      </c>
      <c r="J35" s="31">
        <f>I35*D35</f>
        <v>1522.41</v>
      </c>
      <c r="K35" s="35">
        <f>I35*E35</f>
        <v>0</v>
      </c>
      <c r="L35" s="36">
        <f>I35*F35</f>
        <v>0</v>
      </c>
      <c r="M35" s="35">
        <f>I35*G35</f>
        <v>0</v>
      </c>
      <c r="N35" s="35">
        <f>I35*H35</f>
        <v>1522.41</v>
      </c>
      <c r="O35" s="37">
        <f t="shared" si="1"/>
        <v>1</v>
      </c>
    </row>
    <row r="36" spans="1:15" s="45" customFormat="1" x14ac:dyDescent="0.3">
      <c r="A36" s="3" t="s">
        <v>63</v>
      </c>
      <c r="B36" s="3" t="s">
        <v>64</v>
      </c>
      <c r="C36" s="3"/>
      <c r="D36" s="100"/>
      <c r="E36" s="42"/>
      <c r="F36" s="60"/>
      <c r="G36" s="43"/>
      <c r="H36" s="44"/>
      <c r="I36" s="54"/>
      <c r="J36" s="54">
        <f>J37</f>
        <v>1466.61</v>
      </c>
      <c r="K36" s="54">
        <f t="shared" ref="K36" si="22">K37</f>
        <v>0</v>
      </c>
      <c r="L36" s="54">
        <f t="shared" ref="L36" si="23">L37</f>
        <v>0</v>
      </c>
      <c r="M36" s="54">
        <f t="shared" ref="M36" si="24">M37</f>
        <v>0</v>
      </c>
      <c r="N36" s="54">
        <f t="shared" ref="N36" si="25">N37</f>
        <v>1466.61</v>
      </c>
      <c r="O36" s="67">
        <f t="shared" ref="O36" si="26">N36/J36</f>
        <v>1</v>
      </c>
    </row>
    <row r="37" spans="1:15" x14ac:dyDescent="0.25">
      <c r="A37" s="8" t="s">
        <v>65</v>
      </c>
      <c r="B37" s="4" t="s">
        <v>59</v>
      </c>
      <c r="C37" s="4" t="s">
        <v>55</v>
      </c>
      <c r="D37" s="101">
        <v>315.39999999999998</v>
      </c>
      <c r="E37" s="28"/>
      <c r="F37" s="29"/>
      <c r="G37" s="30">
        <f>E37+F37</f>
        <v>0</v>
      </c>
      <c r="H37" s="34">
        <f>D37-G37</f>
        <v>315.39999999999998</v>
      </c>
      <c r="I37" s="32">
        <v>4.6500000000000004</v>
      </c>
      <c r="J37" s="31">
        <f>I37*D37</f>
        <v>1466.61</v>
      </c>
      <c r="K37" s="35">
        <f>I37*E37</f>
        <v>0</v>
      </c>
      <c r="L37" s="36">
        <f>I37*F37</f>
        <v>0</v>
      </c>
      <c r="M37" s="35">
        <f>I37*G37</f>
        <v>0</v>
      </c>
      <c r="N37" s="35">
        <f>I37*H37</f>
        <v>1466.61</v>
      </c>
      <c r="O37" s="37">
        <f t="shared" si="1"/>
        <v>1</v>
      </c>
    </row>
    <row r="38" spans="1:15" s="45" customFormat="1" x14ac:dyDescent="0.3">
      <c r="A38" s="3" t="s">
        <v>66</v>
      </c>
      <c r="B38" s="3" t="s">
        <v>67</v>
      </c>
      <c r="C38" s="3"/>
      <c r="D38" s="100"/>
      <c r="E38" s="42"/>
      <c r="F38" s="60"/>
      <c r="G38" s="43"/>
      <c r="H38" s="44"/>
      <c r="I38" s="54"/>
      <c r="J38" s="54">
        <f>J39</f>
        <v>1325.25</v>
      </c>
      <c r="K38" s="54">
        <f t="shared" ref="K38" si="27">K39</f>
        <v>0</v>
      </c>
      <c r="L38" s="54">
        <f t="shared" ref="L38" si="28">L39</f>
        <v>0</v>
      </c>
      <c r="M38" s="54">
        <f t="shared" ref="M38" si="29">M39</f>
        <v>0</v>
      </c>
      <c r="N38" s="54">
        <f t="shared" ref="N38" si="30">N39</f>
        <v>1325.25</v>
      </c>
      <c r="O38" s="67">
        <f t="shared" ref="O38" si="31">N38/J38</f>
        <v>1</v>
      </c>
    </row>
    <row r="39" spans="1:15" x14ac:dyDescent="0.25">
      <c r="A39" s="8" t="s">
        <v>68</v>
      </c>
      <c r="B39" s="4" t="s">
        <v>59</v>
      </c>
      <c r="C39" s="4" t="s">
        <v>55</v>
      </c>
      <c r="D39" s="101">
        <v>285</v>
      </c>
      <c r="E39" s="28"/>
      <c r="F39" s="33"/>
      <c r="G39" s="30">
        <f>E39+F39</f>
        <v>0</v>
      </c>
      <c r="H39" s="34">
        <f>D39-G39</f>
        <v>285</v>
      </c>
      <c r="I39" s="32">
        <v>4.6500000000000004</v>
      </c>
      <c r="J39" s="31">
        <f>I39*D39</f>
        <v>1325.25</v>
      </c>
      <c r="K39" s="35">
        <f>I39*E39</f>
        <v>0</v>
      </c>
      <c r="L39" s="36">
        <f>I39*F39</f>
        <v>0</v>
      </c>
      <c r="M39" s="35">
        <f>I39*G39</f>
        <v>0</v>
      </c>
      <c r="N39" s="35">
        <f>I39*H39</f>
        <v>1325.25</v>
      </c>
      <c r="O39" s="37">
        <f t="shared" si="1"/>
        <v>1</v>
      </c>
    </row>
    <row r="40" spans="1:15" s="45" customFormat="1" ht="26" x14ac:dyDescent="0.3">
      <c r="A40" s="3" t="s">
        <v>69</v>
      </c>
      <c r="B40" s="3" t="s">
        <v>70</v>
      </c>
      <c r="C40" s="3"/>
      <c r="D40" s="100"/>
      <c r="E40" s="42"/>
      <c r="F40" s="60"/>
      <c r="G40" s="43"/>
      <c r="H40" s="44"/>
      <c r="I40" s="54"/>
      <c r="J40" s="54">
        <f>J41+J42</f>
        <v>5464.42</v>
      </c>
      <c r="K40" s="54">
        <f t="shared" ref="K40:N40" si="32">K41+K42</f>
        <v>0</v>
      </c>
      <c r="L40" s="54">
        <f t="shared" si="32"/>
        <v>0</v>
      </c>
      <c r="M40" s="54">
        <f t="shared" si="32"/>
        <v>0</v>
      </c>
      <c r="N40" s="54">
        <f t="shared" si="32"/>
        <v>5464.42</v>
      </c>
      <c r="O40" s="67">
        <f t="shared" ref="O40" si="33">N40/J40</f>
        <v>1</v>
      </c>
    </row>
    <row r="41" spans="1:15" x14ac:dyDescent="0.25">
      <c r="A41" s="8" t="s">
        <v>71</v>
      </c>
      <c r="B41" s="4" t="s">
        <v>59</v>
      </c>
      <c r="C41" s="4" t="s">
        <v>55</v>
      </c>
      <c r="D41" s="101">
        <v>228</v>
      </c>
      <c r="E41" s="28"/>
      <c r="F41" s="33"/>
      <c r="G41" s="30">
        <f>E41+F41</f>
        <v>0</v>
      </c>
      <c r="H41" s="34">
        <f>D41-G41</f>
        <v>228</v>
      </c>
      <c r="I41" s="32">
        <v>4.6500000000000004</v>
      </c>
      <c r="J41" s="31">
        <f>I41*D41</f>
        <v>1060.2</v>
      </c>
      <c r="K41" s="35">
        <f>I41*E41</f>
        <v>0</v>
      </c>
      <c r="L41" s="36">
        <f>I41*F41</f>
        <v>0</v>
      </c>
      <c r="M41" s="35">
        <f>I41*G41</f>
        <v>0</v>
      </c>
      <c r="N41" s="35">
        <f>I41*H41</f>
        <v>1060.2</v>
      </c>
      <c r="O41" s="37">
        <f t="shared" si="1"/>
        <v>1</v>
      </c>
    </row>
    <row r="42" spans="1:15" x14ac:dyDescent="0.25">
      <c r="A42" s="8" t="s">
        <v>72</v>
      </c>
      <c r="B42" s="4" t="s">
        <v>73</v>
      </c>
      <c r="C42" s="4" t="s">
        <v>6</v>
      </c>
      <c r="D42" s="101">
        <v>2</v>
      </c>
      <c r="E42" s="28"/>
      <c r="F42" s="33"/>
      <c r="G42" s="30">
        <f>E42+F42</f>
        <v>0</v>
      </c>
      <c r="H42" s="34">
        <f>D42-G42</f>
        <v>2</v>
      </c>
      <c r="I42" s="32">
        <v>2202.11</v>
      </c>
      <c r="J42" s="31">
        <f>I42*D42</f>
        <v>4404.22</v>
      </c>
      <c r="K42" s="35">
        <f>I42*E42</f>
        <v>0</v>
      </c>
      <c r="L42" s="36">
        <f>I42*F42</f>
        <v>0</v>
      </c>
      <c r="M42" s="35">
        <f>I42*G42</f>
        <v>0</v>
      </c>
      <c r="N42" s="35">
        <f>I42*H42</f>
        <v>4404.22</v>
      </c>
      <c r="O42" s="37">
        <f t="shared" si="1"/>
        <v>1</v>
      </c>
    </row>
    <row r="43" spans="1:15" s="45" customFormat="1" x14ac:dyDescent="0.3">
      <c r="A43" s="3" t="s">
        <v>74</v>
      </c>
      <c r="B43" s="3" t="s">
        <v>75</v>
      </c>
      <c r="C43" s="3"/>
      <c r="D43" s="100"/>
      <c r="E43" s="42"/>
      <c r="F43" s="61"/>
      <c r="G43" s="43"/>
      <c r="H43" s="44"/>
      <c r="I43" s="54"/>
      <c r="J43" s="54">
        <f>J44+J45</f>
        <v>8078.52</v>
      </c>
      <c r="K43" s="54">
        <f t="shared" ref="K43" si="34">K44+K45</f>
        <v>0</v>
      </c>
      <c r="L43" s="54">
        <f t="shared" ref="L43" si="35">L44+L45</f>
        <v>0</v>
      </c>
      <c r="M43" s="54">
        <f t="shared" ref="M43" si="36">M44+M45</f>
        <v>0</v>
      </c>
      <c r="N43" s="54">
        <f t="shared" ref="N43" si="37">N44+N45</f>
        <v>8078.52</v>
      </c>
      <c r="O43" s="67">
        <f t="shared" si="1"/>
        <v>1</v>
      </c>
    </row>
    <row r="44" spans="1:15" ht="15.65" customHeight="1" x14ac:dyDescent="0.25">
      <c r="A44" s="8" t="s">
        <v>76</v>
      </c>
      <c r="B44" s="4" t="s">
        <v>59</v>
      </c>
      <c r="C44" s="4" t="s">
        <v>55</v>
      </c>
      <c r="D44" s="101">
        <v>316.60000000000002</v>
      </c>
      <c r="E44" s="28"/>
      <c r="F44" s="33"/>
      <c r="G44" s="30">
        <f>E44+F44</f>
        <v>0</v>
      </c>
      <c r="H44" s="34">
        <f>D44-G44</f>
        <v>316.60000000000002</v>
      </c>
      <c r="I44" s="32">
        <v>4.6500000000000004</v>
      </c>
      <c r="J44" s="31">
        <f>I44*D44</f>
        <v>1472.1900000000003</v>
      </c>
      <c r="K44" s="35">
        <f>I44*E44</f>
        <v>0</v>
      </c>
      <c r="L44" s="36">
        <f>I44*F44</f>
        <v>0</v>
      </c>
      <c r="M44" s="35">
        <f>I44*G44</f>
        <v>0</v>
      </c>
      <c r="N44" s="35">
        <f>I44*H44</f>
        <v>1472.1900000000003</v>
      </c>
      <c r="O44" s="37">
        <f t="shared" si="1"/>
        <v>1</v>
      </c>
    </row>
    <row r="45" spans="1:15" x14ac:dyDescent="0.25">
      <c r="A45" s="8" t="s">
        <v>77</v>
      </c>
      <c r="B45" s="4" t="s">
        <v>73</v>
      </c>
      <c r="C45" s="4" t="s">
        <v>6</v>
      </c>
      <c r="D45" s="101">
        <v>3</v>
      </c>
      <c r="E45" s="38"/>
      <c r="F45" s="33"/>
      <c r="G45" s="30">
        <f>E45+F45</f>
        <v>0</v>
      </c>
      <c r="H45" s="34">
        <f>D45-G45</f>
        <v>3</v>
      </c>
      <c r="I45" s="32">
        <v>2202.11</v>
      </c>
      <c r="J45" s="31">
        <f>I45*D45</f>
        <v>6606.33</v>
      </c>
      <c r="K45" s="35">
        <f>I45*E45</f>
        <v>0</v>
      </c>
      <c r="L45" s="36">
        <f>I45*F45</f>
        <v>0</v>
      </c>
      <c r="M45" s="35">
        <f>I45*G45</f>
        <v>0</v>
      </c>
      <c r="N45" s="35">
        <f>I45*H45</f>
        <v>6606.33</v>
      </c>
      <c r="O45" s="37">
        <f t="shared" si="1"/>
        <v>1</v>
      </c>
    </row>
    <row r="46" spans="1:15" s="45" customFormat="1" x14ac:dyDescent="0.3">
      <c r="A46" s="3" t="s">
        <v>78</v>
      </c>
      <c r="B46" s="3" t="s">
        <v>79</v>
      </c>
      <c r="C46" s="3"/>
      <c r="D46" s="100"/>
      <c r="E46" s="46"/>
      <c r="F46" s="60"/>
      <c r="G46" s="43"/>
      <c r="H46" s="44"/>
      <c r="I46" s="54"/>
      <c r="J46" s="54">
        <f>J47+J48</f>
        <v>2434.61</v>
      </c>
      <c r="K46" s="54">
        <f t="shared" ref="K46" si="38">K47+K48</f>
        <v>0</v>
      </c>
      <c r="L46" s="54">
        <f t="shared" ref="L46" si="39">L47+L48</f>
        <v>0</v>
      </c>
      <c r="M46" s="54">
        <f t="shared" ref="M46" si="40">M47+M48</f>
        <v>0</v>
      </c>
      <c r="N46" s="54">
        <f t="shared" ref="N46" si="41">N47+N48</f>
        <v>2434.61</v>
      </c>
      <c r="O46" s="67">
        <f t="shared" si="1"/>
        <v>1</v>
      </c>
    </row>
    <row r="47" spans="1:15" x14ac:dyDescent="0.25">
      <c r="A47" s="8" t="s">
        <v>80</v>
      </c>
      <c r="B47" s="4" t="s">
        <v>59</v>
      </c>
      <c r="C47" s="4" t="s">
        <v>55</v>
      </c>
      <c r="D47" s="101">
        <v>50</v>
      </c>
      <c r="E47" s="28"/>
      <c r="F47" s="29"/>
      <c r="G47" s="30">
        <f>E47+F47</f>
        <v>0</v>
      </c>
      <c r="H47" s="34">
        <f>D47-G47</f>
        <v>50</v>
      </c>
      <c r="I47" s="32">
        <v>4.6500000000000004</v>
      </c>
      <c r="J47" s="31">
        <f>I47*D47</f>
        <v>232.50000000000003</v>
      </c>
      <c r="K47" s="35">
        <f>I47*E47</f>
        <v>0</v>
      </c>
      <c r="L47" s="36">
        <f>I47*F47</f>
        <v>0</v>
      </c>
      <c r="M47" s="35">
        <f>I47*G47</f>
        <v>0</v>
      </c>
      <c r="N47" s="35">
        <f>I47*H47</f>
        <v>232.50000000000003</v>
      </c>
      <c r="O47" s="37">
        <f t="shared" si="1"/>
        <v>1</v>
      </c>
    </row>
    <row r="48" spans="1:15" x14ac:dyDescent="0.25">
      <c r="A48" s="8" t="s">
        <v>81</v>
      </c>
      <c r="B48" s="4" t="s">
        <v>73</v>
      </c>
      <c r="C48" s="4" t="s">
        <v>6</v>
      </c>
      <c r="D48" s="101">
        <v>1</v>
      </c>
      <c r="E48" s="28"/>
      <c r="F48" s="29"/>
      <c r="G48" s="30">
        <f>E48+F48</f>
        <v>0</v>
      </c>
      <c r="H48" s="34">
        <f>D48-G48</f>
        <v>1</v>
      </c>
      <c r="I48" s="32">
        <v>2202.11</v>
      </c>
      <c r="J48" s="31">
        <f>I48*D48</f>
        <v>2202.11</v>
      </c>
      <c r="K48" s="35">
        <f>I48*E48</f>
        <v>0</v>
      </c>
      <c r="L48" s="36">
        <f>I48*F48</f>
        <v>0</v>
      </c>
      <c r="M48" s="35">
        <f>I48*G48</f>
        <v>0</v>
      </c>
      <c r="N48" s="35">
        <f>I48*H48</f>
        <v>2202.11</v>
      </c>
      <c r="O48" s="37">
        <f t="shared" si="1"/>
        <v>1</v>
      </c>
    </row>
    <row r="49" spans="1:15" s="45" customFormat="1" x14ac:dyDescent="0.3">
      <c r="A49" s="3" t="s">
        <v>82</v>
      </c>
      <c r="B49" s="3" t="s">
        <v>83</v>
      </c>
      <c r="C49" s="3"/>
      <c r="D49" s="100"/>
      <c r="E49" s="42"/>
      <c r="F49" s="61"/>
      <c r="G49" s="43"/>
      <c r="H49" s="44"/>
      <c r="I49" s="54"/>
      <c r="J49" s="54">
        <f>J50</f>
        <v>1426.6200000000001</v>
      </c>
      <c r="K49" s="54">
        <f t="shared" ref="K49" si="42">K50</f>
        <v>0</v>
      </c>
      <c r="L49" s="54">
        <f t="shared" ref="L49" si="43">L50</f>
        <v>0</v>
      </c>
      <c r="M49" s="54">
        <f t="shared" ref="M49" si="44">M50</f>
        <v>0</v>
      </c>
      <c r="N49" s="54">
        <f t="shared" ref="N49" si="45">N50</f>
        <v>1426.6200000000001</v>
      </c>
      <c r="O49" s="67">
        <f t="shared" si="1"/>
        <v>1</v>
      </c>
    </row>
    <row r="50" spans="1:15" x14ac:dyDescent="0.25">
      <c r="A50" s="8" t="s">
        <v>84</v>
      </c>
      <c r="B50" s="4" t="s">
        <v>59</v>
      </c>
      <c r="C50" s="4" t="s">
        <v>55</v>
      </c>
      <c r="D50" s="101">
        <v>306.8</v>
      </c>
      <c r="E50" s="28"/>
      <c r="F50" s="29"/>
      <c r="G50" s="30">
        <f>E50+F50</f>
        <v>0</v>
      </c>
      <c r="H50" s="34">
        <f>D50-G50</f>
        <v>306.8</v>
      </c>
      <c r="I50" s="32">
        <v>4.6500000000000004</v>
      </c>
      <c r="J50" s="31">
        <f>I50*D50</f>
        <v>1426.6200000000001</v>
      </c>
      <c r="K50" s="35">
        <f>I50*E50</f>
        <v>0</v>
      </c>
      <c r="L50" s="36">
        <f>I50*F50</f>
        <v>0</v>
      </c>
      <c r="M50" s="35">
        <f>I50*G50</f>
        <v>0</v>
      </c>
      <c r="N50" s="35">
        <f>I50*H50</f>
        <v>1426.6200000000001</v>
      </c>
      <c r="O50" s="37">
        <f t="shared" si="1"/>
        <v>1</v>
      </c>
    </row>
    <row r="51" spans="1:15" s="45" customFormat="1" x14ac:dyDescent="0.3">
      <c r="A51" s="3" t="s">
        <v>85</v>
      </c>
      <c r="B51" s="3" t="s">
        <v>86</v>
      </c>
      <c r="C51" s="3"/>
      <c r="D51" s="100"/>
      <c r="E51" s="42"/>
      <c r="F51" s="61"/>
      <c r="G51" s="43"/>
      <c r="H51" s="44"/>
      <c r="I51" s="54"/>
      <c r="J51" s="54">
        <f>J52+J54</f>
        <v>7800.5214000000005</v>
      </c>
      <c r="K51" s="54">
        <f t="shared" ref="K51:N51" si="46">K52+K54</f>
        <v>0</v>
      </c>
      <c r="L51" s="54">
        <f t="shared" si="46"/>
        <v>0</v>
      </c>
      <c r="M51" s="54">
        <f t="shared" si="46"/>
        <v>0</v>
      </c>
      <c r="N51" s="54">
        <f t="shared" si="46"/>
        <v>7800.5214000000005</v>
      </c>
      <c r="O51" s="67">
        <f t="shared" si="1"/>
        <v>1</v>
      </c>
    </row>
    <row r="52" spans="1:15" s="5" customFormat="1" x14ac:dyDescent="0.25">
      <c r="A52" s="11" t="s">
        <v>87</v>
      </c>
      <c r="B52" s="11" t="s">
        <v>88</v>
      </c>
      <c r="C52" s="11"/>
      <c r="D52" s="103"/>
      <c r="E52" s="51"/>
      <c r="F52" s="63"/>
      <c r="G52" s="52">
        <f t="shared" ref="G52:G62" si="47">E52+F52</f>
        <v>0</v>
      </c>
      <c r="H52" s="53">
        <f t="shared" ref="H52:H62" si="48">D52-G52</f>
        <v>0</v>
      </c>
      <c r="I52" s="56"/>
      <c r="J52" s="54">
        <f>J53</f>
        <v>2081.34</v>
      </c>
      <c r="K52" s="54">
        <f t="shared" ref="K52" si="49">K53</f>
        <v>0</v>
      </c>
      <c r="L52" s="54">
        <f t="shared" ref="L52" si="50">L53</f>
        <v>0</v>
      </c>
      <c r="M52" s="54">
        <f t="shared" ref="M52" si="51">M53</f>
        <v>0</v>
      </c>
      <c r="N52" s="54">
        <f t="shared" ref="N52" si="52">N53</f>
        <v>2081.34</v>
      </c>
      <c r="O52" s="68">
        <f t="shared" si="1"/>
        <v>1</v>
      </c>
    </row>
    <row r="53" spans="1:15" x14ac:dyDescent="0.25">
      <c r="A53" s="8" t="s">
        <v>89</v>
      </c>
      <c r="B53" s="4" t="s">
        <v>59</v>
      </c>
      <c r="C53" s="4" t="s">
        <v>55</v>
      </c>
      <c r="D53" s="101">
        <v>447.6</v>
      </c>
      <c r="E53" s="28"/>
      <c r="F53" s="29"/>
      <c r="G53" s="30">
        <f t="shared" si="47"/>
        <v>0</v>
      </c>
      <c r="H53" s="34">
        <f t="shared" si="48"/>
        <v>447.6</v>
      </c>
      <c r="I53" s="32">
        <v>4.6500000000000004</v>
      </c>
      <c r="J53" s="31">
        <f>I53*D53</f>
        <v>2081.34</v>
      </c>
      <c r="K53" s="35">
        <f t="shared" ref="K53:K62" si="53">I53*E53</f>
        <v>0</v>
      </c>
      <c r="L53" s="36">
        <f t="shared" ref="L53:L62" si="54">I53*F53</f>
        <v>0</v>
      </c>
      <c r="M53" s="35">
        <f t="shared" ref="M53:M62" si="55">I53*G53</f>
        <v>0</v>
      </c>
      <c r="N53" s="35">
        <f t="shared" ref="N53:N62" si="56">I53*H53</f>
        <v>2081.34</v>
      </c>
      <c r="O53" s="37">
        <f t="shared" si="1"/>
        <v>1</v>
      </c>
    </row>
    <row r="54" spans="1:15" s="6" customFormat="1" x14ac:dyDescent="0.3">
      <c r="A54" s="11" t="s">
        <v>90</v>
      </c>
      <c r="B54" s="11" t="s">
        <v>91</v>
      </c>
      <c r="C54" s="11"/>
      <c r="D54" s="103"/>
      <c r="E54" s="51"/>
      <c r="F54" s="63"/>
      <c r="G54" s="52">
        <f t="shared" si="47"/>
        <v>0</v>
      </c>
      <c r="H54" s="53">
        <f t="shared" si="48"/>
        <v>0</v>
      </c>
      <c r="I54" s="56"/>
      <c r="J54" s="56">
        <f>SUM(J55:J62)</f>
        <v>5719.1814000000004</v>
      </c>
      <c r="K54" s="56">
        <f t="shared" ref="K54:N54" si="57">SUM(K55:K62)</f>
        <v>0</v>
      </c>
      <c r="L54" s="56">
        <f t="shared" si="57"/>
        <v>0</v>
      </c>
      <c r="M54" s="56">
        <f t="shared" si="57"/>
        <v>0</v>
      </c>
      <c r="N54" s="56">
        <f t="shared" si="57"/>
        <v>5719.1814000000004</v>
      </c>
      <c r="O54" s="68">
        <f t="shared" si="1"/>
        <v>1</v>
      </c>
    </row>
    <row r="55" spans="1:15" x14ac:dyDescent="0.25">
      <c r="A55" s="8" t="s">
        <v>92</v>
      </c>
      <c r="B55" s="4" t="s">
        <v>93</v>
      </c>
      <c r="C55" s="4" t="s">
        <v>55</v>
      </c>
      <c r="D55" s="101">
        <v>7</v>
      </c>
      <c r="E55" s="28"/>
      <c r="F55" s="29"/>
      <c r="G55" s="30">
        <f t="shared" si="47"/>
        <v>0</v>
      </c>
      <c r="H55" s="34">
        <f t="shared" si="48"/>
        <v>7</v>
      </c>
      <c r="I55" s="32">
        <v>1.7</v>
      </c>
      <c r="J55" s="31">
        <f t="shared" ref="J55:J62" si="58">I55*D55</f>
        <v>11.9</v>
      </c>
      <c r="K55" s="35">
        <f t="shared" si="53"/>
        <v>0</v>
      </c>
      <c r="L55" s="36">
        <f t="shared" si="54"/>
        <v>0</v>
      </c>
      <c r="M55" s="35">
        <f t="shared" si="55"/>
        <v>0</v>
      </c>
      <c r="N55" s="35">
        <f t="shared" si="56"/>
        <v>11.9</v>
      </c>
      <c r="O55" s="37">
        <f t="shared" si="1"/>
        <v>1</v>
      </c>
    </row>
    <row r="56" spans="1:15" ht="25" x14ac:dyDescent="0.25">
      <c r="A56" s="8" t="s">
        <v>94</v>
      </c>
      <c r="B56" s="4" t="s">
        <v>37</v>
      </c>
      <c r="C56" s="4" t="s">
        <v>38</v>
      </c>
      <c r="D56" s="101">
        <v>6.16</v>
      </c>
      <c r="E56" s="28"/>
      <c r="F56" s="29"/>
      <c r="G56" s="30">
        <f t="shared" si="47"/>
        <v>0</v>
      </c>
      <c r="H56" s="34">
        <f t="shared" si="48"/>
        <v>6.16</v>
      </c>
      <c r="I56" s="32">
        <v>10.62</v>
      </c>
      <c r="J56" s="31">
        <f t="shared" si="58"/>
        <v>65.419200000000004</v>
      </c>
      <c r="K56" s="35">
        <f t="shared" si="53"/>
        <v>0</v>
      </c>
      <c r="L56" s="36">
        <f t="shared" si="54"/>
        <v>0</v>
      </c>
      <c r="M56" s="35">
        <f t="shared" si="55"/>
        <v>0</v>
      </c>
      <c r="N56" s="35">
        <f t="shared" si="56"/>
        <v>65.419200000000004</v>
      </c>
      <c r="O56" s="37">
        <f t="shared" si="1"/>
        <v>1</v>
      </c>
    </row>
    <row r="57" spans="1:15" ht="25" x14ac:dyDescent="0.25">
      <c r="A57" s="8" t="s">
        <v>95</v>
      </c>
      <c r="B57" s="4" t="s">
        <v>96</v>
      </c>
      <c r="C57" s="4" t="s">
        <v>38</v>
      </c>
      <c r="D57" s="101">
        <v>0.56000000000000005</v>
      </c>
      <c r="E57" s="28"/>
      <c r="F57" s="29"/>
      <c r="G57" s="30">
        <f t="shared" si="47"/>
        <v>0</v>
      </c>
      <c r="H57" s="34">
        <f t="shared" si="48"/>
        <v>0.56000000000000005</v>
      </c>
      <c r="I57" s="32">
        <v>179.73</v>
      </c>
      <c r="J57" s="31">
        <f t="shared" si="58"/>
        <v>100.64880000000001</v>
      </c>
      <c r="K57" s="35">
        <f t="shared" si="53"/>
        <v>0</v>
      </c>
      <c r="L57" s="36">
        <f t="shared" si="54"/>
        <v>0</v>
      </c>
      <c r="M57" s="35">
        <f t="shared" si="55"/>
        <v>0</v>
      </c>
      <c r="N57" s="35">
        <f t="shared" si="56"/>
        <v>100.64880000000001</v>
      </c>
      <c r="O57" s="37">
        <f t="shared" si="1"/>
        <v>1</v>
      </c>
    </row>
    <row r="58" spans="1:15" ht="25" x14ac:dyDescent="0.25">
      <c r="A58" s="8" t="s">
        <v>97</v>
      </c>
      <c r="B58" s="4" t="s">
        <v>98</v>
      </c>
      <c r="C58" s="4" t="s">
        <v>38</v>
      </c>
      <c r="D58" s="101">
        <v>5.56</v>
      </c>
      <c r="E58" s="28"/>
      <c r="F58" s="29"/>
      <c r="G58" s="30">
        <f t="shared" si="47"/>
        <v>0</v>
      </c>
      <c r="H58" s="34">
        <f t="shared" si="48"/>
        <v>5.56</v>
      </c>
      <c r="I58" s="32">
        <v>133.13</v>
      </c>
      <c r="J58" s="31">
        <f t="shared" si="58"/>
        <v>740.20279999999991</v>
      </c>
      <c r="K58" s="35">
        <f t="shared" si="53"/>
        <v>0</v>
      </c>
      <c r="L58" s="36">
        <f t="shared" si="54"/>
        <v>0</v>
      </c>
      <c r="M58" s="35">
        <f t="shared" si="55"/>
        <v>0</v>
      </c>
      <c r="N58" s="35">
        <f t="shared" si="56"/>
        <v>740.20279999999991</v>
      </c>
      <c r="O58" s="37">
        <f t="shared" si="1"/>
        <v>1</v>
      </c>
    </row>
    <row r="59" spans="1:15" ht="37.5" x14ac:dyDescent="0.25">
      <c r="A59" s="8" t="s">
        <v>99</v>
      </c>
      <c r="B59" s="4" t="s">
        <v>100</v>
      </c>
      <c r="C59" s="4" t="s">
        <v>101</v>
      </c>
      <c r="D59" s="101">
        <v>7</v>
      </c>
      <c r="E59" s="28"/>
      <c r="F59" s="29"/>
      <c r="G59" s="30">
        <f t="shared" si="47"/>
        <v>0</v>
      </c>
      <c r="H59" s="34">
        <f t="shared" si="48"/>
        <v>7</v>
      </c>
      <c r="I59" s="32">
        <v>167.62</v>
      </c>
      <c r="J59" s="31">
        <f t="shared" si="58"/>
        <v>1173.3400000000001</v>
      </c>
      <c r="K59" s="35">
        <f t="shared" si="53"/>
        <v>0</v>
      </c>
      <c r="L59" s="36">
        <f t="shared" si="54"/>
        <v>0</v>
      </c>
      <c r="M59" s="35">
        <f t="shared" si="55"/>
        <v>0</v>
      </c>
      <c r="N59" s="35">
        <f t="shared" si="56"/>
        <v>1173.3400000000001</v>
      </c>
      <c r="O59" s="37">
        <f t="shared" si="1"/>
        <v>1</v>
      </c>
    </row>
    <row r="60" spans="1:15" ht="25" x14ac:dyDescent="0.25">
      <c r="A60" s="8" t="s">
        <v>102</v>
      </c>
      <c r="B60" s="4" t="s">
        <v>103</v>
      </c>
      <c r="C60" s="4" t="s">
        <v>9</v>
      </c>
      <c r="D60" s="101">
        <v>2</v>
      </c>
      <c r="E60" s="28"/>
      <c r="F60" s="29"/>
      <c r="G60" s="30">
        <f t="shared" si="47"/>
        <v>0</v>
      </c>
      <c r="H60" s="34">
        <f t="shared" si="48"/>
        <v>2</v>
      </c>
      <c r="I60" s="32">
        <v>1660.34</v>
      </c>
      <c r="J60" s="31">
        <f t="shared" si="58"/>
        <v>3320.68</v>
      </c>
      <c r="K60" s="35">
        <f t="shared" si="53"/>
        <v>0</v>
      </c>
      <c r="L60" s="36">
        <f t="shared" si="54"/>
        <v>0</v>
      </c>
      <c r="M60" s="35">
        <f t="shared" si="55"/>
        <v>0</v>
      </c>
      <c r="N60" s="35">
        <f t="shared" si="56"/>
        <v>3320.68</v>
      </c>
      <c r="O60" s="37">
        <f t="shared" si="1"/>
        <v>1</v>
      </c>
    </row>
    <row r="61" spans="1:15" x14ac:dyDescent="0.25">
      <c r="A61" s="8" t="s">
        <v>104</v>
      </c>
      <c r="B61" s="4" t="s">
        <v>40</v>
      </c>
      <c r="C61" s="4" t="s">
        <v>38</v>
      </c>
      <c r="D61" s="101">
        <v>15.96</v>
      </c>
      <c r="E61" s="28"/>
      <c r="F61" s="29"/>
      <c r="G61" s="30">
        <f t="shared" si="47"/>
        <v>0</v>
      </c>
      <c r="H61" s="34">
        <f t="shared" si="48"/>
        <v>15.96</v>
      </c>
      <c r="I61" s="32">
        <v>1.01</v>
      </c>
      <c r="J61" s="31">
        <f t="shared" si="58"/>
        <v>16.119600000000002</v>
      </c>
      <c r="K61" s="35">
        <f t="shared" si="53"/>
        <v>0</v>
      </c>
      <c r="L61" s="36">
        <f t="shared" si="54"/>
        <v>0</v>
      </c>
      <c r="M61" s="35">
        <f t="shared" si="55"/>
        <v>0</v>
      </c>
      <c r="N61" s="35">
        <f t="shared" si="56"/>
        <v>16.119600000000002</v>
      </c>
      <c r="O61" s="37">
        <f t="shared" si="1"/>
        <v>1</v>
      </c>
    </row>
    <row r="62" spans="1:15" ht="25" x14ac:dyDescent="0.25">
      <c r="A62" s="8" t="s">
        <v>105</v>
      </c>
      <c r="B62" s="4" t="s">
        <v>42</v>
      </c>
      <c r="C62" s="4" t="s">
        <v>43</v>
      </c>
      <c r="D62" s="101">
        <v>359.1</v>
      </c>
      <c r="E62" s="28"/>
      <c r="F62" s="29"/>
      <c r="G62" s="30">
        <f t="shared" si="47"/>
        <v>0</v>
      </c>
      <c r="H62" s="34">
        <f t="shared" si="48"/>
        <v>359.1</v>
      </c>
      <c r="I62" s="32">
        <v>0.81</v>
      </c>
      <c r="J62" s="31">
        <f t="shared" si="58"/>
        <v>290.87100000000004</v>
      </c>
      <c r="K62" s="35">
        <f t="shared" si="53"/>
        <v>0</v>
      </c>
      <c r="L62" s="36">
        <f t="shared" si="54"/>
        <v>0</v>
      </c>
      <c r="M62" s="35">
        <f t="shared" si="55"/>
        <v>0</v>
      </c>
      <c r="N62" s="35">
        <f t="shared" si="56"/>
        <v>290.87100000000004</v>
      </c>
      <c r="O62" s="37">
        <f t="shared" si="1"/>
        <v>1</v>
      </c>
    </row>
    <row r="63" spans="1:15" s="45" customFormat="1" x14ac:dyDescent="0.3">
      <c r="A63" s="3" t="s">
        <v>106</v>
      </c>
      <c r="B63" s="3" t="s">
        <v>107</v>
      </c>
      <c r="C63" s="3"/>
      <c r="D63" s="100"/>
      <c r="E63" s="42"/>
      <c r="F63" s="61"/>
      <c r="G63" s="43"/>
      <c r="H63" s="44"/>
      <c r="I63" s="54"/>
      <c r="J63" s="54">
        <f>J64+J66</f>
        <v>14856.399300000001</v>
      </c>
      <c r="K63" s="54">
        <f t="shared" ref="K63:N63" si="59">K64+K66</f>
        <v>0</v>
      </c>
      <c r="L63" s="54">
        <f t="shared" si="59"/>
        <v>0</v>
      </c>
      <c r="M63" s="54">
        <f t="shared" si="59"/>
        <v>0</v>
      </c>
      <c r="N63" s="54">
        <f t="shared" si="59"/>
        <v>14856.399300000001</v>
      </c>
      <c r="O63" s="67">
        <f t="shared" si="1"/>
        <v>1</v>
      </c>
    </row>
    <row r="64" spans="1:15" s="6" customFormat="1" x14ac:dyDescent="0.3">
      <c r="A64" s="11" t="s">
        <v>108</v>
      </c>
      <c r="B64" s="11" t="s">
        <v>88</v>
      </c>
      <c r="C64" s="11"/>
      <c r="D64" s="103"/>
      <c r="E64" s="51"/>
      <c r="F64" s="63"/>
      <c r="G64" s="52">
        <f t="shared" ref="G64:G75" si="60">E64+F64</f>
        <v>0</v>
      </c>
      <c r="H64" s="53">
        <f t="shared" ref="H64:H75" si="61">D64-G64</f>
        <v>0</v>
      </c>
      <c r="I64" s="56"/>
      <c r="J64" s="56">
        <f>J65</f>
        <v>1744.68</v>
      </c>
      <c r="K64" s="56">
        <f t="shared" ref="K64:N64" si="62">K65</f>
        <v>0</v>
      </c>
      <c r="L64" s="56">
        <f t="shared" si="62"/>
        <v>0</v>
      </c>
      <c r="M64" s="56">
        <f t="shared" si="62"/>
        <v>0</v>
      </c>
      <c r="N64" s="56">
        <f t="shared" si="62"/>
        <v>1744.68</v>
      </c>
      <c r="O64" s="68">
        <f t="shared" si="1"/>
        <v>1</v>
      </c>
    </row>
    <row r="65" spans="1:15" x14ac:dyDescent="0.25">
      <c r="A65" s="8" t="s">
        <v>109</v>
      </c>
      <c r="B65" s="4" t="s">
        <v>59</v>
      </c>
      <c r="C65" s="4" t="s">
        <v>55</v>
      </c>
      <c r="D65" s="101">
        <v>375.2</v>
      </c>
      <c r="E65" s="28"/>
      <c r="F65" s="29"/>
      <c r="G65" s="30">
        <f t="shared" si="60"/>
        <v>0</v>
      </c>
      <c r="H65" s="34">
        <f t="shared" si="61"/>
        <v>375.2</v>
      </c>
      <c r="I65" s="32">
        <v>4.6500000000000004</v>
      </c>
      <c r="J65" s="31">
        <f>I65*D65</f>
        <v>1744.68</v>
      </c>
      <c r="K65" s="35">
        <f t="shared" ref="K65:K75" si="63">I65*E65</f>
        <v>0</v>
      </c>
      <c r="L65" s="36">
        <f t="shared" ref="L65:L75" si="64">I65*F65</f>
        <v>0</v>
      </c>
      <c r="M65" s="35">
        <f t="shared" ref="M65:M75" si="65">I65*G65</f>
        <v>0</v>
      </c>
      <c r="N65" s="35">
        <f t="shared" ref="N65:N75" si="66">I65*H65</f>
        <v>1744.68</v>
      </c>
      <c r="O65" s="37">
        <f t="shared" si="1"/>
        <v>1</v>
      </c>
    </row>
    <row r="66" spans="1:15" s="6" customFormat="1" x14ac:dyDescent="0.3">
      <c r="A66" s="11" t="s">
        <v>110</v>
      </c>
      <c r="B66" s="11" t="s">
        <v>91</v>
      </c>
      <c r="C66" s="11"/>
      <c r="D66" s="103"/>
      <c r="E66" s="51"/>
      <c r="F66" s="63"/>
      <c r="G66" s="52">
        <f t="shared" si="60"/>
        <v>0</v>
      </c>
      <c r="H66" s="53">
        <f t="shared" si="61"/>
        <v>0</v>
      </c>
      <c r="I66" s="56"/>
      <c r="J66" s="56">
        <f>SUM(J67:J75)</f>
        <v>13111.719300000001</v>
      </c>
      <c r="K66" s="56">
        <f t="shared" ref="K66:N66" si="67">SUM(K67:K75)</f>
        <v>0</v>
      </c>
      <c r="L66" s="56">
        <f t="shared" si="67"/>
        <v>0</v>
      </c>
      <c r="M66" s="56">
        <f t="shared" si="67"/>
        <v>0</v>
      </c>
      <c r="N66" s="56">
        <f t="shared" si="67"/>
        <v>13111.719300000001</v>
      </c>
      <c r="O66" s="68">
        <f t="shared" si="1"/>
        <v>1</v>
      </c>
    </row>
    <row r="67" spans="1:15" x14ac:dyDescent="0.25">
      <c r="A67" s="8" t="s">
        <v>111</v>
      </c>
      <c r="B67" s="4" t="s">
        <v>93</v>
      </c>
      <c r="C67" s="4" t="s">
        <v>55</v>
      </c>
      <c r="D67" s="101">
        <v>19</v>
      </c>
      <c r="E67" s="28"/>
      <c r="F67" s="29"/>
      <c r="G67" s="30">
        <f t="shared" si="60"/>
        <v>0</v>
      </c>
      <c r="H67" s="34">
        <f t="shared" si="61"/>
        <v>19</v>
      </c>
      <c r="I67" s="32">
        <v>1.7</v>
      </c>
      <c r="J67" s="31">
        <f t="shared" ref="J67:J75" si="68">I67*D67</f>
        <v>32.299999999999997</v>
      </c>
      <c r="K67" s="35">
        <f t="shared" si="63"/>
        <v>0</v>
      </c>
      <c r="L67" s="36">
        <f t="shared" si="64"/>
        <v>0</v>
      </c>
      <c r="M67" s="35">
        <f t="shared" si="65"/>
        <v>0</v>
      </c>
      <c r="N67" s="35">
        <f t="shared" si="66"/>
        <v>32.299999999999997</v>
      </c>
      <c r="O67" s="37">
        <f t="shared" si="1"/>
        <v>1</v>
      </c>
    </row>
    <row r="68" spans="1:15" ht="25" x14ac:dyDescent="0.25">
      <c r="A68" s="8" t="s">
        <v>112</v>
      </c>
      <c r="B68" s="4" t="s">
        <v>37</v>
      </c>
      <c r="C68" s="4" t="s">
        <v>38</v>
      </c>
      <c r="D68" s="101">
        <v>20.9</v>
      </c>
      <c r="E68" s="28"/>
      <c r="F68" s="29"/>
      <c r="G68" s="30">
        <f t="shared" si="60"/>
        <v>0</v>
      </c>
      <c r="H68" s="34">
        <f t="shared" si="61"/>
        <v>20.9</v>
      </c>
      <c r="I68" s="32">
        <v>10.62</v>
      </c>
      <c r="J68" s="31">
        <f t="shared" si="68"/>
        <v>221.95799999999997</v>
      </c>
      <c r="K68" s="35">
        <f t="shared" si="63"/>
        <v>0</v>
      </c>
      <c r="L68" s="36">
        <f t="shared" si="64"/>
        <v>0</v>
      </c>
      <c r="M68" s="35">
        <f t="shared" si="65"/>
        <v>0</v>
      </c>
      <c r="N68" s="35">
        <f t="shared" si="66"/>
        <v>221.95799999999997</v>
      </c>
      <c r="O68" s="37">
        <f t="shared" si="1"/>
        <v>1</v>
      </c>
    </row>
    <row r="69" spans="1:15" ht="25" customHeight="1" x14ac:dyDescent="0.25">
      <c r="A69" s="8" t="s">
        <v>113</v>
      </c>
      <c r="B69" s="4" t="s">
        <v>96</v>
      </c>
      <c r="C69" s="4" t="s">
        <v>38</v>
      </c>
      <c r="D69" s="101">
        <v>1.9</v>
      </c>
      <c r="E69" s="28"/>
      <c r="F69" s="29"/>
      <c r="G69" s="30">
        <f t="shared" si="60"/>
        <v>0</v>
      </c>
      <c r="H69" s="34">
        <f t="shared" si="61"/>
        <v>1.9</v>
      </c>
      <c r="I69" s="32">
        <v>179.73</v>
      </c>
      <c r="J69" s="31">
        <f t="shared" si="68"/>
        <v>341.48699999999997</v>
      </c>
      <c r="K69" s="35">
        <f t="shared" si="63"/>
        <v>0</v>
      </c>
      <c r="L69" s="36">
        <f t="shared" si="64"/>
        <v>0</v>
      </c>
      <c r="M69" s="35">
        <f t="shared" si="65"/>
        <v>0</v>
      </c>
      <c r="N69" s="35">
        <f t="shared" si="66"/>
        <v>341.48699999999997</v>
      </c>
      <c r="O69" s="37">
        <f t="shared" si="1"/>
        <v>1</v>
      </c>
    </row>
    <row r="70" spans="1:15" ht="25" x14ac:dyDescent="0.25">
      <c r="A70" s="8" t="s">
        <v>114</v>
      </c>
      <c r="B70" s="4" t="s">
        <v>98</v>
      </c>
      <c r="C70" s="4" t="s">
        <v>38</v>
      </c>
      <c r="D70" s="101">
        <v>16.61</v>
      </c>
      <c r="E70" s="28"/>
      <c r="F70" s="29"/>
      <c r="G70" s="30">
        <f t="shared" si="60"/>
        <v>0</v>
      </c>
      <c r="H70" s="34">
        <f t="shared" si="61"/>
        <v>16.61</v>
      </c>
      <c r="I70" s="32">
        <v>133.13</v>
      </c>
      <c r="J70" s="31">
        <f t="shared" si="68"/>
        <v>2211.2892999999999</v>
      </c>
      <c r="K70" s="35">
        <f t="shared" si="63"/>
        <v>0</v>
      </c>
      <c r="L70" s="36">
        <f t="shared" si="64"/>
        <v>0</v>
      </c>
      <c r="M70" s="35">
        <f t="shared" si="65"/>
        <v>0</v>
      </c>
      <c r="N70" s="35">
        <f t="shared" si="66"/>
        <v>2211.2892999999999</v>
      </c>
      <c r="O70" s="37">
        <f t="shared" si="1"/>
        <v>1</v>
      </c>
    </row>
    <row r="71" spans="1:15" ht="37.5" x14ac:dyDescent="0.25">
      <c r="A71" s="8" t="s">
        <v>115</v>
      </c>
      <c r="B71" s="4" t="s">
        <v>100</v>
      </c>
      <c r="C71" s="4" t="s">
        <v>101</v>
      </c>
      <c r="D71" s="101">
        <v>19</v>
      </c>
      <c r="E71" s="28"/>
      <c r="F71" s="29"/>
      <c r="G71" s="30">
        <f t="shared" si="60"/>
        <v>0</v>
      </c>
      <c r="H71" s="34">
        <f t="shared" si="61"/>
        <v>19</v>
      </c>
      <c r="I71" s="32">
        <v>167.62</v>
      </c>
      <c r="J71" s="31">
        <f t="shared" si="68"/>
        <v>3184.78</v>
      </c>
      <c r="K71" s="35">
        <f t="shared" si="63"/>
        <v>0</v>
      </c>
      <c r="L71" s="36">
        <f t="shared" si="64"/>
        <v>0</v>
      </c>
      <c r="M71" s="35">
        <f t="shared" si="65"/>
        <v>0</v>
      </c>
      <c r="N71" s="35">
        <f t="shared" si="66"/>
        <v>3184.78</v>
      </c>
      <c r="O71" s="37">
        <f t="shared" ref="O71:O134" si="69">N71/J71</f>
        <v>1</v>
      </c>
    </row>
    <row r="72" spans="1:15" ht="25" x14ac:dyDescent="0.25">
      <c r="A72" s="8" t="s">
        <v>116</v>
      </c>
      <c r="B72" s="4" t="s">
        <v>103</v>
      </c>
      <c r="C72" s="4" t="s">
        <v>9</v>
      </c>
      <c r="D72" s="101">
        <v>2</v>
      </c>
      <c r="E72" s="28"/>
      <c r="F72" s="29"/>
      <c r="G72" s="30">
        <f t="shared" si="60"/>
        <v>0</v>
      </c>
      <c r="H72" s="34">
        <f t="shared" si="61"/>
        <v>2</v>
      </c>
      <c r="I72" s="32">
        <v>1660.34</v>
      </c>
      <c r="J72" s="31">
        <f t="shared" si="68"/>
        <v>3320.68</v>
      </c>
      <c r="K72" s="35">
        <f t="shared" si="63"/>
        <v>0</v>
      </c>
      <c r="L72" s="36">
        <f t="shared" si="64"/>
        <v>0</v>
      </c>
      <c r="M72" s="35">
        <f t="shared" si="65"/>
        <v>0</v>
      </c>
      <c r="N72" s="35">
        <f t="shared" si="66"/>
        <v>3320.68</v>
      </c>
      <c r="O72" s="37">
        <f t="shared" si="69"/>
        <v>1</v>
      </c>
    </row>
    <row r="73" spans="1:15" ht="25" x14ac:dyDescent="0.25">
      <c r="A73" s="8" t="s">
        <v>117</v>
      </c>
      <c r="B73" s="4" t="s">
        <v>118</v>
      </c>
      <c r="C73" s="4" t="s">
        <v>6</v>
      </c>
      <c r="D73" s="101">
        <v>1</v>
      </c>
      <c r="E73" s="28"/>
      <c r="F73" s="29"/>
      <c r="G73" s="30">
        <f t="shared" si="60"/>
        <v>0</v>
      </c>
      <c r="H73" s="34">
        <f t="shared" si="61"/>
        <v>1</v>
      </c>
      <c r="I73" s="32">
        <v>2813.82</v>
      </c>
      <c r="J73" s="31">
        <f t="shared" si="68"/>
        <v>2813.82</v>
      </c>
      <c r="K73" s="35">
        <f t="shared" si="63"/>
        <v>0</v>
      </c>
      <c r="L73" s="36">
        <f t="shared" si="64"/>
        <v>0</v>
      </c>
      <c r="M73" s="35">
        <f t="shared" si="65"/>
        <v>0</v>
      </c>
      <c r="N73" s="35">
        <f t="shared" si="66"/>
        <v>2813.82</v>
      </c>
      <c r="O73" s="37">
        <f t="shared" si="69"/>
        <v>1</v>
      </c>
    </row>
    <row r="74" spans="1:15" x14ac:dyDescent="0.25">
      <c r="A74" s="8" t="s">
        <v>119</v>
      </c>
      <c r="B74" s="4" t="s">
        <v>40</v>
      </c>
      <c r="C74" s="4" t="s">
        <v>38</v>
      </c>
      <c r="D74" s="101">
        <v>51.23</v>
      </c>
      <c r="E74" s="28"/>
      <c r="F74" s="29"/>
      <c r="G74" s="30">
        <f t="shared" si="60"/>
        <v>0</v>
      </c>
      <c r="H74" s="34">
        <f t="shared" si="61"/>
        <v>51.23</v>
      </c>
      <c r="I74" s="32">
        <v>1.01</v>
      </c>
      <c r="J74" s="31">
        <f t="shared" si="68"/>
        <v>51.7423</v>
      </c>
      <c r="K74" s="35">
        <f t="shared" si="63"/>
        <v>0</v>
      </c>
      <c r="L74" s="36">
        <f t="shared" si="64"/>
        <v>0</v>
      </c>
      <c r="M74" s="35">
        <f t="shared" si="65"/>
        <v>0</v>
      </c>
      <c r="N74" s="35">
        <f t="shared" si="66"/>
        <v>51.7423</v>
      </c>
      <c r="O74" s="37">
        <f t="shared" si="69"/>
        <v>1</v>
      </c>
    </row>
    <row r="75" spans="1:15" ht="25" x14ac:dyDescent="0.25">
      <c r="A75" s="8" t="s">
        <v>120</v>
      </c>
      <c r="B75" s="4" t="s">
        <v>42</v>
      </c>
      <c r="C75" s="4" t="s">
        <v>43</v>
      </c>
      <c r="D75" s="101">
        <v>1152.67</v>
      </c>
      <c r="E75" s="28"/>
      <c r="F75" s="29"/>
      <c r="G75" s="30">
        <f t="shared" si="60"/>
        <v>0</v>
      </c>
      <c r="H75" s="34">
        <f t="shared" si="61"/>
        <v>1152.67</v>
      </c>
      <c r="I75" s="32">
        <v>0.81</v>
      </c>
      <c r="J75" s="31">
        <f t="shared" si="68"/>
        <v>933.66270000000009</v>
      </c>
      <c r="K75" s="35">
        <f t="shared" si="63"/>
        <v>0</v>
      </c>
      <c r="L75" s="36">
        <f t="shared" si="64"/>
        <v>0</v>
      </c>
      <c r="M75" s="35">
        <f t="shared" si="65"/>
        <v>0</v>
      </c>
      <c r="N75" s="35">
        <f t="shared" si="66"/>
        <v>933.66270000000009</v>
      </c>
      <c r="O75" s="37">
        <f t="shared" si="69"/>
        <v>1</v>
      </c>
    </row>
    <row r="76" spans="1:15" s="45" customFormat="1" x14ac:dyDescent="0.3">
      <c r="A76" s="3" t="s">
        <v>121</v>
      </c>
      <c r="B76" s="3" t="s">
        <v>122</v>
      </c>
      <c r="C76" s="3"/>
      <c r="D76" s="100"/>
      <c r="E76" s="42"/>
      <c r="F76" s="61"/>
      <c r="G76" s="43"/>
      <c r="H76" s="44"/>
      <c r="I76" s="54"/>
      <c r="J76" s="54">
        <f>J77+J79</f>
        <v>15740.778499999999</v>
      </c>
      <c r="K76" s="54">
        <f t="shared" ref="K76:N76" si="70">K77+K79</f>
        <v>0</v>
      </c>
      <c r="L76" s="54">
        <f t="shared" si="70"/>
        <v>0</v>
      </c>
      <c r="M76" s="54">
        <f t="shared" si="70"/>
        <v>0</v>
      </c>
      <c r="N76" s="54">
        <f t="shared" si="70"/>
        <v>15740.778499999999</v>
      </c>
      <c r="O76" s="67">
        <f t="shared" si="69"/>
        <v>1</v>
      </c>
    </row>
    <row r="77" spans="1:15" s="5" customFormat="1" x14ac:dyDescent="0.25">
      <c r="A77" s="11" t="s">
        <v>123</v>
      </c>
      <c r="B77" s="11" t="s">
        <v>88</v>
      </c>
      <c r="C77" s="11"/>
      <c r="D77" s="103"/>
      <c r="E77" s="51"/>
      <c r="F77" s="63"/>
      <c r="G77" s="52">
        <f t="shared" ref="G77:G88" si="71">E77+F77</f>
        <v>0</v>
      </c>
      <c r="H77" s="53">
        <f t="shared" ref="H77:H88" si="72">D77-G77</f>
        <v>0</v>
      </c>
      <c r="I77" s="56"/>
      <c r="J77" s="56">
        <f>J78</f>
        <v>2086.4549999999999</v>
      </c>
      <c r="K77" s="56">
        <f t="shared" ref="K77:N77" si="73">K78</f>
        <v>0</v>
      </c>
      <c r="L77" s="56">
        <f t="shared" si="73"/>
        <v>0</v>
      </c>
      <c r="M77" s="56">
        <f t="shared" si="73"/>
        <v>0</v>
      </c>
      <c r="N77" s="56">
        <f t="shared" si="73"/>
        <v>2086.4549999999999</v>
      </c>
      <c r="O77" s="68">
        <f t="shared" si="69"/>
        <v>1</v>
      </c>
    </row>
    <row r="78" spans="1:15" ht="15.65" customHeight="1" x14ac:dyDescent="0.25">
      <c r="A78" s="8" t="s">
        <v>124</v>
      </c>
      <c r="B78" s="4" t="s">
        <v>59</v>
      </c>
      <c r="C78" s="4" t="s">
        <v>55</v>
      </c>
      <c r="D78" s="101">
        <v>448.7</v>
      </c>
      <c r="E78" s="28"/>
      <c r="F78" s="29"/>
      <c r="G78" s="30">
        <f t="shared" si="71"/>
        <v>0</v>
      </c>
      <c r="H78" s="34">
        <f t="shared" si="72"/>
        <v>448.7</v>
      </c>
      <c r="I78" s="32">
        <v>4.6500000000000004</v>
      </c>
      <c r="J78" s="31">
        <f>I78*D78</f>
        <v>2086.4549999999999</v>
      </c>
      <c r="K78" s="35">
        <f t="shared" ref="K78:K88" si="74">I78*E78</f>
        <v>0</v>
      </c>
      <c r="L78" s="36">
        <f t="shared" ref="L78:L88" si="75">I78*F78</f>
        <v>0</v>
      </c>
      <c r="M78" s="35">
        <f t="shared" ref="M78:M88" si="76">I78*G78</f>
        <v>0</v>
      </c>
      <c r="N78" s="35">
        <f t="shared" ref="N78:N88" si="77">I78*H78</f>
        <v>2086.4549999999999</v>
      </c>
      <c r="O78" s="37">
        <f t="shared" si="69"/>
        <v>1</v>
      </c>
    </row>
    <row r="79" spans="1:15" s="5" customFormat="1" x14ac:dyDescent="0.25">
      <c r="A79" s="11" t="s">
        <v>125</v>
      </c>
      <c r="B79" s="11" t="s">
        <v>91</v>
      </c>
      <c r="C79" s="11"/>
      <c r="D79" s="103"/>
      <c r="E79" s="51"/>
      <c r="F79" s="63"/>
      <c r="G79" s="52">
        <f t="shared" si="71"/>
        <v>0</v>
      </c>
      <c r="H79" s="53">
        <f t="shared" si="72"/>
        <v>0</v>
      </c>
      <c r="I79" s="56"/>
      <c r="J79" s="56">
        <f>SUM(J80:J88)</f>
        <v>13654.323499999999</v>
      </c>
      <c r="K79" s="56">
        <f t="shared" ref="K79:N79" si="78">SUM(K80:K88)</f>
        <v>0</v>
      </c>
      <c r="L79" s="56">
        <f t="shared" si="78"/>
        <v>0</v>
      </c>
      <c r="M79" s="56">
        <f t="shared" si="78"/>
        <v>0</v>
      </c>
      <c r="N79" s="56">
        <f t="shared" si="78"/>
        <v>13654.323499999999</v>
      </c>
      <c r="O79" s="68">
        <f t="shared" si="69"/>
        <v>1</v>
      </c>
    </row>
    <row r="80" spans="1:15" ht="15.65" customHeight="1" x14ac:dyDescent="0.25">
      <c r="A80" s="8" t="s">
        <v>126</v>
      </c>
      <c r="B80" s="4" t="s">
        <v>93</v>
      </c>
      <c r="C80" s="4" t="s">
        <v>55</v>
      </c>
      <c r="D80" s="101">
        <v>20.5</v>
      </c>
      <c r="E80" s="28"/>
      <c r="F80" s="29"/>
      <c r="G80" s="30">
        <f t="shared" si="71"/>
        <v>0</v>
      </c>
      <c r="H80" s="34">
        <f t="shared" si="72"/>
        <v>20.5</v>
      </c>
      <c r="I80" s="32">
        <v>1.7</v>
      </c>
      <c r="J80" s="31">
        <f t="shared" ref="J80:J88" si="79">I80*D80</f>
        <v>34.85</v>
      </c>
      <c r="K80" s="35">
        <f t="shared" si="74"/>
        <v>0</v>
      </c>
      <c r="L80" s="36">
        <f t="shared" si="75"/>
        <v>0</v>
      </c>
      <c r="M80" s="35">
        <f t="shared" si="76"/>
        <v>0</v>
      </c>
      <c r="N80" s="35">
        <f t="shared" si="77"/>
        <v>34.85</v>
      </c>
      <c r="O80" s="37">
        <f t="shared" si="69"/>
        <v>1</v>
      </c>
    </row>
    <row r="81" spans="1:15" ht="25" x14ac:dyDescent="0.25">
      <c r="A81" s="8" t="s">
        <v>127</v>
      </c>
      <c r="B81" s="4" t="s">
        <v>37</v>
      </c>
      <c r="C81" s="4" t="s">
        <v>38</v>
      </c>
      <c r="D81" s="101">
        <v>22.5</v>
      </c>
      <c r="E81" s="28"/>
      <c r="F81" s="29"/>
      <c r="G81" s="30">
        <f t="shared" si="71"/>
        <v>0</v>
      </c>
      <c r="H81" s="34">
        <f t="shared" si="72"/>
        <v>22.5</v>
      </c>
      <c r="I81" s="32">
        <v>10.62</v>
      </c>
      <c r="J81" s="31">
        <f t="shared" si="79"/>
        <v>238.95</v>
      </c>
      <c r="K81" s="35">
        <f t="shared" si="74"/>
        <v>0</v>
      </c>
      <c r="L81" s="36">
        <f t="shared" si="75"/>
        <v>0</v>
      </c>
      <c r="M81" s="35">
        <f t="shared" si="76"/>
        <v>0</v>
      </c>
      <c r="N81" s="35">
        <f t="shared" si="77"/>
        <v>238.95</v>
      </c>
      <c r="O81" s="37">
        <f t="shared" si="69"/>
        <v>1</v>
      </c>
    </row>
    <row r="82" spans="1:15" ht="25" x14ac:dyDescent="0.25">
      <c r="A82" s="8" t="s">
        <v>128</v>
      </c>
      <c r="B82" s="4" t="s">
        <v>96</v>
      </c>
      <c r="C82" s="4" t="s">
        <v>38</v>
      </c>
      <c r="D82" s="101">
        <v>2.0499999999999998</v>
      </c>
      <c r="E82" s="28"/>
      <c r="F82" s="29"/>
      <c r="G82" s="30">
        <f t="shared" si="71"/>
        <v>0</v>
      </c>
      <c r="H82" s="34">
        <f t="shared" si="72"/>
        <v>2.0499999999999998</v>
      </c>
      <c r="I82" s="32">
        <v>179.73</v>
      </c>
      <c r="J82" s="31">
        <f t="shared" si="79"/>
        <v>368.44649999999996</v>
      </c>
      <c r="K82" s="35">
        <f t="shared" si="74"/>
        <v>0</v>
      </c>
      <c r="L82" s="36">
        <f t="shared" si="75"/>
        <v>0</v>
      </c>
      <c r="M82" s="35">
        <f t="shared" si="76"/>
        <v>0</v>
      </c>
      <c r="N82" s="35">
        <f t="shared" si="77"/>
        <v>368.44649999999996</v>
      </c>
      <c r="O82" s="37">
        <f t="shared" si="69"/>
        <v>1</v>
      </c>
    </row>
    <row r="83" spans="1:15" ht="25" x14ac:dyDescent="0.25">
      <c r="A83" s="8" t="s">
        <v>129</v>
      </c>
      <c r="B83" s="4" t="s">
        <v>98</v>
      </c>
      <c r="C83" s="4" t="s">
        <v>38</v>
      </c>
      <c r="D83" s="101">
        <v>17.88</v>
      </c>
      <c r="E83" s="28"/>
      <c r="F83" s="29"/>
      <c r="G83" s="30">
        <f t="shared" si="71"/>
        <v>0</v>
      </c>
      <c r="H83" s="34">
        <f t="shared" si="72"/>
        <v>17.88</v>
      </c>
      <c r="I83" s="32">
        <v>133.13</v>
      </c>
      <c r="J83" s="31">
        <f t="shared" si="79"/>
        <v>2380.3643999999999</v>
      </c>
      <c r="K83" s="35">
        <f t="shared" si="74"/>
        <v>0</v>
      </c>
      <c r="L83" s="36">
        <f t="shared" si="75"/>
        <v>0</v>
      </c>
      <c r="M83" s="35">
        <f t="shared" si="76"/>
        <v>0</v>
      </c>
      <c r="N83" s="35">
        <f t="shared" si="77"/>
        <v>2380.3643999999999</v>
      </c>
      <c r="O83" s="37">
        <f t="shared" si="69"/>
        <v>1</v>
      </c>
    </row>
    <row r="84" spans="1:15" ht="37.5" x14ac:dyDescent="0.25">
      <c r="A84" s="8" t="s">
        <v>130</v>
      </c>
      <c r="B84" s="4" t="s">
        <v>100</v>
      </c>
      <c r="C84" s="4" t="s">
        <v>101</v>
      </c>
      <c r="D84" s="101">
        <v>20.5</v>
      </c>
      <c r="E84" s="28"/>
      <c r="F84" s="29"/>
      <c r="G84" s="30">
        <f t="shared" si="71"/>
        <v>0</v>
      </c>
      <c r="H84" s="34">
        <f t="shared" si="72"/>
        <v>20.5</v>
      </c>
      <c r="I84" s="32">
        <v>167.62</v>
      </c>
      <c r="J84" s="31">
        <f t="shared" si="79"/>
        <v>3436.21</v>
      </c>
      <c r="K84" s="35">
        <f t="shared" si="74"/>
        <v>0</v>
      </c>
      <c r="L84" s="36">
        <f t="shared" si="75"/>
        <v>0</v>
      </c>
      <c r="M84" s="35">
        <f t="shared" si="76"/>
        <v>0</v>
      </c>
      <c r="N84" s="35">
        <f t="shared" si="77"/>
        <v>3436.21</v>
      </c>
      <c r="O84" s="37">
        <f t="shared" si="69"/>
        <v>1</v>
      </c>
    </row>
    <row r="85" spans="1:15" ht="25" x14ac:dyDescent="0.25">
      <c r="A85" s="8" t="s">
        <v>131</v>
      </c>
      <c r="B85" s="4" t="s">
        <v>103</v>
      </c>
      <c r="C85" s="4" t="s">
        <v>9</v>
      </c>
      <c r="D85" s="101">
        <v>2</v>
      </c>
      <c r="E85" s="28"/>
      <c r="F85" s="29"/>
      <c r="G85" s="30">
        <f t="shared" si="71"/>
        <v>0</v>
      </c>
      <c r="H85" s="34">
        <f t="shared" si="72"/>
        <v>2</v>
      </c>
      <c r="I85" s="32">
        <v>1660.34</v>
      </c>
      <c r="J85" s="31">
        <f t="shared" si="79"/>
        <v>3320.68</v>
      </c>
      <c r="K85" s="35">
        <f t="shared" si="74"/>
        <v>0</v>
      </c>
      <c r="L85" s="36">
        <f t="shared" si="75"/>
        <v>0</v>
      </c>
      <c r="M85" s="35">
        <f t="shared" si="76"/>
        <v>0</v>
      </c>
      <c r="N85" s="35">
        <f t="shared" si="77"/>
        <v>3320.68</v>
      </c>
      <c r="O85" s="37">
        <f t="shared" si="69"/>
        <v>1</v>
      </c>
    </row>
    <row r="86" spans="1:15" ht="25" x14ac:dyDescent="0.25">
      <c r="A86" s="8" t="s">
        <v>132</v>
      </c>
      <c r="B86" s="4" t="s">
        <v>118</v>
      </c>
      <c r="C86" s="4" t="s">
        <v>6</v>
      </c>
      <c r="D86" s="101">
        <v>1</v>
      </c>
      <c r="E86" s="28"/>
      <c r="F86" s="29"/>
      <c r="G86" s="30">
        <f t="shared" si="71"/>
        <v>0</v>
      </c>
      <c r="H86" s="34">
        <f t="shared" si="72"/>
        <v>1</v>
      </c>
      <c r="I86" s="32">
        <v>2813.82</v>
      </c>
      <c r="J86" s="31">
        <f t="shared" si="79"/>
        <v>2813.82</v>
      </c>
      <c r="K86" s="35">
        <f t="shared" si="74"/>
        <v>0</v>
      </c>
      <c r="L86" s="36">
        <f t="shared" si="75"/>
        <v>0</v>
      </c>
      <c r="M86" s="35">
        <f t="shared" si="76"/>
        <v>0</v>
      </c>
      <c r="N86" s="35">
        <f t="shared" si="77"/>
        <v>2813.82</v>
      </c>
      <c r="O86" s="37">
        <f t="shared" si="69"/>
        <v>1</v>
      </c>
    </row>
    <row r="87" spans="1:15" x14ac:dyDescent="0.25">
      <c r="A87" s="8" t="s">
        <v>133</v>
      </c>
      <c r="B87" s="4" t="s">
        <v>40</v>
      </c>
      <c r="C87" s="4" t="s">
        <v>38</v>
      </c>
      <c r="D87" s="101">
        <v>55.16</v>
      </c>
      <c r="E87" s="28"/>
      <c r="F87" s="29"/>
      <c r="G87" s="30">
        <f t="shared" si="71"/>
        <v>0</v>
      </c>
      <c r="H87" s="34">
        <f t="shared" si="72"/>
        <v>55.16</v>
      </c>
      <c r="I87" s="32">
        <v>1.01</v>
      </c>
      <c r="J87" s="31">
        <f t="shared" si="79"/>
        <v>55.711599999999997</v>
      </c>
      <c r="K87" s="35">
        <f t="shared" si="74"/>
        <v>0</v>
      </c>
      <c r="L87" s="36">
        <f t="shared" si="75"/>
        <v>0</v>
      </c>
      <c r="M87" s="35">
        <f t="shared" si="76"/>
        <v>0</v>
      </c>
      <c r="N87" s="35">
        <f t="shared" si="77"/>
        <v>55.711599999999997</v>
      </c>
      <c r="O87" s="37">
        <f t="shared" si="69"/>
        <v>1</v>
      </c>
    </row>
    <row r="88" spans="1:15" ht="25" x14ac:dyDescent="0.25">
      <c r="A88" s="8" t="s">
        <v>134</v>
      </c>
      <c r="B88" s="4" t="s">
        <v>42</v>
      </c>
      <c r="C88" s="4" t="s">
        <v>43</v>
      </c>
      <c r="D88" s="101">
        <v>1241.0999999999999</v>
      </c>
      <c r="E88" s="28"/>
      <c r="F88" s="29"/>
      <c r="G88" s="30">
        <f t="shared" si="71"/>
        <v>0</v>
      </c>
      <c r="H88" s="34">
        <f t="shared" si="72"/>
        <v>1241.0999999999999</v>
      </c>
      <c r="I88" s="32">
        <v>0.81</v>
      </c>
      <c r="J88" s="31">
        <f t="shared" si="79"/>
        <v>1005.2909999999999</v>
      </c>
      <c r="K88" s="35">
        <f t="shared" si="74"/>
        <v>0</v>
      </c>
      <c r="L88" s="36">
        <f t="shared" si="75"/>
        <v>0</v>
      </c>
      <c r="M88" s="35">
        <f t="shared" si="76"/>
        <v>0</v>
      </c>
      <c r="N88" s="35">
        <f t="shared" si="77"/>
        <v>1005.2909999999999</v>
      </c>
      <c r="O88" s="37">
        <f t="shared" si="69"/>
        <v>1</v>
      </c>
    </row>
    <row r="89" spans="1:15" s="45" customFormat="1" x14ac:dyDescent="0.3">
      <c r="A89" s="3" t="s">
        <v>135</v>
      </c>
      <c r="B89" s="3" t="s">
        <v>136</v>
      </c>
      <c r="C89" s="3"/>
      <c r="D89" s="100"/>
      <c r="E89" s="42"/>
      <c r="F89" s="61"/>
      <c r="G89" s="43"/>
      <c r="H89" s="44"/>
      <c r="I89" s="54"/>
      <c r="J89" s="54">
        <f>J90+J92</f>
        <v>7228.2123000000001</v>
      </c>
      <c r="K89" s="54">
        <f t="shared" ref="K89:N89" si="80">K90+K92</f>
        <v>0</v>
      </c>
      <c r="L89" s="54">
        <f t="shared" si="80"/>
        <v>0</v>
      </c>
      <c r="M89" s="54">
        <f t="shared" si="80"/>
        <v>0</v>
      </c>
      <c r="N89" s="54">
        <f t="shared" si="80"/>
        <v>7228.2123000000001</v>
      </c>
      <c r="O89" s="67">
        <f t="shared" si="69"/>
        <v>1</v>
      </c>
    </row>
    <row r="90" spans="1:15" s="5" customFormat="1" x14ac:dyDescent="0.25">
      <c r="A90" s="11" t="s">
        <v>137</v>
      </c>
      <c r="B90" s="11" t="s">
        <v>88</v>
      </c>
      <c r="C90" s="11"/>
      <c r="D90" s="103"/>
      <c r="E90" s="51"/>
      <c r="F90" s="63"/>
      <c r="G90" s="52">
        <f t="shared" ref="G90:G100" si="81">E90+F90</f>
        <v>0</v>
      </c>
      <c r="H90" s="53">
        <f t="shared" ref="H90:H100" si="82">D90-G90</f>
        <v>0</v>
      </c>
      <c r="I90" s="56"/>
      <c r="J90" s="56">
        <f>J91</f>
        <v>1703.5275000000001</v>
      </c>
      <c r="K90" s="56">
        <f t="shared" ref="K90:N90" si="83">K91</f>
        <v>0</v>
      </c>
      <c r="L90" s="56">
        <f t="shared" si="83"/>
        <v>0</v>
      </c>
      <c r="M90" s="56">
        <f t="shared" si="83"/>
        <v>0</v>
      </c>
      <c r="N90" s="56">
        <f t="shared" si="83"/>
        <v>1703.5275000000001</v>
      </c>
      <c r="O90" s="68">
        <f t="shared" si="69"/>
        <v>1</v>
      </c>
    </row>
    <row r="91" spans="1:15" x14ac:dyDescent="0.25">
      <c r="A91" s="8" t="s">
        <v>138</v>
      </c>
      <c r="B91" s="4" t="s">
        <v>59</v>
      </c>
      <c r="C91" s="4" t="s">
        <v>55</v>
      </c>
      <c r="D91" s="101">
        <v>366.35</v>
      </c>
      <c r="E91" s="28"/>
      <c r="F91" s="29"/>
      <c r="G91" s="30">
        <f t="shared" si="81"/>
        <v>0</v>
      </c>
      <c r="H91" s="34">
        <f t="shared" si="82"/>
        <v>366.35</v>
      </c>
      <c r="I91" s="32">
        <v>4.6500000000000004</v>
      </c>
      <c r="J91" s="31">
        <f>I91*D91</f>
        <v>1703.5275000000001</v>
      </c>
      <c r="K91" s="35">
        <f t="shared" ref="K91:K100" si="84">I91*E91</f>
        <v>0</v>
      </c>
      <c r="L91" s="36">
        <f t="shared" ref="L91:L100" si="85">I91*F91</f>
        <v>0</v>
      </c>
      <c r="M91" s="35">
        <f t="shared" ref="M91:M100" si="86">I91*G91</f>
        <v>0</v>
      </c>
      <c r="N91" s="35">
        <f t="shared" ref="N91:N100" si="87">I91*H91</f>
        <v>1703.5275000000001</v>
      </c>
      <c r="O91" s="37">
        <f t="shared" si="69"/>
        <v>1</v>
      </c>
    </row>
    <row r="92" spans="1:15" s="6" customFormat="1" x14ac:dyDescent="0.3">
      <c r="A92" s="11" t="s">
        <v>139</v>
      </c>
      <c r="B92" s="11" t="s">
        <v>91</v>
      </c>
      <c r="C92" s="11"/>
      <c r="D92" s="103"/>
      <c r="E92" s="51"/>
      <c r="F92" s="63"/>
      <c r="G92" s="52">
        <f t="shared" si="81"/>
        <v>0</v>
      </c>
      <c r="H92" s="53">
        <f t="shared" si="82"/>
        <v>0</v>
      </c>
      <c r="I92" s="56"/>
      <c r="J92" s="56">
        <f>SUM(J93:J100)</f>
        <v>5524.6848</v>
      </c>
      <c r="K92" s="56">
        <f t="shared" ref="K92:N92" si="88">SUM(K93:K100)</f>
        <v>0</v>
      </c>
      <c r="L92" s="56">
        <f t="shared" si="88"/>
        <v>0</v>
      </c>
      <c r="M92" s="56">
        <f t="shared" si="88"/>
        <v>0</v>
      </c>
      <c r="N92" s="56">
        <f t="shared" si="88"/>
        <v>5524.6848</v>
      </c>
      <c r="O92" s="68">
        <f t="shared" si="69"/>
        <v>1</v>
      </c>
    </row>
    <row r="93" spans="1:15" x14ac:dyDescent="0.25">
      <c r="A93" s="8" t="s">
        <v>140</v>
      </c>
      <c r="B93" s="4" t="s">
        <v>93</v>
      </c>
      <c r="C93" s="4" t="s">
        <v>55</v>
      </c>
      <c r="D93" s="101">
        <v>6</v>
      </c>
      <c r="E93" s="28"/>
      <c r="F93" s="29"/>
      <c r="G93" s="30">
        <f t="shared" si="81"/>
        <v>0</v>
      </c>
      <c r="H93" s="34">
        <f t="shared" si="82"/>
        <v>6</v>
      </c>
      <c r="I93" s="32">
        <v>1.7</v>
      </c>
      <c r="J93" s="31">
        <f t="shared" ref="J93:J100" si="89">I93*D93</f>
        <v>10.199999999999999</v>
      </c>
      <c r="K93" s="35">
        <f t="shared" si="84"/>
        <v>0</v>
      </c>
      <c r="L93" s="36">
        <f t="shared" si="85"/>
        <v>0</v>
      </c>
      <c r="M93" s="35">
        <f t="shared" si="86"/>
        <v>0</v>
      </c>
      <c r="N93" s="35">
        <f t="shared" si="87"/>
        <v>10.199999999999999</v>
      </c>
      <c r="O93" s="37">
        <f t="shared" si="69"/>
        <v>1</v>
      </c>
    </row>
    <row r="94" spans="1:15" ht="25" x14ac:dyDescent="0.25">
      <c r="A94" s="8" t="s">
        <v>141</v>
      </c>
      <c r="B94" s="4" t="s">
        <v>37</v>
      </c>
      <c r="C94" s="4" t="s">
        <v>38</v>
      </c>
      <c r="D94" s="101">
        <v>6.6</v>
      </c>
      <c r="E94" s="28"/>
      <c r="F94" s="29"/>
      <c r="G94" s="30">
        <f t="shared" si="81"/>
        <v>0</v>
      </c>
      <c r="H94" s="34">
        <f t="shared" si="82"/>
        <v>6.6</v>
      </c>
      <c r="I94" s="32">
        <v>10.62</v>
      </c>
      <c r="J94" s="31">
        <f t="shared" si="89"/>
        <v>70.091999999999985</v>
      </c>
      <c r="K94" s="35">
        <f t="shared" si="84"/>
        <v>0</v>
      </c>
      <c r="L94" s="36">
        <f t="shared" si="85"/>
        <v>0</v>
      </c>
      <c r="M94" s="35">
        <f t="shared" si="86"/>
        <v>0</v>
      </c>
      <c r="N94" s="35">
        <f t="shared" si="87"/>
        <v>70.091999999999985</v>
      </c>
      <c r="O94" s="37">
        <f t="shared" si="69"/>
        <v>1</v>
      </c>
    </row>
    <row r="95" spans="1:15" ht="25" x14ac:dyDescent="0.25">
      <c r="A95" s="8" t="s">
        <v>142</v>
      </c>
      <c r="B95" s="4" t="s">
        <v>96</v>
      </c>
      <c r="C95" s="4" t="s">
        <v>38</v>
      </c>
      <c r="D95" s="101">
        <v>0.6</v>
      </c>
      <c r="E95" s="28"/>
      <c r="F95" s="29"/>
      <c r="G95" s="30">
        <f t="shared" si="81"/>
        <v>0</v>
      </c>
      <c r="H95" s="34">
        <f t="shared" si="82"/>
        <v>0.6</v>
      </c>
      <c r="I95" s="32">
        <v>179.73</v>
      </c>
      <c r="J95" s="31">
        <f t="shared" si="89"/>
        <v>107.83799999999999</v>
      </c>
      <c r="K95" s="35">
        <f t="shared" si="84"/>
        <v>0</v>
      </c>
      <c r="L95" s="36">
        <f t="shared" si="85"/>
        <v>0</v>
      </c>
      <c r="M95" s="35">
        <f t="shared" si="86"/>
        <v>0</v>
      </c>
      <c r="N95" s="35">
        <f t="shared" si="87"/>
        <v>107.83799999999999</v>
      </c>
      <c r="O95" s="37">
        <f t="shared" si="69"/>
        <v>1</v>
      </c>
    </row>
    <row r="96" spans="1:15" ht="25" x14ac:dyDescent="0.25">
      <c r="A96" s="8" t="s">
        <v>143</v>
      </c>
      <c r="B96" s="4" t="s">
        <v>98</v>
      </c>
      <c r="C96" s="4" t="s">
        <v>38</v>
      </c>
      <c r="D96" s="101">
        <v>5.25</v>
      </c>
      <c r="E96" s="28"/>
      <c r="F96" s="29"/>
      <c r="G96" s="30">
        <f t="shared" si="81"/>
        <v>0</v>
      </c>
      <c r="H96" s="34">
        <f t="shared" si="82"/>
        <v>5.25</v>
      </c>
      <c r="I96" s="32">
        <v>133.13</v>
      </c>
      <c r="J96" s="31">
        <f t="shared" si="89"/>
        <v>698.9325</v>
      </c>
      <c r="K96" s="35">
        <f t="shared" si="84"/>
        <v>0</v>
      </c>
      <c r="L96" s="36">
        <f t="shared" si="85"/>
        <v>0</v>
      </c>
      <c r="M96" s="35">
        <f t="shared" si="86"/>
        <v>0</v>
      </c>
      <c r="N96" s="35">
        <f t="shared" si="87"/>
        <v>698.9325</v>
      </c>
      <c r="O96" s="37">
        <f t="shared" si="69"/>
        <v>1</v>
      </c>
    </row>
    <row r="97" spans="1:15" ht="37.5" x14ac:dyDescent="0.25">
      <c r="A97" s="8" t="s">
        <v>144</v>
      </c>
      <c r="B97" s="4" t="s">
        <v>100</v>
      </c>
      <c r="C97" s="4" t="s">
        <v>101</v>
      </c>
      <c r="D97" s="101">
        <v>6</v>
      </c>
      <c r="E97" s="28"/>
      <c r="F97" s="29"/>
      <c r="G97" s="30">
        <f t="shared" si="81"/>
        <v>0</v>
      </c>
      <c r="H97" s="34">
        <f t="shared" si="82"/>
        <v>6</v>
      </c>
      <c r="I97" s="32">
        <v>167.62</v>
      </c>
      <c r="J97" s="31">
        <f t="shared" si="89"/>
        <v>1005.72</v>
      </c>
      <c r="K97" s="35">
        <f t="shared" si="84"/>
        <v>0</v>
      </c>
      <c r="L97" s="36">
        <f t="shared" si="85"/>
        <v>0</v>
      </c>
      <c r="M97" s="35">
        <f t="shared" si="86"/>
        <v>0</v>
      </c>
      <c r="N97" s="35">
        <f t="shared" si="87"/>
        <v>1005.72</v>
      </c>
      <c r="O97" s="37">
        <f t="shared" si="69"/>
        <v>1</v>
      </c>
    </row>
    <row r="98" spans="1:15" ht="25" x14ac:dyDescent="0.25">
      <c r="A98" s="8" t="s">
        <v>145</v>
      </c>
      <c r="B98" s="4" t="s">
        <v>103</v>
      </c>
      <c r="C98" s="4" t="s">
        <v>9</v>
      </c>
      <c r="D98" s="101">
        <v>2</v>
      </c>
      <c r="E98" s="28"/>
      <c r="F98" s="29"/>
      <c r="G98" s="30">
        <f t="shared" si="81"/>
        <v>0</v>
      </c>
      <c r="H98" s="34">
        <f t="shared" si="82"/>
        <v>2</v>
      </c>
      <c r="I98" s="32">
        <v>1660.34</v>
      </c>
      <c r="J98" s="31">
        <f t="shared" si="89"/>
        <v>3320.68</v>
      </c>
      <c r="K98" s="35">
        <f t="shared" si="84"/>
        <v>0</v>
      </c>
      <c r="L98" s="36">
        <f t="shared" si="85"/>
        <v>0</v>
      </c>
      <c r="M98" s="35">
        <f t="shared" si="86"/>
        <v>0</v>
      </c>
      <c r="N98" s="35">
        <f t="shared" si="87"/>
        <v>3320.68</v>
      </c>
      <c r="O98" s="37">
        <f t="shared" si="69"/>
        <v>1</v>
      </c>
    </row>
    <row r="99" spans="1:15" x14ac:dyDescent="0.25">
      <c r="A99" s="8" t="s">
        <v>146</v>
      </c>
      <c r="B99" s="4" t="s">
        <v>40</v>
      </c>
      <c r="C99" s="4" t="s">
        <v>38</v>
      </c>
      <c r="D99" s="101">
        <v>16.18</v>
      </c>
      <c r="E99" s="28"/>
      <c r="F99" s="29"/>
      <c r="G99" s="30">
        <f t="shared" si="81"/>
        <v>0</v>
      </c>
      <c r="H99" s="34">
        <f t="shared" si="82"/>
        <v>16.18</v>
      </c>
      <c r="I99" s="32">
        <v>1.01</v>
      </c>
      <c r="J99" s="31">
        <f t="shared" si="89"/>
        <v>16.341799999999999</v>
      </c>
      <c r="K99" s="35">
        <f t="shared" si="84"/>
        <v>0</v>
      </c>
      <c r="L99" s="36">
        <f t="shared" si="85"/>
        <v>0</v>
      </c>
      <c r="M99" s="35">
        <f t="shared" si="86"/>
        <v>0</v>
      </c>
      <c r="N99" s="35">
        <f t="shared" si="87"/>
        <v>16.341799999999999</v>
      </c>
      <c r="O99" s="37">
        <f t="shared" si="69"/>
        <v>1</v>
      </c>
    </row>
    <row r="100" spans="1:15" ht="25" x14ac:dyDescent="0.25">
      <c r="A100" s="8" t="s">
        <v>147</v>
      </c>
      <c r="B100" s="4" t="s">
        <v>42</v>
      </c>
      <c r="C100" s="4" t="s">
        <v>43</v>
      </c>
      <c r="D100" s="101">
        <v>364.05</v>
      </c>
      <c r="E100" s="28"/>
      <c r="F100" s="29"/>
      <c r="G100" s="30">
        <f t="shared" si="81"/>
        <v>0</v>
      </c>
      <c r="H100" s="34">
        <f t="shared" si="82"/>
        <v>364.05</v>
      </c>
      <c r="I100" s="32">
        <v>0.81</v>
      </c>
      <c r="J100" s="31">
        <f t="shared" si="89"/>
        <v>294.88050000000004</v>
      </c>
      <c r="K100" s="35">
        <f t="shared" si="84"/>
        <v>0</v>
      </c>
      <c r="L100" s="36">
        <f t="shared" si="85"/>
        <v>0</v>
      </c>
      <c r="M100" s="35">
        <f t="shared" si="86"/>
        <v>0</v>
      </c>
      <c r="N100" s="35">
        <f t="shared" si="87"/>
        <v>294.88050000000004</v>
      </c>
      <c r="O100" s="37">
        <f t="shared" si="69"/>
        <v>1</v>
      </c>
    </row>
    <row r="101" spans="1:15" s="45" customFormat="1" x14ac:dyDescent="0.3">
      <c r="A101" s="3" t="s">
        <v>148</v>
      </c>
      <c r="B101" s="3" t="s">
        <v>149</v>
      </c>
      <c r="C101" s="3"/>
      <c r="D101" s="100"/>
      <c r="E101" s="42"/>
      <c r="F101" s="61"/>
      <c r="G101" s="43"/>
      <c r="H101" s="44"/>
      <c r="I101" s="54"/>
      <c r="J101" s="54">
        <f>J102</f>
        <v>1183.1460000000002</v>
      </c>
      <c r="K101" s="54">
        <f t="shared" ref="K101:N101" si="90">K102</f>
        <v>0</v>
      </c>
      <c r="L101" s="54">
        <f t="shared" si="90"/>
        <v>0</v>
      </c>
      <c r="M101" s="54">
        <f t="shared" si="90"/>
        <v>0</v>
      </c>
      <c r="N101" s="54">
        <f t="shared" si="90"/>
        <v>1183.1460000000002</v>
      </c>
      <c r="O101" s="67">
        <f t="shared" si="69"/>
        <v>1</v>
      </c>
    </row>
    <row r="102" spans="1:15" x14ac:dyDescent="0.25">
      <c r="A102" s="8" t="s">
        <v>150</v>
      </c>
      <c r="B102" s="4" t="s">
        <v>59</v>
      </c>
      <c r="C102" s="4" t="s">
        <v>55</v>
      </c>
      <c r="D102" s="101">
        <v>254.44</v>
      </c>
      <c r="E102" s="28"/>
      <c r="F102" s="29"/>
      <c r="G102" s="30">
        <f>E102+F102</f>
        <v>0</v>
      </c>
      <c r="H102" s="34">
        <f>D102-G102</f>
        <v>254.44</v>
      </c>
      <c r="I102" s="32">
        <v>4.6500000000000004</v>
      </c>
      <c r="J102" s="31">
        <f>I102*D102</f>
        <v>1183.1460000000002</v>
      </c>
      <c r="K102" s="35">
        <f>I102*E102</f>
        <v>0</v>
      </c>
      <c r="L102" s="36">
        <f>I102*F102</f>
        <v>0</v>
      </c>
      <c r="M102" s="35">
        <f>I102*G102</f>
        <v>0</v>
      </c>
      <c r="N102" s="35">
        <f>I102*H102</f>
        <v>1183.1460000000002</v>
      </c>
      <c r="O102" s="37">
        <f t="shared" si="69"/>
        <v>1</v>
      </c>
    </row>
    <row r="103" spans="1:15" s="45" customFormat="1" x14ac:dyDescent="0.3">
      <c r="A103" s="3" t="s">
        <v>151</v>
      </c>
      <c r="B103" s="3" t="s">
        <v>152</v>
      </c>
      <c r="C103" s="3"/>
      <c r="D103" s="100"/>
      <c r="E103" s="42"/>
      <c r="F103" s="61"/>
      <c r="G103" s="43"/>
      <c r="H103" s="44"/>
      <c r="I103" s="54"/>
      <c r="J103" s="54">
        <f>SUM(J104:J115)</f>
        <v>98745.785699999993</v>
      </c>
      <c r="K103" s="54">
        <f t="shared" ref="K103:N103" si="91">SUM(K104:K115)</f>
        <v>0</v>
      </c>
      <c r="L103" s="54">
        <f t="shared" si="91"/>
        <v>0</v>
      </c>
      <c r="M103" s="54">
        <f t="shared" si="91"/>
        <v>0</v>
      </c>
      <c r="N103" s="54">
        <f t="shared" si="91"/>
        <v>98745.785699999993</v>
      </c>
      <c r="O103" s="67">
        <f t="shared" si="69"/>
        <v>1</v>
      </c>
    </row>
    <row r="104" spans="1:15" ht="15.65" customHeight="1" x14ac:dyDescent="0.25">
      <c r="A104" s="8" t="s">
        <v>153</v>
      </c>
      <c r="B104" s="4" t="s">
        <v>35</v>
      </c>
      <c r="C104" s="4" t="s">
        <v>14</v>
      </c>
      <c r="D104" s="101">
        <v>622.91999999999996</v>
      </c>
      <c r="E104" s="28"/>
      <c r="F104" s="29"/>
      <c r="G104" s="30">
        <f t="shared" ref="G104:G115" si="92">E104+F104</f>
        <v>0</v>
      </c>
      <c r="H104" s="34">
        <f t="shared" ref="H104:H115" si="93">D104-G104</f>
        <v>622.91999999999996</v>
      </c>
      <c r="I104" s="32">
        <v>1.5</v>
      </c>
      <c r="J104" s="31">
        <f t="shared" ref="J104:J115" si="94">I104*D104</f>
        <v>934.37999999999988</v>
      </c>
      <c r="K104" s="35">
        <f t="shared" ref="K104:K115" si="95">I104*E104</f>
        <v>0</v>
      </c>
      <c r="L104" s="36">
        <f t="shared" ref="L104:L115" si="96">I104*F104</f>
        <v>0</v>
      </c>
      <c r="M104" s="35">
        <f t="shared" ref="M104:M115" si="97">I104*G104</f>
        <v>0</v>
      </c>
      <c r="N104" s="35">
        <f t="shared" ref="N104:N115" si="98">I104*H104</f>
        <v>934.37999999999988</v>
      </c>
      <c r="O104" s="37">
        <f t="shared" si="69"/>
        <v>1</v>
      </c>
    </row>
    <row r="105" spans="1:15" ht="25" x14ac:dyDescent="0.25">
      <c r="A105" s="8" t="s">
        <v>154</v>
      </c>
      <c r="B105" s="4" t="s">
        <v>37</v>
      </c>
      <c r="C105" s="4" t="s">
        <v>38</v>
      </c>
      <c r="D105" s="101">
        <v>186.88</v>
      </c>
      <c r="E105" s="28"/>
      <c r="F105" s="29"/>
      <c r="G105" s="30">
        <f t="shared" si="92"/>
        <v>0</v>
      </c>
      <c r="H105" s="34">
        <f t="shared" si="93"/>
        <v>186.88</v>
      </c>
      <c r="I105" s="32">
        <v>10.62</v>
      </c>
      <c r="J105" s="31">
        <f t="shared" si="94"/>
        <v>1984.6655999999998</v>
      </c>
      <c r="K105" s="35">
        <f t="shared" si="95"/>
        <v>0</v>
      </c>
      <c r="L105" s="36">
        <f t="shared" si="96"/>
        <v>0</v>
      </c>
      <c r="M105" s="35">
        <f t="shared" si="97"/>
        <v>0</v>
      </c>
      <c r="N105" s="35">
        <f t="shared" si="98"/>
        <v>1984.6655999999998</v>
      </c>
      <c r="O105" s="37">
        <f t="shared" si="69"/>
        <v>1</v>
      </c>
    </row>
    <row r="106" spans="1:15" x14ac:dyDescent="0.25">
      <c r="A106" s="8" t="s">
        <v>155</v>
      </c>
      <c r="B106" s="4" t="s">
        <v>40</v>
      </c>
      <c r="C106" s="4" t="s">
        <v>38</v>
      </c>
      <c r="D106" s="101">
        <v>242.94</v>
      </c>
      <c r="E106" s="28"/>
      <c r="F106" s="29"/>
      <c r="G106" s="30">
        <f t="shared" si="92"/>
        <v>0</v>
      </c>
      <c r="H106" s="34">
        <f t="shared" si="93"/>
        <v>242.94</v>
      </c>
      <c r="I106" s="32">
        <v>1.01</v>
      </c>
      <c r="J106" s="31">
        <f t="shared" si="94"/>
        <v>245.36940000000001</v>
      </c>
      <c r="K106" s="35">
        <f t="shared" si="95"/>
        <v>0</v>
      </c>
      <c r="L106" s="36">
        <f t="shared" si="96"/>
        <v>0</v>
      </c>
      <c r="M106" s="35">
        <f t="shared" si="97"/>
        <v>0</v>
      </c>
      <c r="N106" s="35">
        <f t="shared" si="98"/>
        <v>245.36940000000001</v>
      </c>
      <c r="O106" s="37">
        <f t="shared" si="69"/>
        <v>1</v>
      </c>
    </row>
    <row r="107" spans="1:15" ht="25" x14ac:dyDescent="0.25">
      <c r="A107" s="8" t="s">
        <v>156</v>
      </c>
      <c r="B107" s="4" t="s">
        <v>42</v>
      </c>
      <c r="C107" s="4" t="s">
        <v>43</v>
      </c>
      <c r="D107" s="101">
        <v>5466.15</v>
      </c>
      <c r="E107" s="28"/>
      <c r="F107" s="29"/>
      <c r="G107" s="30">
        <f t="shared" si="92"/>
        <v>0</v>
      </c>
      <c r="H107" s="34">
        <f t="shared" si="93"/>
        <v>5466.15</v>
      </c>
      <c r="I107" s="32">
        <v>0.81</v>
      </c>
      <c r="J107" s="31">
        <f t="shared" si="94"/>
        <v>4427.5815000000002</v>
      </c>
      <c r="K107" s="35">
        <f t="shared" si="95"/>
        <v>0</v>
      </c>
      <c r="L107" s="36">
        <f t="shared" si="96"/>
        <v>0</v>
      </c>
      <c r="M107" s="35">
        <f t="shared" si="97"/>
        <v>0</v>
      </c>
      <c r="N107" s="35">
        <f t="shared" si="98"/>
        <v>4427.5815000000002</v>
      </c>
      <c r="O107" s="37">
        <f t="shared" si="69"/>
        <v>1</v>
      </c>
    </row>
    <row r="108" spans="1:15" ht="25" x14ac:dyDescent="0.25">
      <c r="A108" s="8" t="s">
        <v>157</v>
      </c>
      <c r="B108" s="4" t="s">
        <v>45</v>
      </c>
      <c r="C108" s="4" t="s">
        <v>14</v>
      </c>
      <c r="D108" s="101">
        <v>622.91999999999996</v>
      </c>
      <c r="E108" s="28"/>
      <c r="F108" s="29"/>
      <c r="G108" s="30">
        <f t="shared" si="92"/>
        <v>0</v>
      </c>
      <c r="H108" s="34">
        <f t="shared" si="93"/>
        <v>622.91999999999996</v>
      </c>
      <c r="I108" s="32">
        <v>2.12</v>
      </c>
      <c r="J108" s="31">
        <f t="shared" si="94"/>
        <v>1320.5904</v>
      </c>
      <c r="K108" s="35">
        <f t="shared" si="95"/>
        <v>0</v>
      </c>
      <c r="L108" s="36">
        <f t="shared" si="96"/>
        <v>0</v>
      </c>
      <c r="M108" s="35">
        <f t="shared" si="97"/>
        <v>0</v>
      </c>
      <c r="N108" s="35">
        <f t="shared" si="98"/>
        <v>1320.5904</v>
      </c>
      <c r="O108" s="37">
        <f t="shared" si="69"/>
        <v>1</v>
      </c>
    </row>
    <row r="109" spans="1:15" ht="25" x14ac:dyDescent="0.25">
      <c r="A109" s="8" t="s">
        <v>158</v>
      </c>
      <c r="B109" s="4" t="s">
        <v>47</v>
      </c>
      <c r="C109" s="4" t="s">
        <v>38</v>
      </c>
      <c r="D109" s="101">
        <v>62.29</v>
      </c>
      <c r="E109" s="28"/>
      <c r="F109" s="29"/>
      <c r="G109" s="30">
        <f t="shared" si="92"/>
        <v>0</v>
      </c>
      <c r="H109" s="34">
        <f t="shared" si="93"/>
        <v>62.29</v>
      </c>
      <c r="I109" s="32">
        <v>12.76</v>
      </c>
      <c r="J109" s="31">
        <f t="shared" si="94"/>
        <v>794.82039999999995</v>
      </c>
      <c r="K109" s="35">
        <f t="shared" si="95"/>
        <v>0</v>
      </c>
      <c r="L109" s="36">
        <f t="shared" si="96"/>
        <v>0</v>
      </c>
      <c r="M109" s="35">
        <f t="shared" si="97"/>
        <v>0</v>
      </c>
      <c r="N109" s="35">
        <f t="shared" si="98"/>
        <v>794.82039999999995</v>
      </c>
      <c r="O109" s="37">
        <f t="shared" si="69"/>
        <v>1</v>
      </c>
    </row>
    <row r="110" spans="1:15" x14ac:dyDescent="0.25">
      <c r="A110" s="8" t="s">
        <v>159</v>
      </c>
      <c r="B110" s="4" t="s">
        <v>49</v>
      </c>
      <c r="C110" s="4" t="s">
        <v>38</v>
      </c>
      <c r="D110" s="101">
        <v>62.29</v>
      </c>
      <c r="E110" s="28"/>
      <c r="F110" s="29"/>
      <c r="G110" s="30">
        <f t="shared" si="92"/>
        <v>0</v>
      </c>
      <c r="H110" s="34">
        <f t="shared" si="93"/>
        <v>62.29</v>
      </c>
      <c r="I110" s="32">
        <v>0.48</v>
      </c>
      <c r="J110" s="31">
        <f t="shared" si="94"/>
        <v>29.899199999999997</v>
      </c>
      <c r="K110" s="35">
        <f t="shared" si="95"/>
        <v>0</v>
      </c>
      <c r="L110" s="36">
        <f t="shared" si="96"/>
        <v>0</v>
      </c>
      <c r="M110" s="35">
        <f t="shared" si="97"/>
        <v>0</v>
      </c>
      <c r="N110" s="35">
        <f t="shared" si="98"/>
        <v>29.899199999999997</v>
      </c>
      <c r="O110" s="37">
        <f t="shared" si="69"/>
        <v>1</v>
      </c>
    </row>
    <row r="111" spans="1:15" ht="25" x14ac:dyDescent="0.25">
      <c r="A111" s="8" t="s">
        <v>160</v>
      </c>
      <c r="B111" s="4" t="s">
        <v>42</v>
      </c>
      <c r="C111" s="4" t="s">
        <v>43</v>
      </c>
      <c r="D111" s="101">
        <v>1401.52</v>
      </c>
      <c r="E111" s="28"/>
      <c r="F111" s="29"/>
      <c r="G111" s="30">
        <f t="shared" si="92"/>
        <v>0</v>
      </c>
      <c r="H111" s="34">
        <f t="shared" si="93"/>
        <v>1401.52</v>
      </c>
      <c r="I111" s="32">
        <v>0.81</v>
      </c>
      <c r="J111" s="31">
        <f t="shared" si="94"/>
        <v>1135.2312000000002</v>
      </c>
      <c r="K111" s="35">
        <f t="shared" si="95"/>
        <v>0</v>
      </c>
      <c r="L111" s="36">
        <f t="shared" si="96"/>
        <v>0</v>
      </c>
      <c r="M111" s="35">
        <f t="shared" si="97"/>
        <v>0</v>
      </c>
      <c r="N111" s="35">
        <f t="shared" si="98"/>
        <v>1135.2312000000002</v>
      </c>
      <c r="O111" s="37">
        <f t="shared" si="69"/>
        <v>1</v>
      </c>
    </row>
    <row r="112" spans="1:15" ht="25" x14ac:dyDescent="0.25">
      <c r="A112" s="8" t="s">
        <v>161</v>
      </c>
      <c r="B112" s="4" t="s">
        <v>52</v>
      </c>
      <c r="C112" s="4" t="s">
        <v>14</v>
      </c>
      <c r="D112" s="101">
        <v>622.91999999999996</v>
      </c>
      <c r="E112" s="28"/>
      <c r="F112" s="29"/>
      <c r="G112" s="30">
        <f t="shared" si="92"/>
        <v>0</v>
      </c>
      <c r="H112" s="34">
        <f t="shared" si="93"/>
        <v>622.91999999999996</v>
      </c>
      <c r="I112" s="32">
        <v>122.3</v>
      </c>
      <c r="J112" s="31">
        <f t="shared" si="94"/>
        <v>76183.115999999995</v>
      </c>
      <c r="K112" s="35">
        <f t="shared" si="95"/>
        <v>0</v>
      </c>
      <c r="L112" s="36">
        <f t="shared" si="96"/>
        <v>0</v>
      </c>
      <c r="M112" s="35">
        <f t="shared" si="97"/>
        <v>0</v>
      </c>
      <c r="N112" s="35">
        <f t="shared" si="98"/>
        <v>76183.115999999995</v>
      </c>
      <c r="O112" s="37">
        <f t="shared" si="69"/>
        <v>1</v>
      </c>
    </row>
    <row r="113" spans="1:15" ht="25" x14ac:dyDescent="0.25">
      <c r="A113" s="8" t="s">
        <v>162</v>
      </c>
      <c r="B113" s="4" t="s">
        <v>54</v>
      </c>
      <c r="C113" s="4" t="s">
        <v>55</v>
      </c>
      <c r="D113" s="101">
        <v>207.64</v>
      </c>
      <c r="E113" s="28"/>
      <c r="F113" s="29"/>
      <c r="G113" s="30">
        <f t="shared" si="92"/>
        <v>0</v>
      </c>
      <c r="H113" s="34">
        <f t="shared" si="93"/>
        <v>207.64</v>
      </c>
      <c r="I113" s="32">
        <v>43.33</v>
      </c>
      <c r="J113" s="31">
        <f t="shared" si="94"/>
        <v>8997.0411999999997</v>
      </c>
      <c r="K113" s="35">
        <f t="shared" si="95"/>
        <v>0</v>
      </c>
      <c r="L113" s="36">
        <f t="shared" si="96"/>
        <v>0</v>
      </c>
      <c r="M113" s="35">
        <f t="shared" si="97"/>
        <v>0</v>
      </c>
      <c r="N113" s="35">
        <f t="shared" si="98"/>
        <v>8997.0411999999997</v>
      </c>
      <c r="O113" s="37">
        <f t="shared" si="69"/>
        <v>1</v>
      </c>
    </row>
    <row r="114" spans="1:15" ht="25" x14ac:dyDescent="0.25">
      <c r="A114" s="8" t="s">
        <v>163</v>
      </c>
      <c r="B114" s="4" t="s">
        <v>57</v>
      </c>
      <c r="C114" s="4" t="s">
        <v>55</v>
      </c>
      <c r="D114" s="101">
        <v>207.64</v>
      </c>
      <c r="E114" s="28"/>
      <c r="F114" s="29"/>
      <c r="G114" s="30">
        <f t="shared" si="92"/>
        <v>0</v>
      </c>
      <c r="H114" s="34">
        <f t="shared" si="93"/>
        <v>207.64</v>
      </c>
      <c r="I114" s="32">
        <v>8.32</v>
      </c>
      <c r="J114" s="31">
        <f t="shared" si="94"/>
        <v>1727.5647999999999</v>
      </c>
      <c r="K114" s="35">
        <f t="shared" si="95"/>
        <v>0</v>
      </c>
      <c r="L114" s="36">
        <f t="shared" si="96"/>
        <v>0</v>
      </c>
      <c r="M114" s="35">
        <f t="shared" si="97"/>
        <v>0</v>
      </c>
      <c r="N114" s="35">
        <f t="shared" si="98"/>
        <v>1727.5647999999999</v>
      </c>
      <c r="O114" s="37">
        <f t="shared" si="69"/>
        <v>1</v>
      </c>
    </row>
    <row r="115" spans="1:15" x14ac:dyDescent="0.25">
      <c r="A115" s="8" t="s">
        <v>164</v>
      </c>
      <c r="B115" s="4" t="s">
        <v>59</v>
      </c>
      <c r="C115" s="4" t="s">
        <v>55</v>
      </c>
      <c r="D115" s="101">
        <v>207.64</v>
      </c>
      <c r="E115" s="28"/>
      <c r="F115" s="29"/>
      <c r="G115" s="30">
        <f t="shared" si="92"/>
        <v>0</v>
      </c>
      <c r="H115" s="34">
        <f t="shared" si="93"/>
        <v>207.64</v>
      </c>
      <c r="I115" s="32">
        <v>4.6500000000000004</v>
      </c>
      <c r="J115" s="31">
        <f t="shared" si="94"/>
        <v>965.52599999999995</v>
      </c>
      <c r="K115" s="35">
        <f t="shared" si="95"/>
        <v>0</v>
      </c>
      <c r="L115" s="36">
        <f t="shared" si="96"/>
        <v>0</v>
      </c>
      <c r="M115" s="35">
        <f t="shared" si="97"/>
        <v>0</v>
      </c>
      <c r="N115" s="35">
        <f t="shared" si="98"/>
        <v>965.52599999999995</v>
      </c>
      <c r="O115" s="37">
        <f t="shared" si="69"/>
        <v>1</v>
      </c>
    </row>
    <row r="116" spans="1:15" s="45" customFormat="1" x14ac:dyDescent="0.3">
      <c r="A116" s="3" t="s">
        <v>165</v>
      </c>
      <c r="B116" s="3" t="s">
        <v>166</v>
      </c>
      <c r="C116" s="3"/>
      <c r="D116" s="100"/>
      <c r="E116" s="42"/>
      <c r="F116" s="61"/>
      <c r="G116" s="43"/>
      <c r="H116" s="44"/>
      <c r="I116" s="54"/>
      <c r="J116" s="54">
        <f>J117+J130</f>
        <v>212076.51120000001</v>
      </c>
      <c r="K116" s="54">
        <f t="shared" ref="K116:N116" si="99">K117+K130</f>
        <v>0</v>
      </c>
      <c r="L116" s="54">
        <f t="shared" si="99"/>
        <v>21967.2729</v>
      </c>
      <c r="M116" s="54">
        <f t="shared" si="99"/>
        <v>21967.2729</v>
      </c>
      <c r="N116" s="54">
        <f t="shared" si="99"/>
        <v>190109.2383</v>
      </c>
      <c r="O116" s="67">
        <f t="shared" si="69"/>
        <v>0.89641817108503996</v>
      </c>
    </row>
    <row r="117" spans="1:15" s="5" customFormat="1" x14ac:dyDescent="0.25">
      <c r="A117" s="11" t="s">
        <v>167</v>
      </c>
      <c r="B117" s="11" t="s">
        <v>88</v>
      </c>
      <c r="C117" s="11"/>
      <c r="D117" s="103"/>
      <c r="E117" s="51"/>
      <c r="F117" s="63"/>
      <c r="G117" s="52">
        <f t="shared" ref="G117:G139" si="100">E117+F117</f>
        <v>0</v>
      </c>
      <c r="H117" s="53">
        <f t="shared" ref="H117:H139" si="101">D117-G117</f>
        <v>0</v>
      </c>
      <c r="I117" s="56"/>
      <c r="J117" s="56">
        <f>SUM(J118:J129)</f>
        <v>199508.13690000001</v>
      </c>
      <c r="K117" s="56">
        <f t="shared" ref="K117:N117" si="102">SUM(K118:K129)</f>
        <v>0</v>
      </c>
      <c r="L117" s="56">
        <f t="shared" si="102"/>
        <v>21967.2729</v>
      </c>
      <c r="M117" s="56">
        <f t="shared" si="102"/>
        <v>21967.2729</v>
      </c>
      <c r="N117" s="56">
        <f t="shared" si="102"/>
        <v>177540.864</v>
      </c>
      <c r="O117" s="68">
        <f t="shared" si="69"/>
        <v>0.88989284727263673</v>
      </c>
    </row>
    <row r="118" spans="1:15" x14ac:dyDescent="0.25">
      <c r="A118" s="8" t="s">
        <v>168</v>
      </c>
      <c r="B118" s="4" t="s">
        <v>35</v>
      </c>
      <c r="C118" s="4" t="s">
        <v>14</v>
      </c>
      <c r="D118" s="101">
        <v>1258.56</v>
      </c>
      <c r="E118" s="28"/>
      <c r="F118" s="29">
        <v>1258.56</v>
      </c>
      <c r="G118" s="30">
        <f t="shared" si="100"/>
        <v>1258.56</v>
      </c>
      <c r="H118" s="34">
        <f t="shared" si="101"/>
        <v>0</v>
      </c>
      <c r="I118" s="32">
        <v>1.5</v>
      </c>
      <c r="J118" s="31">
        <f t="shared" ref="J118:J129" si="103">I118*D118</f>
        <v>1887.84</v>
      </c>
      <c r="K118" s="35">
        <f t="shared" ref="K118:K139" si="104">I118*E118</f>
        <v>0</v>
      </c>
      <c r="L118" s="36">
        <f t="shared" ref="L118:L139" si="105">I118*F118</f>
        <v>1887.84</v>
      </c>
      <c r="M118" s="35">
        <f t="shared" ref="M118:M139" si="106">I118*G118</f>
        <v>1887.84</v>
      </c>
      <c r="N118" s="35">
        <f t="shared" ref="N118:N139" si="107">I118*H118</f>
        <v>0</v>
      </c>
      <c r="O118" s="37">
        <f t="shared" si="69"/>
        <v>0</v>
      </c>
    </row>
    <row r="119" spans="1:15" ht="25" x14ac:dyDescent="0.25">
      <c r="A119" s="8" t="s">
        <v>169</v>
      </c>
      <c r="B119" s="4" t="s">
        <v>37</v>
      </c>
      <c r="C119" s="4" t="s">
        <v>38</v>
      </c>
      <c r="D119" s="101">
        <v>377.57</v>
      </c>
      <c r="E119" s="28"/>
      <c r="F119" s="29">
        <v>377.57</v>
      </c>
      <c r="G119" s="30">
        <f t="shared" si="100"/>
        <v>377.57</v>
      </c>
      <c r="H119" s="34">
        <f t="shared" si="101"/>
        <v>0</v>
      </c>
      <c r="I119" s="32">
        <v>10.62</v>
      </c>
      <c r="J119" s="31">
        <f t="shared" si="103"/>
        <v>4009.7933999999996</v>
      </c>
      <c r="K119" s="35">
        <f t="shared" si="104"/>
        <v>0</v>
      </c>
      <c r="L119" s="36">
        <f t="shared" si="105"/>
        <v>4009.7933999999996</v>
      </c>
      <c r="M119" s="35">
        <f t="shared" si="106"/>
        <v>4009.7933999999996</v>
      </c>
      <c r="N119" s="35">
        <f t="shared" si="107"/>
        <v>0</v>
      </c>
      <c r="O119" s="37">
        <f t="shared" si="69"/>
        <v>0</v>
      </c>
    </row>
    <row r="120" spans="1:15" x14ac:dyDescent="0.25">
      <c r="A120" s="8" t="s">
        <v>170</v>
      </c>
      <c r="B120" s="4" t="s">
        <v>40</v>
      </c>
      <c r="C120" s="4" t="s">
        <v>38</v>
      </c>
      <c r="D120" s="101">
        <v>490.84</v>
      </c>
      <c r="E120" s="28"/>
      <c r="F120" s="29">
        <v>490.84</v>
      </c>
      <c r="G120" s="30">
        <f t="shared" si="100"/>
        <v>490.84</v>
      </c>
      <c r="H120" s="34">
        <f t="shared" si="101"/>
        <v>0</v>
      </c>
      <c r="I120" s="32">
        <v>1.01</v>
      </c>
      <c r="J120" s="31">
        <f t="shared" si="103"/>
        <v>495.7484</v>
      </c>
      <c r="K120" s="35">
        <f t="shared" si="104"/>
        <v>0</v>
      </c>
      <c r="L120" s="36">
        <f t="shared" si="105"/>
        <v>495.7484</v>
      </c>
      <c r="M120" s="35">
        <f t="shared" si="106"/>
        <v>495.7484</v>
      </c>
      <c r="N120" s="35">
        <f t="shared" si="107"/>
        <v>0</v>
      </c>
      <c r="O120" s="37">
        <f t="shared" si="69"/>
        <v>0</v>
      </c>
    </row>
    <row r="121" spans="1:15" ht="25" x14ac:dyDescent="0.25">
      <c r="A121" s="8" t="s">
        <v>171</v>
      </c>
      <c r="B121" s="4" t="s">
        <v>42</v>
      </c>
      <c r="C121" s="4" t="s">
        <v>43</v>
      </c>
      <c r="D121" s="101">
        <v>11043.9</v>
      </c>
      <c r="E121" s="28"/>
      <c r="F121" s="29">
        <v>11043.9</v>
      </c>
      <c r="G121" s="30">
        <f t="shared" si="100"/>
        <v>11043.9</v>
      </c>
      <c r="H121" s="34">
        <f t="shared" si="101"/>
        <v>0</v>
      </c>
      <c r="I121" s="32">
        <v>0.81</v>
      </c>
      <c r="J121" s="31">
        <f t="shared" si="103"/>
        <v>8945.5590000000011</v>
      </c>
      <c r="K121" s="35">
        <f t="shared" si="104"/>
        <v>0</v>
      </c>
      <c r="L121" s="36">
        <f t="shared" si="105"/>
        <v>8945.5590000000011</v>
      </c>
      <c r="M121" s="35">
        <f t="shared" si="106"/>
        <v>8945.5590000000011</v>
      </c>
      <c r="N121" s="35">
        <f t="shared" si="107"/>
        <v>0</v>
      </c>
      <c r="O121" s="37">
        <f t="shared" si="69"/>
        <v>0</v>
      </c>
    </row>
    <row r="122" spans="1:15" ht="25" x14ac:dyDescent="0.25">
      <c r="A122" s="8" t="s">
        <v>172</v>
      </c>
      <c r="B122" s="4" t="s">
        <v>45</v>
      </c>
      <c r="C122" s="4" t="s">
        <v>14</v>
      </c>
      <c r="D122" s="101">
        <v>1258.56</v>
      </c>
      <c r="E122" s="28"/>
      <c r="F122" s="29">
        <v>1258.56</v>
      </c>
      <c r="G122" s="30">
        <f t="shared" si="100"/>
        <v>1258.56</v>
      </c>
      <c r="H122" s="34">
        <f t="shared" si="101"/>
        <v>0</v>
      </c>
      <c r="I122" s="32">
        <v>2.12</v>
      </c>
      <c r="J122" s="31">
        <f t="shared" si="103"/>
        <v>2668.1471999999999</v>
      </c>
      <c r="K122" s="35">
        <f t="shared" si="104"/>
        <v>0</v>
      </c>
      <c r="L122" s="36">
        <f t="shared" si="105"/>
        <v>2668.1471999999999</v>
      </c>
      <c r="M122" s="35">
        <f t="shared" si="106"/>
        <v>2668.1471999999999</v>
      </c>
      <c r="N122" s="35">
        <f t="shared" si="107"/>
        <v>0</v>
      </c>
      <c r="O122" s="37">
        <f t="shared" si="69"/>
        <v>0</v>
      </c>
    </row>
    <row r="123" spans="1:15" ht="25" x14ac:dyDescent="0.25">
      <c r="A123" s="8" t="s">
        <v>173</v>
      </c>
      <c r="B123" s="4" t="s">
        <v>47</v>
      </c>
      <c r="C123" s="4" t="s">
        <v>38</v>
      </c>
      <c r="D123" s="101">
        <v>125.86</v>
      </c>
      <c r="E123" s="28"/>
      <c r="F123" s="29">
        <v>125.86</v>
      </c>
      <c r="G123" s="30">
        <f t="shared" si="100"/>
        <v>125.86</v>
      </c>
      <c r="H123" s="34">
        <f t="shared" si="101"/>
        <v>0</v>
      </c>
      <c r="I123" s="32">
        <v>12.76</v>
      </c>
      <c r="J123" s="31">
        <f t="shared" si="103"/>
        <v>1605.9736</v>
      </c>
      <c r="K123" s="35">
        <f t="shared" si="104"/>
        <v>0</v>
      </c>
      <c r="L123" s="36">
        <f t="shared" si="105"/>
        <v>1605.9736</v>
      </c>
      <c r="M123" s="35">
        <f t="shared" si="106"/>
        <v>1605.9736</v>
      </c>
      <c r="N123" s="35">
        <f t="shared" si="107"/>
        <v>0</v>
      </c>
      <c r="O123" s="37">
        <f t="shared" si="69"/>
        <v>0</v>
      </c>
    </row>
    <row r="124" spans="1:15" x14ac:dyDescent="0.25">
      <c r="A124" s="8" t="s">
        <v>174</v>
      </c>
      <c r="B124" s="4" t="s">
        <v>49</v>
      </c>
      <c r="C124" s="4" t="s">
        <v>38</v>
      </c>
      <c r="D124" s="101">
        <v>125.86</v>
      </c>
      <c r="E124" s="28"/>
      <c r="F124" s="29">
        <v>125.86</v>
      </c>
      <c r="G124" s="30">
        <f t="shared" si="100"/>
        <v>125.86</v>
      </c>
      <c r="H124" s="34">
        <f t="shared" si="101"/>
        <v>0</v>
      </c>
      <c r="I124" s="32">
        <v>0.48</v>
      </c>
      <c r="J124" s="31">
        <f t="shared" si="103"/>
        <v>60.412799999999997</v>
      </c>
      <c r="K124" s="35">
        <f t="shared" si="104"/>
        <v>0</v>
      </c>
      <c r="L124" s="36">
        <f t="shared" si="105"/>
        <v>60.412799999999997</v>
      </c>
      <c r="M124" s="35">
        <f t="shared" si="106"/>
        <v>60.412799999999997</v>
      </c>
      <c r="N124" s="35">
        <f t="shared" si="107"/>
        <v>0</v>
      </c>
      <c r="O124" s="37">
        <f t="shared" si="69"/>
        <v>0</v>
      </c>
    </row>
    <row r="125" spans="1:15" ht="25" x14ac:dyDescent="0.25">
      <c r="A125" s="8" t="s">
        <v>175</v>
      </c>
      <c r="B125" s="4" t="s">
        <v>42</v>
      </c>
      <c r="C125" s="4" t="s">
        <v>43</v>
      </c>
      <c r="D125" s="101">
        <v>2831.85</v>
      </c>
      <c r="E125" s="28"/>
      <c r="F125" s="29">
        <v>2831.85</v>
      </c>
      <c r="G125" s="30">
        <f t="shared" si="100"/>
        <v>2831.85</v>
      </c>
      <c r="H125" s="34">
        <f t="shared" si="101"/>
        <v>0</v>
      </c>
      <c r="I125" s="32">
        <v>0.81</v>
      </c>
      <c r="J125" s="31">
        <f t="shared" si="103"/>
        <v>2293.7984999999999</v>
      </c>
      <c r="K125" s="35">
        <f t="shared" si="104"/>
        <v>0</v>
      </c>
      <c r="L125" s="36">
        <f t="shared" si="105"/>
        <v>2293.7984999999999</v>
      </c>
      <c r="M125" s="35">
        <f t="shared" si="106"/>
        <v>2293.7984999999999</v>
      </c>
      <c r="N125" s="35">
        <f t="shared" si="107"/>
        <v>0</v>
      </c>
      <c r="O125" s="37">
        <f t="shared" si="69"/>
        <v>0</v>
      </c>
    </row>
    <row r="126" spans="1:15" ht="25" x14ac:dyDescent="0.25">
      <c r="A126" s="8" t="s">
        <v>176</v>
      </c>
      <c r="B126" s="4" t="s">
        <v>52</v>
      </c>
      <c r="C126" s="4" t="s">
        <v>14</v>
      </c>
      <c r="D126" s="101">
        <v>1258.56</v>
      </c>
      <c r="E126" s="28"/>
      <c r="F126" s="29"/>
      <c r="G126" s="30">
        <f t="shared" si="100"/>
        <v>0</v>
      </c>
      <c r="H126" s="34">
        <f t="shared" si="101"/>
        <v>1258.56</v>
      </c>
      <c r="I126" s="32">
        <v>122.3</v>
      </c>
      <c r="J126" s="31">
        <f t="shared" si="103"/>
        <v>153921.88799999998</v>
      </c>
      <c r="K126" s="35">
        <f t="shared" si="104"/>
        <v>0</v>
      </c>
      <c r="L126" s="36">
        <f t="shared" si="105"/>
        <v>0</v>
      </c>
      <c r="M126" s="35">
        <f t="shared" si="106"/>
        <v>0</v>
      </c>
      <c r="N126" s="35">
        <f t="shared" si="107"/>
        <v>153921.88799999998</v>
      </c>
      <c r="O126" s="37">
        <f t="shared" si="69"/>
        <v>1</v>
      </c>
    </row>
    <row r="127" spans="1:15" ht="25" x14ac:dyDescent="0.25">
      <c r="A127" s="8" t="s">
        <v>177</v>
      </c>
      <c r="B127" s="4" t="s">
        <v>54</v>
      </c>
      <c r="C127" s="4" t="s">
        <v>55</v>
      </c>
      <c r="D127" s="101">
        <v>419.52</v>
      </c>
      <c r="E127" s="28"/>
      <c r="F127" s="29"/>
      <c r="G127" s="30">
        <f t="shared" si="100"/>
        <v>0</v>
      </c>
      <c r="H127" s="34">
        <f t="shared" si="101"/>
        <v>419.52</v>
      </c>
      <c r="I127" s="32">
        <v>43.33</v>
      </c>
      <c r="J127" s="31">
        <f t="shared" si="103"/>
        <v>18177.801599999999</v>
      </c>
      <c r="K127" s="35">
        <f t="shared" si="104"/>
        <v>0</v>
      </c>
      <c r="L127" s="36">
        <f t="shared" si="105"/>
        <v>0</v>
      </c>
      <c r="M127" s="35">
        <f t="shared" si="106"/>
        <v>0</v>
      </c>
      <c r="N127" s="35">
        <f t="shared" si="107"/>
        <v>18177.801599999999</v>
      </c>
      <c r="O127" s="37">
        <f t="shared" si="69"/>
        <v>1</v>
      </c>
    </row>
    <row r="128" spans="1:15" ht="25" x14ac:dyDescent="0.25">
      <c r="A128" s="8" t="s">
        <v>178</v>
      </c>
      <c r="B128" s="4" t="s">
        <v>57</v>
      </c>
      <c r="C128" s="4" t="s">
        <v>55</v>
      </c>
      <c r="D128" s="101">
        <v>419.52</v>
      </c>
      <c r="E128" s="28"/>
      <c r="F128" s="29"/>
      <c r="G128" s="30">
        <f t="shared" si="100"/>
        <v>0</v>
      </c>
      <c r="H128" s="34">
        <f t="shared" si="101"/>
        <v>419.52</v>
      </c>
      <c r="I128" s="32">
        <v>8.32</v>
      </c>
      <c r="J128" s="31">
        <f t="shared" si="103"/>
        <v>3490.4063999999998</v>
      </c>
      <c r="K128" s="35">
        <f t="shared" si="104"/>
        <v>0</v>
      </c>
      <c r="L128" s="36">
        <f t="shared" si="105"/>
        <v>0</v>
      </c>
      <c r="M128" s="35">
        <f t="shared" si="106"/>
        <v>0</v>
      </c>
      <c r="N128" s="35">
        <f t="shared" si="107"/>
        <v>3490.4063999999998</v>
      </c>
      <c r="O128" s="37">
        <f t="shared" si="69"/>
        <v>1</v>
      </c>
    </row>
    <row r="129" spans="1:15" x14ac:dyDescent="0.25">
      <c r="A129" s="4" t="s">
        <v>179</v>
      </c>
      <c r="B129" s="4" t="s">
        <v>59</v>
      </c>
      <c r="C129" s="4" t="s">
        <v>55</v>
      </c>
      <c r="D129" s="101">
        <v>419.52</v>
      </c>
      <c r="E129" s="28"/>
      <c r="F129" s="29"/>
      <c r="G129" s="30">
        <f t="shared" si="100"/>
        <v>0</v>
      </c>
      <c r="H129" s="34">
        <f t="shared" si="101"/>
        <v>419.52</v>
      </c>
      <c r="I129" s="32">
        <v>4.6500000000000004</v>
      </c>
      <c r="J129" s="31">
        <f t="shared" si="103"/>
        <v>1950.768</v>
      </c>
      <c r="K129" s="35">
        <f t="shared" si="104"/>
        <v>0</v>
      </c>
      <c r="L129" s="36">
        <f t="shared" si="105"/>
        <v>0</v>
      </c>
      <c r="M129" s="35">
        <f t="shared" si="106"/>
        <v>0</v>
      </c>
      <c r="N129" s="35">
        <f t="shared" si="107"/>
        <v>1950.768</v>
      </c>
      <c r="O129" s="37">
        <f t="shared" si="69"/>
        <v>1</v>
      </c>
    </row>
    <row r="130" spans="1:15" s="6" customFormat="1" x14ac:dyDescent="0.3">
      <c r="A130" s="11" t="s">
        <v>180</v>
      </c>
      <c r="B130" s="11" t="s">
        <v>91</v>
      </c>
      <c r="C130" s="11"/>
      <c r="D130" s="103"/>
      <c r="E130" s="51"/>
      <c r="F130" s="63"/>
      <c r="G130" s="52">
        <f t="shared" si="100"/>
        <v>0</v>
      </c>
      <c r="H130" s="53">
        <f t="shared" si="101"/>
        <v>0</v>
      </c>
      <c r="I130" s="56"/>
      <c r="J130" s="56">
        <f>SUM(J131:J139)</f>
        <v>12568.374300000001</v>
      </c>
      <c r="K130" s="56">
        <f t="shared" ref="K130:N130" si="108">SUM(K131:K139)</f>
        <v>0</v>
      </c>
      <c r="L130" s="56">
        <f t="shared" si="108"/>
        <v>0</v>
      </c>
      <c r="M130" s="56">
        <f t="shared" si="108"/>
        <v>0</v>
      </c>
      <c r="N130" s="56">
        <f t="shared" si="108"/>
        <v>12568.374300000001</v>
      </c>
      <c r="O130" s="68">
        <f t="shared" si="69"/>
        <v>1</v>
      </c>
    </row>
    <row r="131" spans="1:15" x14ac:dyDescent="0.25">
      <c r="A131" s="8" t="s">
        <v>181</v>
      </c>
      <c r="B131" s="4" t="s">
        <v>93</v>
      </c>
      <c r="C131" s="4" t="s">
        <v>55</v>
      </c>
      <c r="D131" s="101">
        <v>17.52</v>
      </c>
      <c r="E131" s="28"/>
      <c r="F131" s="29"/>
      <c r="G131" s="30">
        <f t="shared" si="100"/>
        <v>0</v>
      </c>
      <c r="H131" s="34">
        <f t="shared" si="101"/>
        <v>17.52</v>
      </c>
      <c r="I131" s="32">
        <v>1.7</v>
      </c>
      <c r="J131" s="31">
        <f t="shared" ref="J131:J139" si="109">I131*D131</f>
        <v>29.783999999999999</v>
      </c>
      <c r="K131" s="35">
        <f t="shared" si="104"/>
        <v>0</v>
      </c>
      <c r="L131" s="36">
        <f t="shared" si="105"/>
        <v>0</v>
      </c>
      <c r="M131" s="35">
        <f t="shared" si="106"/>
        <v>0</v>
      </c>
      <c r="N131" s="35">
        <f t="shared" si="107"/>
        <v>29.783999999999999</v>
      </c>
      <c r="O131" s="37">
        <f t="shared" si="69"/>
        <v>1</v>
      </c>
    </row>
    <row r="132" spans="1:15" ht="25" x14ac:dyDescent="0.25">
      <c r="A132" s="8" t="s">
        <v>182</v>
      </c>
      <c r="B132" s="4" t="s">
        <v>37</v>
      </c>
      <c r="C132" s="4" t="s">
        <v>38</v>
      </c>
      <c r="D132" s="101">
        <v>19.27</v>
      </c>
      <c r="E132" s="28"/>
      <c r="F132" s="29"/>
      <c r="G132" s="30">
        <f t="shared" si="100"/>
        <v>0</v>
      </c>
      <c r="H132" s="34">
        <f t="shared" si="101"/>
        <v>19.27</v>
      </c>
      <c r="I132" s="32">
        <v>10.62</v>
      </c>
      <c r="J132" s="31">
        <f t="shared" si="109"/>
        <v>204.64739999999998</v>
      </c>
      <c r="K132" s="35">
        <f t="shared" si="104"/>
        <v>0</v>
      </c>
      <c r="L132" s="36">
        <f t="shared" si="105"/>
        <v>0</v>
      </c>
      <c r="M132" s="35">
        <f t="shared" si="106"/>
        <v>0</v>
      </c>
      <c r="N132" s="35">
        <f t="shared" si="107"/>
        <v>204.64739999999998</v>
      </c>
      <c r="O132" s="37">
        <f t="shared" si="69"/>
        <v>1</v>
      </c>
    </row>
    <row r="133" spans="1:15" ht="25" x14ac:dyDescent="0.25">
      <c r="A133" s="8" t="s">
        <v>183</v>
      </c>
      <c r="B133" s="4" t="s">
        <v>96</v>
      </c>
      <c r="C133" s="4" t="s">
        <v>38</v>
      </c>
      <c r="D133" s="101">
        <v>1.75</v>
      </c>
      <c r="E133" s="28"/>
      <c r="F133" s="29"/>
      <c r="G133" s="30">
        <f t="shared" si="100"/>
        <v>0</v>
      </c>
      <c r="H133" s="34">
        <f t="shared" si="101"/>
        <v>1.75</v>
      </c>
      <c r="I133" s="32">
        <v>179.73</v>
      </c>
      <c r="J133" s="31">
        <f t="shared" si="109"/>
        <v>314.52749999999997</v>
      </c>
      <c r="K133" s="35">
        <f t="shared" si="104"/>
        <v>0</v>
      </c>
      <c r="L133" s="36">
        <f t="shared" si="105"/>
        <v>0</v>
      </c>
      <c r="M133" s="35">
        <f t="shared" si="106"/>
        <v>0</v>
      </c>
      <c r="N133" s="35">
        <f t="shared" si="107"/>
        <v>314.52749999999997</v>
      </c>
      <c r="O133" s="37">
        <f t="shared" si="69"/>
        <v>1</v>
      </c>
    </row>
    <row r="134" spans="1:15" ht="25" x14ac:dyDescent="0.25">
      <c r="A134" s="8" t="s">
        <v>184</v>
      </c>
      <c r="B134" s="4" t="s">
        <v>98</v>
      </c>
      <c r="C134" s="4" t="s">
        <v>38</v>
      </c>
      <c r="D134" s="101">
        <v>15.32</v>
      </c>
      <c r="E134" s="28"/>
      <c r="F134" s="29"/>
      <c r="G134" s="30">
        <f t="shared" si="100"/>
        <v>0</v>
      </c>
      <c r="H134" s="34">
        <f t="shared" si="101"/>
        <v>15.32</v>
      </c>
      <c r="I134" s="32">
        <v>133.13</v>
      </c>
      <c r="J134" s="31">
        <f t="shared" si="109"/>
        <v>2039.5516</v>
      </c>
      <c r="K134" s="35">
        <f t="shared" si="104"/>
        <v>0</v>
      </c>
      <c r="L134" s="36">
        <f t="shared" si="105"/>
        <v>0</v>
      </c>
      <c r="M134" s="35">
        <f t="shared" si="106"/>
        <v>0</v>
      </c>
      <c r="N134" s="35">
        <f t="shared" si="107"/>
        <v>2039.5516</v>
      </c>
      <c r="O134" s="37">
        <f t="shared" si="69"/>
        <v>1</v>
      </c>
    </row>
    <row r="135" spans="1:15" ht="37.5" x14ac:dyDescent="0.25">
      <c r="A135" s="8" t="s">
        <v>185</v>
      </c>
      <c r="B135" s="4" t="s">
        <v>100</v>
      </c>
      <c r="C135" s="4" t="s">
        <v>101</v>
      </c>
      <c r="D135" s="101">
        <v>17.52</v>
      </c>
      <c r="E135" s="28"/>
      <c r="F135" s="29"/>
      <c r="G135" s="30">
        <f t="shared" si="100"/>
        <v>0</v>
      </c>
      <c r="H135" s="34">
        <f t="shared" si="101"/>
        <v>17.52</v>
      </c>
      <c r="I135" s="32">
        <v>167.62</v>
      </c>
      <c r="J135" s="31">
        <f t="shared" si="109"/>
        <v>2936.7024000000001</v>
      </c>
      <c r="K135" s="35">
        <f t="shared" si="104"/>
        <v>0</v>
      </c>
      <c r="L135" s="36">
        <f t="shared" si="105"/>
        <v>0</v>
      </c>
      <c r="M135" s="35">
        <f t="shared" si="106"/>
        <v>0</v>
      </c>
      <c r="N135" s="35">
        <f t="shared" si="107"/>
        <v>2936.7024000000001</v>
      </c>
      <c r="O135" s="37">
        <f t="shared" ref="O135:O198" si="110">N135/J135</f>
        <v>1</v>
      </c>
    </row>
    <row r="136" spans="1:15" ht="25" x14ac:dyDescent="0.25">
      <c r="A136" s="8" t="s">
        <v>186</v>
      </c>
      <c r="B136" s="4" t="s">
        <v>103</v>
      </c>
      <c r="C136" s="4" t="s">
        <v>9</v>
      </c>
      <c r="D136" s="101">
        <v>2</v>
      </c>
      <c r="E136" s="28"/>
      <c r="F136" s="29"/>
      <c r="G136" s="30">
        <f t="shared" si="100"/>
        <v>0</v>
      </c>
      <c r="H136" s="34">
        <f t="shared" si="101"/>
        <v>2</v>
      </c>
      <c r="I136" s="32">
        <v>1660.34</v>
      </c>
      <c r="J136" s="31">
        <f t="shared" si="109"/>
        <v>3320.68</v>
      </c>
      <c r="K136" s="35">
        <f t="shared" si="104"/>
        <v>0</v>
      </c>
      <c r="L136" s="36">
        <f t="shared" si="105"/>
        <v>0</v>
      </c>
      <c r="M136" s="35">
        <f t="shared" si="106"/>
        <v>0</v>
      </c>
      <c r="N136" s="35">
        <f t="shared" si="107"/>
        <v>3320.68</v>
      </c>
      <c r="O136" s="37">
        <f t="shared" si="110"/>
        <v>1</v>
      </c>
    </row>
    <row r="137" spans="1:15" ht="25" x14ac:dyDescent="0.25">
      <c r="A137" s="8" t="s">
        <v>187</v>
      </c>
      <c r="B137" s="4" t="s">
        <v>118</v>
      </c>
      <c r="C137" s="4" t="s">
        <v>6</v>
      </c>
      <c r="D137" s="101">
        <v>1</v>
      </c>
      <c r="E137" s="28"/>
      <c r="F137" s="29"/>
      <c r="G137" s="30">
        <f t="shared" si="100"/>
        <v>0</v>
      </c>
      <c r="H137" s="34">
        <f t="shared" si="101"/>
        <v>1</v>
      </c>
      <c r="I137" s="32">
        <v>2813.82</v>
      </c>
      <c r="J137" s="31">
        <f t="shared" si="109"/>
        <v>2813.82</v>
      </c>
      <c r="K137" s="35">
        <f t="shared" si="104"/>
        <v>0</v>
      </c>
      <c r="L137" s="36">
        <f t="shared" si="105"/>
        <v>0</v>
      </c>
      <c r="M137" s="35">
        <f t="shared" si="106"/>
        <v>0</v>
      </c>
      <c r="N137" s="35">
        <f t="shared" si="107"/>
        <v>2813.82</v>
      </c>
      <c r="O137" s="37">
        <f t="shared" si="110"/>
        <v>1</v>
      </c>
    </row>
    <row r="138" spans="1:15" x14ac:dyDescent="0.25">
      <c r="A138" s="8" t="s">
        <v>188</v>
      </c>
      <c r="B138" s="4" t="s">
        <v>40</v>
      </c>
      <c r="C138" s="4" t="s">
        <v>38</v>
      </c>
      <c r="D138" s="101">
        <v>47.24</v>
      </c>
      <c r="E138" s="28"/>
      <c r="F138" s="29"/>
      <c r="G138" s="30">
        <f t="shared" si="100"/>
        <v>0</v>
      </c>
      <c r="H138" s="34">
        <f t="shared" si="101"/>
        <v>47.24</v>
      </c>
      <c r="I138" s="32">
        <v>1.01</v>
      </c>
      <c r="J138" s="31">
        <f t="shared" si="109"/>
        <v>47.712400000000002</v>
      </c>
      <c r="K138" s="35">
        <f t="shared" si="104"/>
        <v>0</v>
      </c>
      <c r="L138" s="36">
        <f t="shared" si="105"/>
        <v>0</v>
      </c>
      <c r="M138" s="35">
        <f t="shared" si="106"/>
        <v>0</v>
      </c>
      <c r="N138" s="35">
        <f t="shared" si="107"/>
        <v>47.712400000000002</v>
      </c>
      <c r="O138" s="37">
        <f t="shared" si="110"/>
        <v>1</v>
      </c>
    </row>
    <row r="139" spans="1:15" ht="25" customHeight="1" x14ac:dyDescent="0.25">
      <c r="A139" s="8" t="s">
        <v>189</v>
      </c>
      <c r="B139" s="4" t="s">
        <v>42</v>
      </c>
      <c r="C139" s="4" t="s">
        <v>43</v>
      </c>
      <c r="D139" s="101">
        <v>1062.9000000000001</v>
      </c>
      <c r="E139" s="28"/>
      <c r="F139" s="29"/>
      <c r="G139" s="30">
        <f t="shared" si="100"/>
        <v>0</v>
      </c>
      <c r="H139" s="34">
        <f t="shared" si="101"/>
        <v>1062.9000000000001</v>
      </c>
      <c r="I139" s="32">
        <v>0.81</v>
      </c>
      <c r="J139" s="31">
        <f t="shared" si="109"/>
        <v>860.94900000000018</v>
      </c>
      <c r="K139" s="35">
        <f t="shared" si="104"/>
        <v>0</v>
      </c>
      <c r="L139" s="36">
        <f t="shared" si="105"/>
        <v>0</v>
      </c>
      <c r="M139" s="35">
        <f t="shared" si="106"/>
        <v>0</v>
      </c>
      <c r="N139" s="35">
        <f t="shared" si="107"/>
        <v>860.94900000000018</v>
      </c>
      <c r="O139" s="37">
        <f t="shared" si="110"/>
        <v>1</v>
      </c>
    </row>
    <row r="140" spans="1:15" s="45" customFormat="1" x14ac:dyDescent="0.3">
      <c r="A140" s="3" t="s">
        <v>190</v>
      </c>
      <c r="B140" s="3" t="s">
        <v>191</v>
      </c>
      <c r="C140" s="3"/>
      <c r="D140" s="100"/>
      <c r="E140" s="42"/>
      <c r="F140" s="61"/>
      <c r="G140" s="43"/>
      <c r="H140" s="44"/>
      <c r="I140" s="54"/>
      <c r="J140" s="54">
        <f>J141+J154</f>
        <v>201294.13109999997</v>
      </c>
      <c r="K140" s="54">
        <f t="shared" ref="K140:N140" si="111">K141+K154</f>
        <v>0</v>
      </c>
      <c r="L140" s="54">
        <f t="shared" si="111"/>
        <v>91808.632442000002</v>
      </c>
      <c r="M140" s="54">
        <f t="shared" si="111"/>
        <v>91808.632442000002</v>
      </c>
      <c r="N140" s="54">
        <f t="shared" si="111"/>
        <v>109485.50165799999</v>
      </c>
      <c r="O140" s="67">
        <f t="shared" si="110"/>
        <v>0.54390806656757029</v>
      </c>
    </row>
    <row r="141" spans="1:15" s="5" customFormat="1" x14ac:dyDescent="0.25">
      <c r="A141" s="11" t="s">
        <v>192</v>
      </c>
      <c r="B141" s="11" t="s">
        <v>88</v>
      </c>
      <c r="C141" s="11"/>
      <c r="D141" s="103"/>
      <c r="E141" s="51"/>
      <c r="F141" s="63"/>
      <c r="G141" s="52">
        <f t="shared" ref="G141:G164" si="112">E141+F141</f>
        <v>0</v>
      </c>
      <c r="H141" s="53">
        <f t="shared" ref="H141:H164" si="113">D141-G141</f>
        <v>0</v>
      </c>
      <c r="I141" s="56"/>
      <c r="J141" s="56">
        <f>SUM(J142:J153)</f>
        <v>158961.44419999997</v>
      </c>
      <c r="K141" s="56">
        <f t="shared" ref="K141:N141" si="114">SUM(K142:K153)</f>
        <v>0</v>
      </c>
      <c r="L141" s="56">
        <f t="shared" si="114"/>
        <v>91808.632442000002</v>
      </c>
      <c r="M141" s="56">
        <f t="shared" si="114"/>
        <v>91808.632442000002</v>
      </c>
      <c r="N141" s="56">
        <f t="shared" si="114"/>
        <v>67152.811757999996</v>
      </c>
      <c r="O141" s="68">
        <f t="shared" si="110"/>
        <v>0.42244716695899276</v>
      </c>
    </row>
    <row r="142" spans="1:15" x14ac:dyDescent="0.25">
      <c r="A142" s="8" t="s">
        <v>193</v>
      </c>
      <c r="B142" s="4" t="s">
        <v>35</v>
      </c>
      <c r="C142" s="4" t="s">
        <v>14</v>
      </c>
      <c r="D142" s="101">
        <v>1002.78</v>
      </c>
      <c r="E142" s="28"/>
      <c r="F142" s="29">
        <v>1002.78</v>
      </c>
      <c r="G142" s="30">
        <f t="shared" si="112"/>
        <v>1002.78</v>
      </c>
      <c r="H142" s="34">
        <f t="shared" si="113"/>
        <v>0</v>
      </c>
      <c r="I142" s="32">
        <v>1.5</v>
      </c>
      <c r="J142" s="31">
        <f t="shared" ref="J142:J153" si="115">I142*D142</f>
        <v>1504.17</v>
      </c>
      <c r="K142" s="35">
        <f t="shared" ref="K142:K164" si="116">I142*E142</f>
        <v>0</v>
      </c>
      <c r="L142" s="36">
        <f t="shared" ref="L142:L164" si="117">I142*F142</f>
        <v>1504.17</v>
      </c>
      <c r="M142" s="35">
        <f t="shared" ref="M142:M164" si="118">I142*G142</f>
        <v>1504.17</v>
      </c>
      <c r="N142" s="35">
        <f t="shared" ref="N142:N164" si="119">I142*H142</f>
        <v>0</v>
      </c>
      <c r="O142" s="37">
        <f t="shared" si="110"/>
        <v>0</v>
      </c>
    </row>
    <row r="143" spans="1:15" ht="25" x14ac:dyDescent="0.25">
      <c r="A143" s="8" t="s">
        <v>194</v>
      </c>
      <c r="B143" s="4" t="s">
        <v>37</v>
      </c>
      <c r="C143" s="4" t="s">
        <v>38</v>
      </c>
      <c r="D143" s="101">
        <v>300.83</v>
      </c>
      <c r="E143" s="28"/>
      <c r="F143" s="29">
        <v>300.834</v>
      </c>
      <c r="G143" s="30">
        <f t="shared" si="112"/>
        <v>300.834</v>
      </c>
      <c r="H143" s="34">
        <f t="shared" si="113"/>
        <v>-4.0000000000190994E-3</v>
      </c>
      <c r="I143" s="32">
        <v>10.62</v>
      </c>
      <c r="J143" s="31">
        <f t="shared" si="115"/>
        <v>3194.8145999999997</v>
      </c>
      <c r="K143" s="35">
        <f t="shared" si="116"/>
        <v>0</v>
      </c>
      <c r="L143" s="36">
        <f t="shared" si="117"/>
        <v>3194.8570799999998</v>
      </c>
      <c r="M143" s="35">
        <f t="shared" si="118"/>
        <v>3194.8570799999998</v>
      </c>
      <c r="N143" s="35">
        <f t="shared" si="119"/>
        <v>-4.2480000000202835E-2</v>
      </c>
      <c r="O143" s="37">
        <f t="shared" si="110"/>
        <v>-1.3296546222182295E-5</v>
      </c>
    </row>
    <row r="144" spans="1:15" x14ac:dyDescent="0.25">
      <c r="A144" s="8" t="s">
        <v>195</v>
      </c>
      <c r="B144" s="4" t="s">
        <v>40</v>
      </c>
      <c r="C144" s="4" t="s">
        <v>38</v>
      </c>
      <c r="D144" s="101">
        <v>391.08</v>
      </c>
      <c r="E144" s="28"/>
      <c r="F144" s="29">
        <v>391.08420000000001</v>
      </c>
      <c r="G144" s="30">
        <f t="shared" si="112"/>
        <v>391.08420000000001</v>
      </c>
      <c r="H144" s="34">
        <f t="shared" si="113"/>
        <v>-4.2000000000257387E-3</v>
      </c>
      <c r="I144" s="32">
        <v>1.01</v>
      </c>
      <c r="J144" s="31">
        <f t="shared" si="115"/>
        <v>394.99079999999998</v>
      </c>
      <c r="K144" s="35">
        <f t="shared" si="116"/>
        <v>0</v>
      </c>
      <c r="L144" s="36">
        <f t="shared" si="117"/>
        <v>394.99504200000001</v>
      </c>
      <c r="M144" s="35">
        <f t="shared" si="118"/>
        <v>394.99504200000001</v>
      </c>
      <c r="N144" s="35">
        <f t="shared" si="119"/>
        <v>-4.2420000000259958E-3</v>
      </c>
      <c r="O144" s="37">
        <f t="shared" si="110"/>
        <v>-1.0739490641366828E-5</v>
      </c>
    </row>
    <row r="145" spans="1:15" ht="25" x14ac:dyDescent="0.25">
      <c r="A145" s="8" t="s">
        <v>196</v>
      </c>
      <c r="B145" s="4" t="s">
        <v>42</v>
      </c>
      <c r="C145" s="4" t="s">
        <v>43</v>
      </c>
      <c r="D145" s="101">
        <v>8799.2999999999993</v>
      </c>
      <c r="E145" s="28"/>
      <c r="F145" s="29">
        <v>8799.2999999999993</v>
      </c>
      <c r="G145" s="30">
        <f t="shared" si="112"/>
        <v>8799.2999999999993</v>
      </c>
      <c r="H145" s="34">
        <f t="shared" si="113"/>
        <v>0</v>
      </c>
      <c r="I145" s="32">
        <v>0.81</v>
      </c>
      <c r="J145" s="31">
        <f t="shared" si="115"/>
        <v>7127.433</v>
      </c>
      <c r="K145" s="35">
        <f t="shared" si="116"/>
        <v>0</v>
      </c>
      <c r="L145" s="36">
        <f t="shared" si="117"/>
        <v>7127.433</v>
      </c>
      <c r="M145" s="35">
        <f t="shared" si="118"/>
        <v>7127.433</v>
      </c>
      <c r="N145" s="35">
        <f t="shared" si="119"/>
        <v>0</v>
      </c>
      <c r="O145" s="37">
        <f t="shared" si="110"/>
        <v>0</v>
      </c>
    </row>
    <row r="146" spans="1:15" ht="25" x14ac:dyDescent="0.25">
      <c r="A146" s="8" t="s">
        <v>197</v>
      </c>
      <c r="B146" s="4" t="s">
        <v>45</v>
      </c>
      <c r="C146" s="4" t="s">
        <v>14</v>
      </c>
      <c r="D146" s="101">
        <v>1002.78</v>
      </c>
      <c r="E146" s="28"/>
      <c r="F146" s="29">
        <v>1002.78</v>
      </c>
      <c r="G146" s="30">
        <f t="shared" si="112"/>
        <v>1002.78</v>
      </c>
      <c r="H146" s="34">
        <f t="shared" si="113"/>
        <v>0</v>
      </c>
      <c r="I146" s="32">
        <v>2.12</v>
      </c>
      <c r="J146" s="31">
        <f t="shared" si="115"/>
        <v>2125.8935999999999</v>
      </c>
      <c r="K146" s="35">
        <f t="shared" si="116"/>
        <v>0</v>
      </c>
      <c r="L146" s="36">
        <f t="shared" si="117"/>
        <v>2125.8935999999999</v>
      </c>
      <c r="M146" s="35">
        <f t="shared" si="118"/>
        <v>2125.8935999999999</v>
      </c>
      <c r="N146" s="35">
        <f t="shared" si="119"/>
        <v>0</v>
      </c>
      <c r="O146" s="37">
        <f t="shared" si="110"/>
        <v>0</v>
      </c>
    </row>
    <row r="147" spans="1:15" ht="25" x14ac:dyDescent="0.25">
      <c r="A147" s="8" t="s">
        <v>198</v>
      </c>
      <c r="B147" s="4" t="s">
        <v>47</v>
      </c>
      <c r="C147" s="4" t="s">
        <v>38</v>
      </c>
      <c r="D147" s="101">
        <v>100.28</v>
      </c>
      <c r="E147" s="28"/>
      <c r="F147" s="29">
        <v>100.27800000000001</v>
      </c>
      <c r="G147" s="30">
        <f t="shared" si="112"/>
        <v>100.27800000000001</v>
      </c>
      <c r="H147" s="34">
        <f t="shared" si="113"/>
        <v>1.9999999999953388E-3</v>
      </c>
      <c r="I147" s="32">
        <v>12.76</v>
      </c>
      <c r="J147" s="31">
        <f t="shared" si="115"/>
        <v>1279.5727999999999</v>
      </c>
      <c r="K147" s="35">
        <f t="shared" si="116"/>
        <v>0</v>
      </c>
      <c r="L147" s="36">
        <f t="shared" si="117"/>
        <v>1279.54728</v>
      </c>
      <c r="M147" s="35">
        <f t="shared" si="118"/>
        <v>1279.54728</v>
      </c>
      <c r="N147" s="35">
        <f t="shared" si="119"/>
        <v>2.5519999999940524E-2</v>
      </c>
      <c r="O147" s="37">
        <f t="shared" si="110"/>
        <v>1.99441563621394E-5</v>
      </c>
    </row>
    <row r="148" spans="1:15" x14ac:dyDescent="0.25">
      <c r="A148" s="8" t="s">
        <v>199</v>
      </c>
      <c r="B148" s="4" t="s">
        <v>49</v>
      </c>
      <c r="C148" s="4" t="s">
        <v>38</v>
      </c>
      <c r="D148" s="101">
        <v>100.28</v>
      </c>
      <c r="E148" s="28"/>
      <c r="F148" s="29">
        <v>100.27800000000001</v>
      </c>
      <c r="G148" s="30">
        <f t="shared" si="112"/>
        <v>100.27800000000001</v>
      </c>
      <c r="H148" s="34">
        <f t="shared" si="113"/>
        <v>1.9999999999953388E-3</v>
      </c>
      <c r="I148" s="32">
        <v>0.48</v>
      </c>
      <c r="J148" s="31">
        <f t="shared" si="115"/>
        <v>48.134399999999999</v>
      </c>
      <c r="K148" s="35">
        <f t="shared" si="116"/>
        <v>0</v>
      </c>
      <c r="L148" s="36">
        <f t="shared" si="117"/>
        <v>48.13344</v>
      </c>
      <c r="M148" s="35">
        <f t="shared" si="118"/>
        <v>48.13344</v>
      </c>
      <c r="N148" s="35">
        <f t="shared" si="119"/>
        <v>9.5999999999776256E-4</v>
      </c>
      <c r="O148" s="37">
        <f t="shared" si="110"/>
        <v>1.9944156362139397E-5</v>
      </c>
    </row>
    <row r="149" spans="1:15" ht="25" x14ac:dyDescent="0.25">
      <c r="A149" s="8" t="s">
        <v>200</v>
      </c>
      <c r="B149" s="4" t="s">
        <v>42</v>
      </c>
      <c r="C149" s="4" t="s">
        <v>43</v>
      </c>
      <c r="D149" s="101">
        <v>2256.3000000000002</v>
      </c>
      <c r="E149" s="28"/>
      <c r="F149" s="29">
        <v>2256.3000000000002</v>
      </c>
      <c r="G149" s="30">
        <f t="shared" si="112"/>
        <v>2256.3000000000002</v>
      </c>
      <c r="H149" s="34">
        <f t="shared" si="113"/>
        <v>0</v>
      </c>
      <c r="I149" s="32">
        <v>0.81</v>
      </c>
      <c r="J149" s="31">
        <f t="shared" si="115"/>
        <v>1827.6030000000003</v>
      </c>
      <c r="K149" s="35">
        <f t="shared" si="116"/>
        <v>0</v>
      </c>
      <c r="L149" s="36">
        <f t="shared" si="117"/>
        <v>1827.6030000000003</v>
      </c>
      <c r="M149" s="35">
        <f t="shared" si="118"/>
        <v>1827.6030000000003</v>
      </c>
      <c r="N149" s="35">
        <f t="shared" si="119"/>
        <v>0</v>
      </c>
      <c r="O149" s="37">
        <f t="shared" si="110"/>
        <v>0</v>
      </c>
    </row>
    <row r="150" spans="1:15" ht="25" x14ac:dyDescent="0.25">
      <c r="A150" s="8" t="s">
        <v>201</v>
      </c>
      <c r="B150" s="4" t="s">
        <v>52</v>
      </c>
      <c r="C150" s="4" t="s">
        <v>14</v>
      </c>
      <c r="D150" s="101">
        <v>1002.78</v>
      </c>
      <c r="E150" s="28"/>
      <c r="F150" s="29">
        <v>540</v>
      </c>
      <c r="G150" s="30">
        <f t="shared" si="112"/>
        <v>540</v>
      </c>
      <c r="H150" s="34">
        <f t="shared" si="113"/>
        <v>462.78</v>
      </c>
      <c r="I150" s="32">
        <v>122.3</v>
      </c>
      <c r="J150" s="31">
        <f t="shared" si="115"/>
        <v>122639.99399999999</v>
      </c>
      <c r="K150" s="35">
        <f t="shared" si="116"/>
        <v>0</v>
      </c>
      <c r="L150" s="36">
        <f t="shared" si="117"/>
        <v>66042</v>
      </c>
      <c r="M150" s="35">
        <f t="shared" si="118"/>
        <v>66042</v>
      </c>
      <c r="N150" s="35">
        <f t="shared" si="119"/>
        <v>56597.993999999999</v>
      </c>
      <c r="O150" s="37">
        <f t="shared" si="110"/>
        <v>0.4614970382337103</v>
      </c>
    </row>
    <row r="151" spans="1:15" ht="25" x14ac:dyDescent="0.25">
      <c r="A151" s="8" t="s">
        <v>202</v>
      </c>
      <c r="B151" s="4" t="s">
        <v>54</v>
      </c>
      <c r="C151" s="4" t="s">
        <v>55</v>
      </c>
      <c r="D151" s="101">
        <v>334.26</v>
      </c>
      <c r="E151" s="28"/>
      <c r="F151" s="29">
        <v>160</v>
      </c>
      <c r="G151" s="30">
        <f t="shared" si="112"/>
        <v>160</v>
      </c>
      <c r="H151" s="34">
        <f t="shared" si="113"/>
        <v>174.26</v>
      </c>
      <c r="I151" s="32">
        <v>43.33</v>
      </c>
      <c r="J151" s="31">
        <f t="shared" si="115"/>
        <v>14483.485799999999</v>
      </c>
      <c r="K151" s="35">
        <f t="shared" si="116"/>
        <v>0</v>
      </c>
      <c r="L151" s="36">
        <f t="shared" si="117"/>
        <v>6932.7999999999993</v>
      </c>
      <c r="M151" s="35">
        <f t="shared" si="118"/>
        <v>6932.7999999999993</v>
      </c>
      <c r="N151" s="35">
        <f t="shared" si="119"/>
        <v>7550.6857999999993</v>
      </c>
      <c r="O151" s="37">
        <f t="shared" si="110"/>
        <v>0.5213307006521869</v>
      </c>
    </row>
    <row r="152" spans="1:15" ht="25" x14ac:dyDescent="0.25">
      <c r="A152" s="8" t="s">
        <v>203</v>
      </c>
      <c r="B152" s="4" t="s">
        <v>57</v>
      </c>
      <c r="C152" s="4" t="s">
        <v>55</v>
      </c>
      <c r="D152" s="101">
        <v>334.26</v>
      </c>
      <c r="E152" s="28"/>
      <c r="F152" s="29">
        <v>160</v>
      </c>
      <c r="G152" s="30">
        <f t="shared" si="112"/>
        <v>160</v>
      </c>
      <c r="H152" s="34">
        <f t="shared" si="113"/>
        <v>174.26</v>
      </c>
      <c r="I152" s="32">
        <v>8.32</v>
      </c>
      <c r="J152" s="31">
        <f t="shared" si="115"/>
        <v>2781.0432000000001</v>
      </c>
      <c r="K152" s="35">
        <f t="shared" si="116"/>
        <v>0</v>
      </c>
      <c r="L152" s="36">
        <f t="shared" si="117"/>
        <v>1331.2</v>
      </c>
      <c r="M152" s="35">
        <f t="shared" si="118"/>
        <v>1331.2</v>
      </c>
      <c r="N152" s="35">
        <f t="shared" si="119"/>
        <v>1449.8432</v>
      </c>
      <c r="O152" s="37">
        <f t="shared" si="110"/>
        <v>0.5213307006521869</v>
      </c>
    </row>
    <row r="153" spans="1:15" x14ac:dyDescent="0.25">
      <c r="A153" s="8" t="s">
        <v>204</v>
      </c>
      <c r="B153" s="4" t="s">
        <v>59</v>
      </c>
      <c r="C153" s="4" t="s">
        <v>55</v>
      </c>
      <c r="D153" s="101">
        <v>334.26</v>
      </c>
      <c r="E153" s="28"/>
      <c r="F153" s="29"/>
      <c r="G153" s="30">
        <f t="shared" si="112"/>
        <v>0</v>
      </c>
      <c r="H153" s="34">
        <f t="shared" si="113"/>
        <v>334.26</v>
      </c>
      <c r="I153" s="32">
        <v>4.6500000000000004</v>
      </c>
      <c r="J153" s="31">
        <f t="shared" si="115"/>
        <v>1554.309</v>
      </c>
      <c r="K153" s="35">
        <f t="shared" si="116"/>
        <v>0</v>
      </c>
      <c r="L153" s="36">
        <f t="shared" si="117"/>
        <v>0</v>
      </c>
      <c r="M153" s="35">
        <f t="shared" si="118"/>
        <v>0</v>
      </c>
      <c r="N153" s="35">
        <f t="shared" si="119"/>
        <v>1554.309</v>
      </c>
      <c r="O153" s="37">
        <f t="shared" si="110"/>
        <v>1</v>
      </c>
    </row>
    <row r="154" spans="1:15" s="6" customFormat="1" x14ac:dyDescent="0.3">
      <c r="A154" s="11" t="s">
        <v>205</v>
      </c>
      <c r="B154" s="11" t="s">
        <v>91</v>
      </c>
      <c r="C154" s="11"/>
      <c r="D154" s="103"/>
      <c r="E154" s="51"/>
      <c r="F154" s="63"/>
      <c r="G154" s="52">
        <f t="shared" si="112"/>
        <v>0</v>
      </c>
      <c r="H154" s="53">
        <f t="shared" si="113"/>
        <v>0</v>
      </c>
      <c r="I154" s="56"/>
      <c r="J154" s="56">
        <f>SUM(J155:J164)</f>
        <v>42332.686900000001</v>
      </c>
      <c r="K154" s="56">
        <f t="shared" ref="K154:N154" si="120">SUM(K155:K164)</f>
        <v>0</v>
      </c>
      <c r="L154" s="56">
        <f t="shared" si="120"/>
        <v>0</v>
      </c>
      <c r="M154" s="56">
        <f t="shared" si="120"/>
        <v>0</v>
      </c>
      <c r="N154" s="56">
        <f t="shared" si="120"/>
        <v>42332.689900000005</v>
      </c>
      <c r="O154" s="68">
        <f t="shared" si="110"/>
        <v>1.0000000708672241</v>
      </c>
    </row>
    <row r="155" spans="1:15" x14ac:dyDescent="0.25">
      <c r="A155" s="4" t="s">
        <v>206</v>
      </c>
      <c r="B155" s="4" t="s">
        <v>93</v>
      </c>
      <c r="C155" s="4" t="s">
        <v>55</v>
      </c>
      <c r="D155" s="101">
        <v>82.99</v>
      </c>
      <c r="E155" s="28"/>
      <c r="F155" s="29"/>
      <c r="G155" s="30">
        <f t="shared" si="112"/>
        <v>0</v>
      </c>
      <c r="H155" s="34">
        <f t="shared" si="113"/>
        <v>82.99</v>
      </c>
      <c r="I155" s="32">
        <v>1.7</v>
      </c>
      <c r="J155" s="31">
        <v>141.08000000000001</v>
      </c>
      <c r="K155" s="35">
        <f t="shared" si="116"/>
        <v>0</v>
      </c>
      <c r="L155" s="36">
        <f t="shared" si="117"/>
        <v>0</v>
      </c>
      <c r="M155" s="35">
        <f t="shared" si="118"/>
        <v>0</v>
      </c>
      <c r="N155" s="35">
        <f t="shared" si="119"/>
        <v>141.083</v>
      </c>
      <c r="O155" s="37">
        <f t="shared" si="110"/>
        <v>1.0000212645307627</v>
      </c>
    </row>
    <row r="156" spans="1:15" ht="25" x14ac:dyDescent="0.25">
      <c r="A156" s="8" t="s">
        <v>207</v>
      </c>
      <c r="B156" s="4" t="s">
        <v>37</v>
      </c>
      <c r="C156" s="4" t="s">
        <v>38</v>
      </c>
      <c r="D156" s="101">
        <v>103.53</v>
      </c>
      <c r="E156" s="28"/>
      <c r="F156" s="29"/>
      <c r="G156" s="30">
        <f t="shared" si="112"/>
        <v>0</v>
      </c>
      <c r="H156" s="34">
        <f t="shared" si="113"/>
        <v>103.53</v>
      </c>
      <c r="I156" s="32">
        <v>10.62</v>
      </c>
      <c r="J156" s="31">
        <f t="shared" ref="J156:J164" si="121">I156*D156</f>
        <v>1099.4885999999999</v>
      </c>
      <c r="K156" s="35">
        <f t="shared" si="116"/>
        <v>0</v>
      </c>
      <c r="L156" s="36">
        <f t="shared" si="117"/>
        <v>0</v>
      </c>
      <c r="M156" s="35">
        <f t="shared" si="118"/>
        <v>0</v>
      </c>
      <c r="N156" s="35">
        <f t="shared" si="119"/>
        <v>1099.4885999999999</v>
      </c>
      <c r="O156" s="37">
        <f t="shared" si="110"/>
        <v>1</v>
      </c>
    </row>
    <row r="157" spans="1:15" ht="25" x14ac:dyDescent="0.25">
      <c r="A157" s="8" t="s">
        <v>208</v>
      </c>
      <c r="B157" s="4" t="s">
        <v>96</v>
      </c>
      <c r="C157" s="4" t="s">
        <v>38</v>
      </c>
      <c r="D157" s="101">
        <v>8.7200000000000006</v>
      </c>
      <c r="E157" s="28"/>
      <c r="F157" s="29"/>
      <c r="G157" s="30">
        <f t="shared" si="112"/>
        <v>0</v>
      </c>
      <c r="H157" s="34">
        <f t="shared" si="113"/>
        <v>8.7200000000000006</v>
      </c>
      <c r="I157" s="32">
        <v>179.73</v>
      </c>
      <c r="J157" s="31">
        <f t="shared" si="121"/>
        <v>1567.2456</v>
      </c>
      <c r="K157" s="35">
        <f t="shared" si="116"/>
        <v>0</v>
      </c>
      <c r="L157" s="36">
        <f t="shared" si="117"/>
        <v>0</v>
      </c>
      <c r="M157" s="35">
        <f t="shared" si="118"/>
        <v>0</v>
      </c>
      <c r="N157" s="35">
        <f t="shared" si="119"/>
        <v>1567.2456</v>
      </c>
      <c r="O157" s="37">
        <f t="shared" si="110"/>
        <v>1</v>
      </c>
    </row>
    <row r="158" spans="1:15" ht="25" x14ac:dyDescent="0.25">
      <c r="A158" s="8" t="s">
        <v>209</v>
      </c>
      <c r="B158" s="4" t="s">
        <v>98</v>
      </c>
      <c r="C158" s="4" t="s">
        <v>38</v>
      </c>
      <c r="D158" s="101">
        <v>81.08</v>
      </c>
      <c r="E158" s="28"/>
      <c r="F158" s="29"/>
      <c r="G158" s="30">
        <f t="shared" si="112"/>
        <v>0</v>
      </c>
      <c r="H158" s="34">
        <f t="shared" si="113"/>
        <v>81.08</v>
      </c>
      <c r="I158" s="32">
        <v>133.13</v>
      </c>
      <c r="J158" s="31">
        <f t="shared" si="121"/>
        <v>10794.180399999999</v>
      </c>
      <c r="K158" s="35">
        <f t="shared" si="116"/>
        <v>0</v>
      </c>
      <c r="L158" s="36">
        <f t="shared" si="117"/>
        <v>0</v>
      </c>
      <c r="M158" s="35">
        <f t="shared" si="118"/>
        <v>0</v>
      </c>
      <c r="N158" s="35">
        <f t="shared" si="119"/>
        <v>10794.180399999999</v>
      </c>
      <c r="O158" s="37">
        <f t="shared" si="110"/>
        <v>1</v>
      </c>
    </row>
    <row r="159" spans="1:15" ht="37.5" x14ac:dyDescent="0.25">
      <c r="A159" s="8" t="s">
        <v>210</v>
      </c>
      <c r="B159" s="4" t="s">
        <v>100</v>
      </c>
      <c r="C159" s="4" t="s">
        <v>101</v>
      </c>
      <c r="D159" s="101">
        <v>61.89</v>
      </c>
      <c r="E159" s="28"/>
      <c r="F159" s="29"/>
      <c r="G159" s="30">
        <f t="shared" si="112"/>
        <v>0</v>
      </c>
      <c r="H159" s="34">
        <f t="shared" si="113"/>
        <v>61.89</v>
      </c>
      <c r="I159" s="32">
        <v>167.62</v>
      </c>
      <c r="J159" s="31">
        <f t="shared" si="121"/>
        <v>10374.0018</v>
      </c>
      <c r="K159" s="35">
        <f t="shared" si="116"/>
        <v>0</v>
      </c>
      <c r="L159" s="36">
        <f t="shared" si="117"/>
        <v>0</v>
      </c>
      <c r="M159" s="35">
        <f t="shared" si="118"/>
        <v>0</v>
      </c>
      <c r="N159" s="35">
        <f t="shared" si="119"/>
        <v>10374.0018</v>
      </c>
      <c r="O159" s="37">
        <f t="shared" si="110"/>
        <v>1</v>
      </c>
    </row>
    <row r="160" spans="1:15" ht="37.5" x14ac:dyDescent="0.25">
      <c r="A160" s="8" t="s">
        <v>211</v>
      </c>
      <c r="B160" s="4" t="s">
        <v>212</v>
      </c>
      <c r="C160" s="4" t="s">
        <v>101</v>
      </c>
      <c r="D160" s="101">
        <v>21.1</v>
      </c>
      <c r="E160" s="28"/>
      <c r="F160" s="29"/>
      <c r="G160" s="30">
        <f t="shared" si="112"/>
        <v>0</v>
      </c>
      <c r="H160" s="34">
        <f t="shared" si="113"/>
        <v>21.1</v>
      </c>
      <c r="I160" s="32">
        <v>312.72000000000003</v>
      </c>
      <c r="J160" s="31">
        <f t="shared" si="121"/>
        <v>6598.3920000000007</v>
      </c>
      <c r="K160" s="35">
        <f t="shared" si="116"/>
        <v>0</v>
      </c>
      <c r="L160" s="36">
        <f t="shared" si="117"/>
        <v>0</v>
      </c>
      <c r="M160" s="35">
        <f t="shared" si="118"/>
        <v>0</v>
      </c>
      <c r="N160" s="35">
        <f t="shared" si="119"/>
        <v>6598.3920000000007</v>
      </c>
      <c r="O160" s="37">
        <f t="shared" si="110"/>
        <v>1</v>
      </c>
    </row>
    <row r="161" spans="1:15" ht="25" x14ac:dyDescent="0.25">
      <c r="A161" s="8" t="s">
        <v>213</v>
      </c>
      <c r="B161" s="4" t="s">
        <v>103</v>
      </c>
      <c r="C161" s="4" t="s">
        <v>9</v>
      </c>
      <c r="D161" s="101">
        <v>2</v>
      </c>
      <c r="E161" s="28"/>
      <c r="F161" s="29"/>
      <c r="G161" s="30">
        <f t="shared" si="112"/>
        <v>0</v>
      </c>
      <c r="H161" s="34">
        <f t="shared" si="113"/>
        <v>2</v>
      </c>
      <c r="I161" s="32">
        <v>1660.34</v>
      </c>
      <c r="J161" s="31">
        <f t="shared" si="121"/>
        <v>3320.68</v>
      </c>
      <c r="K161" s="35">
        <f t="shared" si="116"/>
        <v>0</v>
      </c>
      <c r="L161" s="36">
        <f t="shared" si="117"/>
        <v>0</v>
      </c>
      <c r="M161" s="35">
        <f t="shared" si="118"/>
        <v>0</v>
      </c>
      <c r="N161" s="35">
        <f t="shared" si="119"/>
        <v>3320.68</v>
      </c>
      <c r="O161" s="37">
        <f t="shared" si="110"/>
        <v>1</v>
      </c>
    </row>
    <row r="162" spans="1:15" ht="25" customHeight="1" x14ac:dyDescent="0.25">
      <c r="A162" s="8" t="s">
        <v>214</v>
      </c>
      <c r="B162" s="4" t="s">
        <v>215</v>
      </c>
      <c r="C162" s="4" t="s">
        <v>6</v>
      </c>
      <c r="D162" s="101">
        <v>1</v>
      </c>
      <c r="E162" s="28"/>
      <c r="F162" s="29"/>
      <c r="G162" s="30">
        <f t="shared" si="112"/>
        <v>0</v>
      </c>
      <c r="H162" s="34">
        <f t="shared" si="113"/>
        <v>1</v>
      </c>
      <c r="I162" s="32">
        <v>3603.29</v>
      </c>
      <c r="J162" s="31">
        <f t="shared" si="121"/>
        <v>3603.29</v>
      </c>
      <c r="K162" s="35">
        <f t="shared" si="116"/>
        <v>0</v>
      </c>
      <c r="L162" s="36">
        <f t="shared" si="117"/>
        <v>0</v>
      </c>
      <c r="M162" s="35">
        <f t="shared" si="118"/>
        <v>0</v>
      </c>
      <c r="N162" s="35">
        <f t="shared" si="119"/>
        <v>3603.29</v>
      </c>
      <c r="O162" s="37">
        <f t="shared" si="110"/>
        <v>1</v>
      </c>
    </row>
    <row r="163" spans="1:15" x14ac:dyDescent="0.25">
      <c r="A163" s="8" t="s">
        <v>216</v>
      </c>
      <c r="B163" s="4" t="s">
        <v>40</v>
      </c>
      <c r="C163" s="4" t="s">
        <v>38</v>
      </c>
      <c r="D163" s="101">
        <v>251.33</v>
      </c>
      <c r="E163" s="28"/>
      <c r="F163" s="29"/>
      <c r="G163" s="30">
        <f t="shared" si="112"/>
        <v>0</v>
      </c>
      <c r="H163" s="34">
        <f t="shared" si="113"/>
        <v>251.33</v>
      </c>
      <c r="I163" s="32">
        <v>1.01</v>
      </c>
      <c r="J163" s="31">
        <f t="shared" si="121"/>
        <v>253.84330000000003</v>
      </c>
      <c r="K163" s="35">
        <f t="shared" si="116"/>
        <v>0</v>
      </c>
      <c r="L163" s="36">
        <f t="shared" si="117"/>
        <v>0</v>
      </c>
      <c r="M163" s="35">
        <f t="shared" si="118"/>
        <v>0</v>
      </c>
      <c r="N163" s="35">
        <f t="shared" si="119"/>
        <v>253.84330000000003</v>
      </c>
      <c r="O163" s="37">
        <f t="shared" si="110"/>
        <v>1</v>
      </c>
    </row>
    <row r="164" spans="1:15" ht="25" x14ac:dyDescent="0.25">
      <c r="A164" s="8" t="s">
        <v>217</v>
      </c>
      <c r="B164" s="4" t="s">
        <v>42</v>
      </c>
      <c r="C164" s="4" t="s">
        <v>43</v>
      </c>
      <c r="D164" s="101">
        <v>5654.92</v>
      </c>
      <c r="E164" s="28"/>
      <c r="F164" s="29"/>
      <c r="G164" s="30">
        <f t="shared" si="112"/>
        <v>0</v>
      </c>
      <c r="H164" s="34">
        <f t="shared" si="113"/>
        <v>5654.92</v>
      </c>
      <c r="I164" s="32">
        <v>0.81</v>
      </c>
      <c r="J164" s="31">
        <f t="shared" si="121"/>
        <v>4580.4852000000001</v>
      </c>
      <c r="K164" s="35">
        <f t="shared" si="116"/>
        <v>0</v>
      </c>
      <c r="L164" s="36">
        <f t="shared" si="117"/>
        <v>0</v>
      </c>
      <c r="M164" s="35">
        <f t="shared" si="118"/>
        <v>0</v>
      </c>
      <c r="N164" s="35">
        <f t="shared" si="119"/>
        <v>4580.4852000000001</v>
      </c>
      <c r="O164" s="37">
        <f t="shared" si="110"/>
        <v>1</v>
      </c>
    </row>
    <row r="165" spans="1:15" s="45" customFormat="1" x14ac:dyDescent="0.3">
      <c r="A165" s="3" t="s">
        <v>218</v>
      </c>
      <c r="B165" s="3" t="s">
        <v>219</v>
      </c>
      <c r="C165" s="3"/>
      <c r="D165" s="100"/>
      <c r="E165" s="42"/>
      <c r="F165" s="61"/>
      <c r="G165" s="43"/>
      <c r="H165" s="44"/>
      <c r="I165" s="54"/>
      <c r="J165" s="54">
        <f>J166+J180</f>
        <v>165312.01630000002</v>
      </c>
      <c r="K165" s="54">
        <f t="shared" ref="K165:N165" si="122">K166+K180</f>
        <v>0</v>
      </c>
      <c r="L165" s="54">
        <f t="shared" si="122"/>
        <v>151494.42749999999</v>
      </c>
      <c r="M165" s="54">
        <f t="shared" si="122"/>
        <v>151494.42749999999</v>
      </c>
      <c r="N165" s="54">
        <f t="shared" si="122"/>
        <v>13817.588800000005</v>
      </c>
      <c r="O165" s="67">
        <f t="shared" si="110"/>
        <v>8.3584902714661305E-2</v>
      </c>
    </row>
    <row r="166" spans="1:15" s="6" customFormat="1" x14ac:dyDescent="0.3">
      <c r="A166" s="11" t="s">
        <v>220</v>
      </c>
      <c r="B166" s="11" t="s">
        <v>88</v>
      </c>
      <c r="C166" s="11"/>
      <c r="D166" s="103"/>
      <c r="E166" s="51"/>
      <c r="F166" s="63"/>
      <c r="G166" s="52">
        <f t="shared" ref="G166:G188" si="123">E166+F166</f>
        <v>0</v>
      </c>
      <c r="H166" s="53">
        <f t="shared" ref="H166:H188" si="124">D166-G166</f>
        <v>0</v>
      </c>
      <c r="I166" s="56"/>
      <c r="J166" s="56">
        <f>SUM(J167:J179)</f>
        <v>159787.33150000003</v>
      </c>
      <c r="K166" s="56">
        <f t="shared" ref="K166:N166" si="125">SUM(K167:K179)</f>
        <v>0</v>
      </c>
      <c r="L166" s="56">
        <f t="shared" si="125"/>
        <v>151494.42749999999</v>
      </c>
      <c r="M166" s="56">
        <f t="shared" si="125"/>
        <v>151494.42749999999</v>
      </c>
      <c r="N166" s="56">
        <f t="shared" si="125"/>
        <v>8292.9040000000041</v>
      </c>
      <c r="O166" s="68">
        <f t="shared" si="110"/>
        <v>5.1899633858019607E-2</v>
      </c>
    </row>
    <row r="167" spans="1:15" x14ac:dyDescent="0.25">
      <c r="A167" s="8" t="s">
        <v>221</v>
      </c>
      <c r="B167" s="4" t="s">
        <v>35</v>
      </c>
      <c r="C167" s="4" t="s">
        <v>14</v>
      </c>
      <c r="D167" s="101">
        <v>1005.96</v>
      </c>
      <c r="E167" s="28"/>
      <c r="F167" s="29">
        <v>1005.96</v>
      </c>
      <c r="G167" s="30">
        <f t="shared" si="123"/>
        <v>1005.96</v>
      </c>
      <c r="H167" s="34">
        <f t="shared" si="124"/>
        <v>0</v>
      </c>
      <c r="I167" s="32">
        <v>1.5</v>
      </c>
      <c r="J167" s="31">
        <f t="shared" ref="J167:J179" si="126">I167*D167</f>
        <v>1508.94</v>
      </c>
      <c r="K167" s="35">
        <f t="shared" ref="K167:K188" si="127">I167*E167</f>
        <v>0</v>
      </c>
      <c r="L167" s="36">
        <f t="shared" ref="L167:L188" si="128">I167*F167</f>
        <v>1508.94</v>
      </c>
      <c r="M167" s="35">
        <f t="shared" ref="M167:M188" si="129">I167*G167</f>
        <v>1508.94</v>
      </c>
      <c r="N167" s="35">
        <f t="shared" ref="N167:N188" si="130">I167*H167</f>
        <v>0</v>
      </c>
      <c r="O167" s="37">
        <f t="shared" si="110"/>
        <v>0</v>
      </c>
    </row>
    <row r="168" spans="1:15" ht="25" x14ac:dyDescent="0.25">
      <c r="A168" s="8" t="s">
        <v>222</v>
      </c>
      <c r="B168" s="4" t="s">
        <v>37</v>
      </c>
      <c r="C168" s="4" t="s">
        <v>38</v>
      </c>
      <c r="D168" s="101">
        <v>301.79000000000002</v>
      </c>
      <c r="E168" s="28"/>
      <c r="F168" s="29">
        <v>301.79000000000002</v>
      </c>
      <c r="G168" s="30">
        <f t="shared" si="123"/>
        <v>301.79000000000002</v>
      </c>
      <c r="H168" s="34">
        <f t="shared" si="124"/>
        <v>0</v>
      </c>
      <c r="I168" s="32">
        <v>10.62</v>
      </c>
      <c r="J168" s="31">
        <f t="shared" si="126"/>
        <v>3205.0097999999998</v>
      </c>
      <c r="K168" s="35">
        <f t="shared" si="127"/>
        <v>0</v>
      </c>
      <c r="L168" s="36">
        <f t="shared" si="128"/>
        <v>3205.0097999999998</v>
      </c>
      <c r="M168" s="35">
        <f t="shared" si="129"/>
        <v>3205.0097999999998</v>
      </c>
      <c r="N168" s="35">
        <f t="shared" si="130"/>
        <v>0</v>
      </c>
      <c r="O168" s="37">
        <f t="shared" si="110"/>
        <v>0</v>
      </c>
    </row>
    <row r="169" spans="1:15" x14ac:dyDescent="0.25">
      <c r="A169" s="8" t="s">
        <v>223</v>
      </c>
      <c r="B169" s="4" t="s">
        <v>40</v>
      </c>
      <c r="C169" s="4" t="s">
        <v>38</v>
      </c>
      <c r="D169" s="101">
        <v>392.33</v>
      </c>
      <c r="E169" s="28"/>
      <c r="F169" s="29">
        <v>392.33</v>
      </c>
      <c r="G169" s="30">
        <f t="shared" si="123"/>
        <v>392.33</v>
      </c>
      <c r="H169" s="34">
        <f t="shared" si="124"/>
        <v>0</v>
      </c>
      <c r="I169" s="32">
        <v>1.01</v>
      </c>
      <c r="J169" s="31">
        <f t="shared" si="126"/>
        <v>396.25329999999997</v>
      </c>
      <c r="K169" s="35">
        <f t="shared" si="127"/>
        <v>0</v>
      </c>
      <c r="L169" s="36">
        <f t="shared" si="128"/>
        <v>396.25329999999997</v>
      </c>
      <c r="M169" s="35">
        <f t="shared" si="129"/>
        <v>396.25329999999997</v>
      </c>
      <c r="N169" s="35">
        <f t="shared" si="130"/>
        <v>0</v>
      </c>
      <c r="O169" s="37">
        <f t="shared" si="110"/>
        <v>0</v>
      </c>
    </row>
    <row r="170" spans="1:15" ht="25" x14ac:dyDescent="0.25">
      <c r="A170" s="8" t="s">
        <v>224</v>
      </c>
      <c r="B170" s="4" t="s">
        <v>42</v>
      </c>
      <c r="C170" s="4" t="s">
        <v>43</v>
      </c>
      <c r="D170" s="101">
        <v>8827.42</v>
      </c>
      <c r="E170" s="28"/>
      <c r="F170" s="29">
        <v>8827.42</v>
      </c>
      <c r="G170" s="30">
        <f t="shared" si="123"/>
        <v>8827.42</v>
      </c>
      <c r="H170" s="34">
        <f t="shared" si="124"/>
        <v>0</v>
      </c>
      <c r="I170" s="32">
        <v>0.81</v>
      </c>
      <c r="J170" s="31">
        <f t="shared" si="126"/>
        <v>7150.2102000000004</v>
      </c>
      <c r="K170" s="35">
        <f t="shared" si="127"/>
        <v>0</v>
      </c>
      <c r="L170" s="36">
        <f t="shared" si="128"/>
        <v>7150.2102000000004</v>
      </c>
      <c r="M170" s="35">
        <f t="shared" si="129"/>
        <v>7150.2102000000004</v>
      </c>
      <c r="N170" s="35">
        <f t="shared" si="130"/>
        <v>0</v>
      </c>
      <c r="O170" s="37">
        <f t="shared" si="110"/>
        <v>0</v>
      </c>
    </row>
    <row r="171" spans="1:15" ht="25" x14ac:dyDescent="0.25">
      <c r="A171" s="8" t="s">
        <v>225</v>
      </c>
      <c r="B171" s="4" t="s">
        <v>45</v>
      </c>
      <c r="C171" s="4" t="s">
        <v>14</v>
      </c>
      <c r="D171" s="101">
        <v>1005.96</v>
      </c>
      <c r="E171" s="28"/>
      <c r="F171" s="29">
        <v>1005.96</v>
      </c>
      <c r="G171" s="30">
        <f t="shared" si="123"/>
        <v>1005.96</v>
      </c>
      <c r="H171" s="34">
        <f t="shared" si="124"/>
        <v>0</v>
      </c>
      <c r="I171" s="32">
        <v>2.12</v>
      </c>
      <c r="J171" s="31">
        <f t="shared" si="126"/>
        <v>2132.6352000000002</v>
      </c>
      <c r="K171" s="35">
        <f t="shared" si="127"/>
        <v>0</v>
      </c>
      <c r="L171" s="36">
        <f t="shared" si="128"/>
        <v>2132.6352000000002</v>
      </c>
      <c r="M171" s="35">
        <f t="shared" si="129"/>
        <v>2132.6352000000002</v>
      </c>
      <c r="N171" s="35">
        <f t="shared" si="130"/>
        <v>0</v>
      </c>
      <c r="O171" s="37">
        <f t="shared" si="110"/>
        <v>0</v>
      </c>
    </row>
    <row r="172" spans="1:15" ht="25" x14ac:dyDescent="0.25">
      <c r="A172" s="8" t="s">
        <v>226</v>
      </c>
      <c r="B172" s="4" t="s">
        <v>47</v>
      </c>
      <c r="C172" s="4" t="s">
        <v>38</v>
      </c>
      <c r="D172" s="101">
        <v>100.6</v>
      </c>
      <c r="E172" s="28"/>
      <c r="F172" s="29">
        <v>100.6</v>
      </c>
      <c r="G172" s="30">
        <f t="shared" si="123"/>
        <v>100.6</v>
      </c>
      <c r="H172" s="34">
        <f t="shared" si="124"/>
        <v>0</v>
      </c>
      <c r="I172" s="32">
        <v>12.76</v>
      </c>
      <c r="J172" s="31">
        <f t="shared" si="126"/>
        <v>1283.6559999999999</v>
      </c>
      <c r="K172" s="35">
        <f t="shared" si="127"/>
        <v>0</v>
      </c>
      <c r="L172" s="36">
        <f t="shared" si="128"/>
        <v>1283.6559999999999</v>
      </c>
      <c r="M172" s="35">
        <f t="shared" si="129"/>
        <v>1283.6559999999999</v>
      </c>
      <c r="N172" s="35">
        <f t="shared" si="130"/>
        <v>0</v>
      </c>
      <c r="O172" s="37">
        <f t="shared" si="110"/>
        <v>0</v>
      </c>
    </row>
    <row r="173" spans="1:15" ht="15.65" customHeight="1" x14ac:dyDescent="0.25">
      <c r="A173" s="8" t="s">
        <v>227</v>
      </c>
      <c r="B173" s="4" t="s">
        <v>49</v>
      </c>
      <c r="C173" s="4" t="s">
        <v>38</v>
      </c>
      <c r="D173" s="101">
        <v>100.6</v>
      </c>
      <c r="E173" s="28"/>
      <c r="F173" s="29">
        <v>100.6</v>
      </c>
      <c r="G173" s="30">
        <f t="shared" si="123"/>
        <v>100.6</v>
      </c>
      <c r="H173" s="34">
        <f t="shared" si="124"/>
        <v>0</v>
      </c>
      <c r="I173" s="32">
        <v>0.48</v>
      </c>
      <c r="J173" s="31">
        <f t="shared" si="126"/>
        <v>48.287999999999997</v>
      </c>
      <c r="K173" s="35">
        <f t="shared" si="127"/>
        <v>0</v>
      </c>
      <c r="L173" s="36">
        <f t="shared" si="128"/>
        <v>48.287999999999997</v>
      </c>
      <c r="M173" s="35">
        <f t="shared" si="129"/>
        <v>48.287999999999997</v>
      </c>
      <c r="N173" s="35">
        <f t="shared" si="130"/>
        <v>0</v>
      </c>
      <c r="O173" s="37">
        <f t="shared" si="110"/>
        <v>0</v>
      </c>
    </row>
    <row r="174" spans="1:15" ht="25" x14ac:dyDescent="0.25">
      <c r="A174" s="8" t="s">
        <v>228</v>
      </c>
      <c r="B174" s="4" t="s">
        <v>42</v>
      </c>
      <c r="C174" s="4" t="s">
        <v>43</v>
      </c>
      <c r="D174" s="101">
        <v>2263.5</v>
      </c>
      <c r="E174" s="28"/>
      <c r="F174" s="29">
        <v>2263.5</v>
      </c>
      <c r="G174" s="30">
        <f t="shared" si="123"/>
        <v>2263.5</v>
      </c>
      <c r="H174" s="34">
        <f t="shared" si="124"/>
        <v>0</v>
      </c>
      <c r="I174" s="32">
        <v>0.81</v>
      </c>
      <c r="J174" s="31">
        <f t="shared" si="126"/>
        <v>1833.4350000000002</v>
      </c>
      <c r="K174" s="35">
        <f t="shared" si="127"/>
        <v>0</v>
      </c>
      <c r="L174" s="36">
        <f t="shared" si="128"/>
        <v>1833.4350000000002</v>
      </c>
      <c r="M174" s="35">
        <f t="shared" si="129"/>
        <v>1833.4350000000002</v>
      </c>
      <c r="N174" s="35">
        <f t="shared" si="130"/>
        <v>0</v>
      </c>
      <c r="O174" s="37">
        <f t="shared" si="110"/>
        <v>0</v>
      </c>
    </row>
    <row r="175" spans="1:15" ht="25" x14ac:dyDescent="0.25">
      <c r="A175" s="8" t="s">
        <v>229</v>
      </c>
      <c r="B175" s="4" t="s">
        <v>52</v>
      </c>
      <c r="C175" s="4" t="s">
        <v>14</v>
      </c>
      <c r="D175" s="101">
        <v>1005.96</v>
      </c>
      <c r="E175" s="28"/>
      <c r="F175" s="29">
        <v>960</v>
      </c>
      <c r="G175" s="30">
        <f t="shared" si="123"/>
        <v>960</v>
      </c>
      <c r="H175" s="34">
        <f t="shared" si="124"/>
        <v>45.960000000000036</v>
      </c>
      <c r="I175" s="32">
        <v>122.3</v>
      </c>
      <c r="J175" s="31">
        <f t="shared" si="126"/>
        <v>123028.908</v>
      </c>
      <c r="K175" s="35">
        <f t="shared" si="127"/>
        <v>0</v>
      </c>
      <c r="L175" s="36">
        <f t="shared" si="128"/>
        <v>117408</v>
      </c>
      <c r="M175" s="35">
        <f t="shared" si="129"/>
        <v>117408</v>
      </c>
      <c r="N175" s="35">
        <f t="shared" si="130"/>
        <v>5620.908000000004</v>
      </c>
      <c r="O175" s="37">
        <f t="shared" si="110"/>
        <v>4.5687701300250544E-2</v>
      </c>
    </row>
    <row r="176" spans="1:15" ht="25" x14ac:dyDescent="0.25">
      <c r="A176" s="8" t="s">
        <v>230</v>
      </c>
      <c r="B176" s="4" t="s">
        <v>54</v>
      </c>
      <c r="C176" s="4" t="s">
        <v>55</v>
      </c>
      <c r="D176" s="101">
        <v>335.32</v>
      </c>
      <c r="E176" s="28"/>
      <c r="F176" s="29">
        <v>320</v>
      </c>
      <c r="G176" s="30">
        <f t="shared" si="123"/>
        <v>320</v>
      </c>
      <c r="H176" s="34">
        <f t="shared" si="124"/>
        <v>15.319999999999993</v>
      </c>
      <c r="I176" s="32">
        <v>43.33</v>
      </c>
      <c r="J176" s="31">
        <f t="shared" si="126"/>
        <v>14529.415599999998</v>
      </c>
      <c r="K176" s="35">
        <f t="shared" si="127"/>
        <v>0</v>
      </c>
      <c r="L176" s="36">
        <f t="shared" si="128"/>
        <v>13865.599999999999</v>
      </c>
      <c r="M176" s="35">
        <f t="shared" si="129"/>
        <v>13865.599999999999</v>
      </c>
      <c r="N176" s="35">
        <f t="shared" si="130"/>
        <v>663.81559999999968</v>
      </c>
      <c r="O176" s="37">
        <f t="shared" si="110"/>
        <v>4.5687701300250488E-2</v>
      </c>
    </row>
    <row r="177" spans="1:15" ht="25" x14ac:dyDescent="0.25">
      <c r="A177" s="8" t="s">
        <v>231</v>
      </c>
      <c r="B177" s="4" t="s">
        <v>57</v>
      </c>
      <c r="C177" s="4" t="s">
        <v>55</v>
      </c>
      <c r="D177" s="101">
        <v>335.32</v>
      </c>
      <c r="E177" s="28"/>
      <c r="F177" s="29">
        <v>320</v>
      </c>
      <c r="G177" s="30">
        <f t="shared" si="123"/>
        <v>320</v>
      </c>
      <c r="H177" s="34">
        <f t="shared" si="124"/>
        <v>15.319999999999993</v>
      </c>
      <c r="I177" s="32">
        <v>8.32</v>
      </c>
      <c r="J177" s="31">
        <f t="shared" si="126"/>
        <v>2789.8624</v>
      </c>
      <c r="K177" s="35">
        <f t="shared" si="127"/>
        <v>0</v>
      </c>
      <c r="L177" s="36">
        <f t="shared" si="128"/>
        <v>2662.4</v>
      </c>
      <c r="M177" s="35">
        <f t="shared" si="129"/>
        <v>2662.4</v>
      </c>
      <c r="N177" s="35">
        <f t="shared" si="130"/>
        <v>127.46239999999995</v>
      </c>
      <c r="O177" s="37">
        <f t="shared" si="110"/>
        <v>4.5687701300250488E-2</v>
      </c>
    </row>
    <row r="178" spans="1:15" x14ac:dyDescent="0.25">
      <c r="A178" s="8" t="s">
        <v>232</v>
      </c>
      <c r="B178" s="4" t="s">
        <v>233</v>
      </c>
      <c r="C178" s="4" t="s">
        <v>55</v>
      </c>
      <c r="D178" s="101">
        <v>6</v>
      </c>
      <c r="E178" s="28"/>
      <c r="F178" s="29"/>
      <c r="G178" s="30">
        <f t="shared" si="123"/>
        <v>0</v>
      </c>
      <c r="H178" s="34">
        <f t="shared" si="124"/>
        <v>6</v>
      </c>
      <c r="I178" s="32">
        <v>53.58</v>
      </c>
      <c r="J178" s="31">
        <f t="shared" si="126"/>
        <v>321.48</v>
      </c>
      <c r="K178" s="35">
        <f t="shared" si="127"/>
        <v>0</v>
      </c>
      <c r="L178" s="36">
        <f t="shared" si="128"/>
        <v>0</v>
      </c>
      <c r="M178" s="35">
        <f t="shared" si="129"/>
        <v>0</v>
      </c>
      <c r="N178" s="35">
        <f t="shared" si="130"/>
        <v>321.48</v>
      </c>
      <c r="O178" s="37">
        <f t="shared" si="110"/>
        <v>1</v>
      </c>
    </row>
    <row r="179" spans="1:15" x14ac:dyDescent="0.25">
      <c r="A179" s="8" t="s">
        <v>234</v>
      </c>
      <c r="B179" s="4" t="s">
        <v>59</v>
      </c>
      <c r="C179" s="4" t="s">
        <v>55</v>
      </c>
      <c r="D179" s="101">
        <v>335.32</v>
      </c>
      <c r="E179" s="28"/>
      <c r="F179" s="29"/>
      <c r="G179" s="30">
        <f t="shared" si="123"/>
        <v>0</v>
      </c>
      <c r="H179" s="34">
        <f t="shared" si="124"/>
        <v>335.32</v>
      </c>
      <c r="I179" s="32">
        <v>4.6500000000000004</v>
      </c>
      <c r="J179" s="31">
        <f t="shared" si="126"/>
        <v>1559.2380000000001</v>
      </c>
      <c r="K179" s="35">
        <f t="shared" si="127"/>
        <v>0</v>
      </c>
      <c r="L179" s="36">
        <f t="shared" si="128"/>
        <v>0</v>
      </c>
      <c r="M179" s="35">
        <f t="shared" si="129"/>
        <v>0</v>
      </c>
      <c r="N179" s="35">
        <f t="shared" si="130"/>
        <v>1559.2380000000001</v>
      </c>
      <c r="O179" s="37">
        <f t="shared" si="110"/>
        <v>1</v>
      </c>
    </row>
    <row r="180" spans="1:15" s="5" customFormat="1" x14ac:dyDescent="0.25">
      <c r="A180" s="11" t="s">
        <v>235</v>
      </c>
      <c r="B180" s="11" t="s">
        <v>91</v>
      </c>
      <c r="C180" s="11"/>
      <c r="D180" s="103"/>
      <c r="E180" s="51"/>
      <c r="F180" s="63"/>
      <c r="G180" s="52">
        <f t="shared" si="123"/>
        <v>0</v>
      </c>
      <c r="H180" s="53">
        <f t="shared" si="124"/>
        <v>0</v>
      </c>
      <c r="I180" s="56"/>
      <c r="J180" s="56">
        <f>SUM(J181:J188)</f>
        <v>5524.6848</v>
      </c>
      <c r="K180" s="56">
        <f t="shared" ref="K180:N180" si="131">SUM(K181:K188)</f>
        <v>0</v>
      </c>
      <c r="L180" s="56">
        <f t="shared" si="131"/>
        <v>0</v>
      </c>
      <c r="M180" s="56">
        <f t="shared" si="131"/>
        <v>0</v>
      </c>
      <c r="N180" s="56">
        <f t="shared" si="131"/>
        <v>5524.6848</v>
      </c>
      <c r="O180" s="68">
        <f t="shared" si="110"/>
        <v>1</v>
      </c>
    </row>
    <row r="181" spans="1:15" x14ac:dyDescent="0.25">
      <c r="A181" s="8" t="s">
        <v>236</v>
      </c>
      <c r="B181" s="4" t="s">
        <v>93</v>
      </c>
      <c r="C181" s="4" t="s">
        <v>55</v>
      </c>
      <c r="D181" s="101">
        <v>6</v>
      </c>
      <c r="E181" s="28"/>
      <c r="F181" s="29"/>
      <c r="G181" s="30">
        <f t="shared" si="123"/>
        <v>0</v>
      </c>
      <c r="H181" s="34">
        <f t="shared" si="124"/>
        <v>6</v>
      </c>
      <c r="I181" s="32">
        <v>1.7</v>
      </c>
      <c r="J181" s="31">
        <f t="shared" ref="J181:J188" si="132">I181*D181</f>
        <v>10.199999999999999</v>
      </c>
      <c r="K181" s="35">
        <f t="shared" si="127"/>
        <v>0</v>
      </c>
      <c r="L181" s="36">
        <f t="shared" si="128"/>
        <v>0</v>
      </c>
      <c r="M181" s="35">
        <f t="shared" si="129"/>
        <v>0</v>
      </c>
      <c r="N181" s="35">
        <f t="shared" si="130"/>
        <v>10.199999999999999</v>
      </c>
      <c r="O181" s="37">
        <f t="shared" si="110"/>
        <v>1</v>
      </c>
    </row>
    <row r="182" spans="1:15" ht="25" x14ac:dyDescent="0.25">
      <c r="A182" s="8" t="s">
        <v>237</v>
      </c>
      <c r="B182" s="4" t="s">
        <v>37</v>
      </c>
      <c r="C182" s="4" t="s">
        <v>38</v>
      </c>
      <c r="D182" s="101">
        <v>6.6</v>
      </c>
      <c r="E182" s="28"/>
      <c r="F182" s="29"/>
      <c r="G182" s="30">
        <f t="shared" si="123"/>
        <v>0</v>
      </c>
      <c r="H182" s="34">
        <f t="shared" si="124"/>
        <v>6.6</v>
      </c>
      <c r="I182" s="32">
        <v>10.62</v>
      </c>
      <c r="J182" s="31">
        <f t="shared" si="132"/>
        <v>70.091999999999985</v>
      </c>
      <c r="K182" s="35">
        <f t="shared" si="127"/>
        <v>0</v>
      </c>
      <c r="L182" s="36">
        <f t="shared" si="128"/>
        <v>0</v>
      </c>
      <c r="M182" s="35">
        <f t="shared" si="129"/>
        <v>0</v>
      </c>
      <c r="N182" s="35">
        <f t="shared" si="130"/>
        <v>70.091999999999985</v>
      </c>
      <c r="O182" s="37">
        <f t="shared" si="110"/>
        <v>1</v>
      </c>
    </row>
    <row r="183" spans="1:15" ht="25" x14ac:dyDescent="0.25">
      <c r="A183" s="8" t="s">
        <v>238</v>
      </c>
      <c r="B183" s="4" t="s">
        <v>96</v>
      </c>
      <c r="C183" s="4" t="s">
        <v>38</v>
      </c>
      <c r="D183" s="101">
        <v>0.6</v>
      </c>
      <c r="E183" s="28"/>
      <c r="F183" s="29"/>
      <c r="G183" s="30">
        <f t="shared" si="123"/>
        <v>0</v>
      </c>
      <c r="H183" s="34">
        <f t="shared" si="124"/>
        <v>0.6</v>
      </c>
      <c r="I183" s="32">
        <v>179.73</v>
      </c>
      <c r="J183" s="31">
        <f t="shared" si="132"/>
        <v>107.83799999999999</v>
      </c>
      <c r="K183" s="35">
        <f t="shared" si="127"/>
        <v>0</v>
      </c>
      <c r="L183" s="36">
        <f t="shared" si="128"/>
        <v>0</v>
      </c>
      <c r="M183" s="35">
        <f t="shared" si="129"/>
        <v>0</v>
      </c>
      <c r="N183" s="35">
        <f t="shared" si="130"/>
        <v>107.83799999999999</v>
      </c>
      <c r="O183" s="37">
        <f t="shared" si="110"/>
        <v>1</v>
      </c>
    </row>
    <row r="184" spans="1:15" ht="25" x14ac:dyDescent="0.25">
      <c r="A184" s="8" t="s">
        <v>239</v>
      </c>
      <c r="B184" s="4" t="s">
        <v>98</v>
      </c>
      <c r="C184" s="4" t="s">
        <v>38</v>
      </c>
      <c r="D184" s="101">
        <v>5.25</v>
      </c>
      <c r="E184" s="28"/>
      <c r="F184" s="29"/>
      <c r="G184" s="30">
        <f t="shared" si="123"/>
        <v>0</v>
      </c>
      <c r="H184" s="34">
        <f t="shared" si="124"/>
        <v>5.25</v>
      </c>
      <c r="I184" s="32">
        <v>133.13</v>
      </c>
      <c r="J184" s="31">
        <f t="shared" si="132"/>
        <v>698.9325</v>
      </c>
      <c r="K184" s="35">
        <f t="shared" si="127"/>
        <v>0</v>
      </c>
      <c r="L184" s="36">
        <f t="shared" si="128"/>
        <v>0</v>
      </c>
      <c r="M184" s="35">
        <f t="shared" si="129"/>
        <v>0</v>
      </c>
      <c r="N184" s="35">
        <f t="shared" si="130"/>
        <v>698.9325</v>
      </c>
      <c r="O184" s="37">
        <f t="shared" si="110"/>
        <v>1</v>
      </c>
    </row>
    <row r="185" spans="1:15" ht="37.5" x14ac:dyDescent="0.25">
      <c r="A185" s="8" t="s">
        <v>240</v>
      </c>
      <c r="B185" s="4" t="s">
        <v>100</v>
      </c>
      <c r="C185" s="4" t="s">
        <v>101</v>
      </c>
      <c r="D185" s="101">
        <v>6</v>
      </c>
      <c r="E185" s="28"/>
      <c r="F185" s="29"/>
      <c r="G185" s="30">
        <f t="shared" si="123"/>
        <v>0</v>
      </c>
      <c r="H185" s="34">
        <f t="shared" si="124"/>
        <v>6</v>
      </c>
      <c r="I185" s="32">
        <v>167.62</v>
      </c>
      <c r="J185" s="31">
        <f t="shared" si="132"/>
        <v>1005.72</v>
      </c>
      <c r="K185" s="35">
        <f t="shared" si="127"/>
        <v>0</v>
      </c>
      <c r="L185" s="36">
        <f t="shared" si="128"/>
        <v>0</v>
      </c>
      <c r="M185" s="35">
        <f t="shared" si="129"/>
        <v>0</v>
      </c>
      <c r="N185" s="35">
        <f t="shared" si="130"/>
        <v>1005.72</v>
      </c>
      <c r="O185" s="37">
        <f t="shared" si="110"/>
        <v>1</v>
      </c>
    </row>
    <row r="186" spans="1:15" ht="25" x14ac:dyDescent="0.25">
      <c r="A186" s="8" t="s">
        <v>241</v>
      </c>
      <c r="B186" s="4" t="s">
        <v>103</v>
      </c>
      <c r="C186" s="4" t="s">
        <v>9</v>
      </c>
      <c r="D186" s="101">
        <v>2</v>
      </c>
      <c r="E186" s="28"/>
      <c r="F186" s="29"/>
      <c r="G186" s="30">
        <f t="shared" si="123"/>
        <v>0</v>
      </c>
      <c r="H186" s="34">
        <f t="shared" si="124"/>
        <v>2</v>
      </c>
      <c r="I186" s="32">
        <v>1660.34</v>
      </c>
      <c r="J186" s="31">
        <f t="shared" si="132"/>
        <v>3320.68</v>
      </c>
      <c r="K186" s="35">
        <f t="shared" si="127"/>
        <v>0</v>
      </c>
      <c r="L186" s="36">
        <f t="shared" si="128"/>
        <v>0</v>
      </c>
      <c r="M186" s="35">
        <f t="shared" si="129"/>
        <v>0</v>
      </c>
      <c r="N186" s="35">
        <f t="shared" si="130"/>
        <v>3320.68</v>
      </c>
      <c r="O186" s="37">
        <f t="shared" si="110"/>
        <v>1</v>
      </c>
    </row>
    <row r="187" spans="1:15" x14ac:dyDescent="0.25">
      <c r="A187" s="8" t="s">
        <v>242</v>
      </c>
      <c r="B187" s="4" t="s">
        <v>40</v>
      </c>
      <c r="C187" s="4" t="s">
        <v>38</v>
      </c>
      <c r="D187" s="101">
        <v>16.18</v>
      </c>
      <c r="E187" s="28"/>
      <c r="F187" s="29"/>
      <c r="G187" s="30">
        <f t="shared" si="123"/>
        <v>0</v>
      </c>
      <c r="H187" s="34">
        <f t="shared" si="124"/>
        <v>16.18</v>
      </c>
      <c r="I187" s="32">
        <v>1.01</v>
      </c>
      <c r="J187" s="31">
        <f t="shared" si="132"/>
        <v>16.341799999999999</v>
      </c>
      <c r="K187" s="35">
        <f t="shared" si="127"/>
        <v>0</v>
      </c>
      <c r="L187" s="36">
        <f t="shared" si="128"/>
        <v>0</v>
      </c>
      <c r="M187" s="35">
        <f t="shared" si="129"/>
        <v>0</v>
      </c>
      <c r="N187" s="35">
        <f t="shared" si="130"/>
        <v>16.341799999999999</v>
      </c>
      <c r="O187" s="37">
        <f t="shared" si="110"/>
        <v>1</v>
      </c>
    </row>
    <row r="188" spans="1:15" ht="25" x14ac:dyDescent="0.25">
      <c r="A188" s="8" t="s">
        <v>243</v>
      </c>
      <c r="B188" s="4" t="s">
        <v>42</v>
      </c>
      <c r="C188" s="4" t="s">
        <v>43</v>
      </c>
      <c r="D188" s="101">
        <v>364.05</v>
      </c>
      <c r="E188" s="28"/>
      <c r="F188" s="29"/>
      <c r="G188" s="30">
        <f t="shared" si="123"/>
        <v>0</v>
      </c>
      <c r="H188" s="34">
        <f t="shared" si="124"/>
        <v>364.05</v>
      </c>
      <c r="I188" s="32">
        <v>0.81</v>
      </c>
      <c r="J188" s="31">
        <f t="shared" si="132"/>
        <v>294.88050000000004</v>
      </c>
      <c r="K188" s="35">
        <f t="shared" si="127"/>
        <v>0</v>
      </c>
      <c r="L188" s="36">
        <f t="shared" si="128"/>
        <v>0</v>
      </c>
      <c r="M188" s="35">
        <f t="shared" si="129"/>
        <v>0</v>
      </c>
      <c r="N188" s="35">
        <f t="shared" si="130"/>
        <v>294.88050000000004</v>
      </c>
      <c r="O188" s="37">
        <f t="shared" si="110"/>
        <v>1</v>
      </c>
    </row>
    <row r="189" spans="1:15" s="45" customFormat="1" x14ac:dyDescent="0.3">
      <c r="A189" s="3" t="s">
        <v>244</v>
      </c>
      <c r="B189" s="3" t="s">
        <v>245</v>
      </c>
      <c r="C189" s="3"/>
      <c r="D189" s="100"/>
      <c r="E189" s="42"/>
      <c r="F189" s="61"/>
      <c r="G189" s="43"/>
      <c r="H189" s="44"/>
      <c r="I189" s="54"/>
      <c r="J189" s="54">
        <f>SUM(J190:J202)</f>
        <v>157456.93680000002</v>
      </c>
      <c r="K189" s="54">
        <f t="shared" ref="K189:N189" si="133">SUM(K190:K202)</f>
        <v>0</v>
      </c>
      <c r="L189" s="54">
        <f t="shared" si="133"/>
        <v>134495.640014</v>
      </c>
      <c r="M189" s="54">
        <f t="shared" si="133"/>
        <v>134495.640014</v>
      </c>
      <c r="N189" s="54">
        <f t="shared" si="133"/>
        <v>22961.296785999999</v>
      </c>
      <c r="O189" s="67">
        <f t="shared" si="110"/>
        <v>0.14582588263586743</v>
      </c>
    </row>
    <row r="190" spans="1:15" x14ac:dyDescent="0.25">
      <c r="A190" s="8" t="s">
        <v>246</v>
      </c>
      <c r="B190" s="4" t="s">
        <v>35</v>
      </c>
      <c r="C190" s="4" t="s">
        <v>14</v>
      </c>
      <c r="D190" s="101">
        <v>991.26</v>
      </c>
      <c r="E190" s="28"/>
      <c r="F190" s="29">
        <v>991.26</v>
      </c>
      <c r="G190" s="30">
        <f t="shared" ref="G190:G201" si="134">E190+F190</f>
        <v>991.26</v>
      </c>
      <c r="H190" s="34">
        <f t="shared" ref="H190:H202" si="135">D190-G190</f>
        <v>0</v>
      </c>
      <c r="I190" s="32">
        <v>1.5</v>
      </c>
      <c r="J190" s="31">
        <f t="shared" ref="J190:J202" si="136">I190*D190</f>
        <v>1486.8899999999999</v>
      </c>
      <c r="K190" s="35">
        <f t="shared" ref="K190:K202" si="137">I190*E190</f>
        <v>0</v>
      </c>
      <c r="L190" s="36">
        <f t="shared" ref="L190:L200" si="138">I190*F190</f>
        <v>1486.8899999999999</v>
      </c>
      <c r="M190" s="35">
        <f t="shared" ref="M190:M202" si="139">I190*G190</f>
        <v>1486.8899999999999</v>
      </c>
      <c r="N190" s="35">
        <f t="shared" ref="N190:N202" si="140">I190*H190</f>
        <v>0</v>
      </c>
      <c r="O190" s="37">
        <f t="shared" si="110"/>
        <v>0</v>
      </c>
    </row>
    <row r="191" spans="1:15" ht="25" x14ac:dyDescent="0.25">
      <c r="A191" s="8" t="s">
        <v>247</v>
      </c>
      <c r="B191" s="4" t="s">
        <v>37</v>
      </c>
      <c r="C191" s="4" t="s">
        <v>38</v>
      </c>
      <c r="D191" s="101">
        <v>297.38</v>
      </c>
      <c r="E191" s="28"/>
      <c r="F191" s="29">
        <v>297.37799999999999</v>
      </c>
      <c r="G191" s="30">
        <f t="shared" si="134"/>
        <v>297.37799999999999</v>
      </c>
      <c r="H191" s="34">
        <f t="shared" si="135"/>
        <v>2.0000000000095497E-3</v>
      </c>
      <c r="I191" s="32">
        <v>10.62</v>
      </c>
      <c r="J191" s="31">
        <f t="shared" si="136"/>
        <v>3158.1755999999996</v>
      </c>
      <c r="K191" s="35">
        <f t="shared" ref="K191:K201" si="141">I191*E191</f>
        <v>0</v>
      </c>
      <c r="L191" s="36">
        <f t="shared" si="138"/>
        <v>3158.1543599999995</v>
      </c>
      <c r="M191" s="35">
        <f t="shared" si="139"/>
        <v>3158.1543599999995</v>
      </c>
      <c r="N191" s="35">
        <f t="shared" si="140"/>
        <v>2.1240000000101417E-2</v>
      </c>
      <c r="O191" s="37">
        <f t="shared" si="110"/>
        <v>6.7254018427922186E-6</v>
      </c>
    </row>
    <row r="192" spans="1:15" x14ac:dyDescent="0.25">
      <c r="A192" s="8" t="s">
        <v>248</v>
      </c>
      <c r="B192" s="4" t="s">
        <v>40</v>
      </c>
      <c r="C192" s="4" t="s">
        <v>38</v>
      </c>
      <c r="D192" s="101">
        <v>386.59</v>
      </c>
      <c r="E192" s="28"/>
      <c r="F192" s="29">
        <v>386.59140000000002</v>
      </c>
      <c r="G192" s="30">
        <f t="shared" si="134"/>
        <v>386.59140000000002</v>
      </c>
      <c r="H192" s="34">
        <f t="shared" si="135"/>
        <v>-1.4000000000464752E-3</v>
      </c>
      <c r="I192" s="32">
        <v>1.01</v>
      </c>
      <c r="J192" s="31">
        <f t="shared" si="136"/>
        <v>390.45589999999999</v>
      </c>
      <c r="K192" s="35">
        <f t="shared" si="141"/>
        <v>0</v>
      </c>
      <c r="L192" s="36">
        <f t="shared" si="138"/>
        <v>390.45731400000005</v>
      </c>
      <c r="M192" s="35">
        <f t="shared" si="139"/>
        <v>390.45731400000005</v>
      </c>
      <c r="N192" s="35">
        <f t="shared" si="140"/>
        <v>-1.41400000004694E-3</v>
      </c>
      <c r="O192" s="37">
        <f t="shared" si="110"/>
        <v>-3.621407693024846E-6</v>
      </c>
    </row>
    <row r="193" spans="1:15" ht="25" x14ac:dyDescent="0.25">
      <c r="A193" s="8" t="s">
        <v>249</v>
      </c>
      <c r="B193" s="4" t="s">
        <v>42</v>
      </c>
      <c r="C193" s="4" t="s">
        <v>43</v>
      </c>
      <c r="D193" s="101">
        <v>8698.27</v>
      </c>
      <c r="E193" s="28"/>
      <c r="F193" s="29">
        <v>8698.27</v>
      </c>
      <c r="G193" s="30">
        <f t="shared" si="134"/>
        <v>8698.27</v>
      </c>
      <c r="H193" s="34">
        <f t="shared" si="135"/>
        <v>0</v>
      </c>
      <c r="I193" s="32">
        <v>0.81</v>
      </c>
      <c r="J193" s="31">
        <f t="shared" si="136"/>
        <v>7045.5987000000005</v>
      </c>
      <c r="K193" s="35">
        <f t="shared" si="141"/>
        <v>0</v>
      </c>
      <c r="L193" s="36">
        <f t="shared" si="138"/>
        <v>7045.5987000000005</v>
      </c>
      <c r="M193" s="35">
        <f t="shared" si="139"/>
        <v>7045.5987000000005</v>
      </c>
      <c r="N193" s="35">
        <f t="shared" si="140"/>
        <v>0</v>
      </c>
      <c r="O193" s="37">
        <f t="shared" si="110"/>
        <v>0</v>
      </c>
    </row>
    <row r="194" spans="1:15" ht="25" x14ac:dyDescent="0.25">
      <c r="A194" s="8" t="s">
        <v>250</v>
      </c>
      <c r="B194" s="4" t="s">
        <v>45</v>
      </c>
      <c r="C194" s="4" t="s">
        <v>14</v>
      </c>
      <c r="D194" s="101">
        <v>991.26</v>
      </c>
      <c r="E194" s="28"/>
      <c r="F194" s="29">
        <v>991.26</v>
      </c>
      <c r="G194" s="30">
        <f t="shared" si="134"/>
        <v>991.26</v>
      </c>
      <c r="H194" s="34">
        <f t="shared" si="135"/>
        <v>0</v>
      </c>
      <c r="I194" s="32">
        <v>2.12</v>
      </c>
      <c r="J194" s="31">
        <f t="shared" si="136"/>
        <v>2101.4712</v>
      </c>
      <c r="K194" s="35">
        <f t="shared" si="141"/>
        <v>0</v>
      </c>
      <c r="L194" s="36">
        <f t="shared" si="138"/>
        <v>2101.4712</v>
      </c>
      <c r="M194" s="35">
        <f t="shared" si="139"/>
        <v>2101.4712</v>
      </c>
      <c r="N194" s="35">
        <f t="shared" si="140"/>
        <v>0</v>
      </c>
      <c r="O194" s="37">
        <f t="shared" si="110"/>
        <v>0</v>
      </c>
    </row>
    <row r="195" spans="1:15" ht="25" x14ac:dyDescent="0.25">
      <c r="A195" s="8" t="s">
        <v>251</v>
      </c>
      <c r="B195" s="4" t="s">
        <v>47</v>
      </c>
      <c r="C195" s="4" t="s">
        <v>38</v>
      </c>
      <c r="D195" s="101">
        <v>99.13</v>
      </c>
      <c r="E195" s="28"/>
      <c r="F195" s="29">
        <v>99.126000000000005</v>
      </c>
      <c r="G195" s="30">
        <f t="shared" si="134"/>
        <v>99.126000000000005</v>
      </c>
      <c r="H195" s="34">
        <f t="shared" si="135"/>
        <v>3.9999999999906777E-3</v>
      </c>
      <c r="I195" s="32">
        <v>12.76</v>
      </c>
      <c r="J195" s="31">
        <f t="shared" si="136"/>
        <v>1264.8987999999999</v>
      </c>
      <c r="K195" s="35">
        <f t="shared" si="141"/>
        <v>0</v>
      </c>
      <c r="L195" s="36">
        <f t="shared" si="138"/>
        <v>1264.8477600000001</v>
      </c>
      <c r="M195" s="35">
        <f t="shared" si="139"/>
        <v>1264.8477600000001</v>
      </c>
      <c r="N195" s="35">
        <f t="shared" si="140"/>
        <v>5.1039999999881049E-2</v>
      </c>
      <c r="O195" s="37">
        <f t="shared" si="110"/>
        <v>4.0351054171196189E-5</v>
      </c>
    </row>
    <row r="196" spans="1:15" x14ac:dyDescent="0.25">
      <c r="A196" s="8" t="s">
        <v>252</v>
      </c>
      <c r="B196" s="4" t="s">
        <v>49</v>
      </c>
      <c r="C196" s="4" t="s">
        <v>38</v>
      </c>
      <c r="D196" s="101">
        <v>99.13</v>
      </c>
      <c r="E196" s="28"/>
      <c r="F196" s="29">
        <v>99.126000000000005</v>
      </c>
      <c r="G196" s="30">
        <f t="shared" si="134"/>
        <v>99.126000000000005</v>
      </c>
      <c r="H196" s="34">
        <f t="shared" si="135"/>
        <v>3.9999999999906777E-3</v>
      </c>
      <c r="I196" s="32">
        <v>0.48</v>
      </c>
      <c r="J196" s="31">
        <f t="shared" si="136"/>
        <v>47.582399999999993</v>
      </c>
      <c r="K196" s="35">
        <f t="shared" si="141"/>
        <v>0</v>
      </c>
      <c r="L196" s="36">
        <f t="shared" si="138"/>
        <v>47.580480000000001</v>
      </c>
      <c r="M196" s="35">
        <f t="shared" si="139"/>
        <v>47.580480000000001</v>
      </c>
      <c r="N196" s="35">
        <f t="shared" si="140"/>
        <v>1.9199999999955251E-3</v>
      </c>
      <c r="O196" s="37">
        <f t="shared" si="110"/>
        <v>4.0351054171196189E-5</v>
      </c>
    </row>
    <row r="197" spans="1:15" ht="25" x14ac:dyDescent="0.25">
      <c r="A197" s="8" t="s">
        <v>253</v>
      </c>
      <c r="B197" s="4" t="s">
        <v>42</v>
      </c>
      <c r="C197" s="4" t="s">
        <v>43</v>
      </c>
      <c r="D197" s="101">
        <v>2230.42</v>
      </c>
      <c r="E197" s="28"/>
      <c r="F197" s="29">
        <v>2230.42</v>
      </c>
      <c r="G197" s="30">
        <f t="shared" si="134"/>
        <v>2230.42</v>
      </c>
      <c r="H197" s="34">
        <f t="shared" si="135"/>
        <v>0</v>
      </c>
      <c r="I197" s="32">
        <v>0.81</v>
      </c>
      <c r="J197" s="31">
        <f t="shared" si="136"/>
        <v>1806.6402000000003</v>
      </c>
      <c r="K197" s="35">
        <f t="shared" si="141"/>
        <v>0</v>
      </c>
      <c r="L197" s="36">
        <f t="shared" si="138"/>
        <v>1806.6402000000003</v>
      </c>
      <c r="M197" s="35">
        <f t="shared" si="139"/>
        <v>1806.6402000000003</v>
      </c>
      <c r="N197" s="35">
        <f t="shared" si="140"/>
        <v>0</v>
      </c>
      <c r="O197" s="37">
        <f t="shared" si="110"/>
        <v>0</v>
      </c>
    </row>
    <row r="198" spans="1:15" ht="25" x14ac:dyDescent="0.25">
      <c r="A198" s="8" t="s">
        <v>254</v>
      </c>
      <c r="B198" s="4" t="s">
        <v>52</v>
      </c>
      <c r="C198" s="4" t="s">
        <v>14</v>
      </c>
      <c r="D198" s="101">
        <v>991.26</v>
      </c>
      <c r="E198" s="28"/>
      <c r="F198" s="29">
        <v>840</v>
      </c>
      <c r="G198" s="30">
        <f t="shared" si="134"/>
        <v>840</v>
      </c>
      <c r="H198" s="34">
        <f t="shared" si="135"/>
        <v>151.26</v>
      </c>
      <c r="I198" s="32">
        <v>122.3</v>
      </c>
      <c r="J198" s="31">
        <f t="shared" si="136"/>
        <v>121231.098</v>
      </c>
      <c r="K198" s="35">
        <f t="shared" si="141"/>
        <v>0</v>
      </c>
      <c r="L198" s="36">
        <f t="shared" si="138"/>
        <v>102732</v>
      </c>
      <c r="M198" s="35">
        <f t="shared" si="139"/>
        <v>102732</v>
      </c>
      <c r="N198" s="35">
        <f t="shared" si="140"/>
        <v>18499.097999999998</v>
      </c>
      <c r="O198" s="37">
        <f t="shared" si="110"/>
        <v>0.15259366866412444</v>
      </c>
    </row>
    <row r="199" spans="1:15" ht="25" x14ac:dyDescent="0.25">
      <c r="A199" s="8" t="s">
        <v>255</v>
      </c>
      <c r="B199" s="4" t="s">
        <v>54</v>
      </c>
      <c r="C199" s="4" t="s">
        <v>55</v>
      </c>
      <c r="D199" s="101">
        <v>330.42</v>
      </c>
      <c r="E199" s="28"/>
      <c r="F199" s="29">
        <v>280</v>
      </c>
      <c r="G199" s="30">
        <f t="shared" si="134"/>
        <v>280</v>
      </c>
      <c r="H199" s="34">
        <f t="shared" si="135"/>
        <v>50.420000000000016</v>
      </c>
      <c r="I199" s="32">
        <v>43.33</v>
      </c>
      <c r="J199" s="31">
        <f t="shared" si="136"/>
        <v>14317.098599999999</v>
      </c>
      <c r="K199" s="35">
        <f t="shared" si="141"/>
        <v>0</v>
      </c>
      <c r="L199" s="36">
        <f t="shared" si="138"/>
        <v>12132.4</v>
      </c>
      <c r="M199" s="35">
        <f t="shared" si="139"/>
        <v>12132.4</v>
      </c>
      <c r="N199" s="35">
        <f t="shared" si="140"/>
        <v>2184.6986000000006</v>
      </c>
      <c r="O199" s="37">
        <f t="shared" ref="O199:O262" si="142">N199/J199</f>
        <v>0.15259366866412449</v>
      </c>
    </row>
    <row r="200" spans="1:15" ht="25" x14ac:dyDescent="0.25">
      <c r="A200" s="8" t="s">
        <v>256</v>
      </c>
      <c r="B200" s="4" t="s">
        <v>57</v>
      </c>
      <c r="C200" s="4" t="s">
        <v>55</v>
      </c>
      <c r="D200" s="101">
        <v>330.42</v>
      </c>
      <c r="E200" s="28"/>
      <c r="F200" s="29">
        <v>280</v>
      </c>
      <c r="G200" s="30">
        <f t="shared" si="134"/>
        <v>280</v>
      </c>
      <c r="H200" s="34">
        <f t="shared" si="135"/>
        <v>50.420000000000016</v>
      </c>
      <c r="I200" s="32">
        <v>8.32</v>
      </c>
      <c r="J200" s="31">
        <f t="shared" si="136"/>
        <v>2749.0944000000004</v>
      </c>
      <c r="K200" s="35">
        <f t="shared" si="141"/>
        <v>0</v>
      </c>
      <c r="L200" s="36">
        <f t="shared" si="138"/>
        <v>2329.6</v>
      </c>
      <c r="M200" s="35">
        <f t="shared" si="139"/>
        <v>2329.6</v>
      </c>
      <c r="N200" s="35">
        <f t="shared" si="140"/>
        <v>419.49440000000016</v>
      </c>
      <c r="O200" s="37">
        <f t="shared" si="142"/>
        <v>0.15259366866412449</v>
      </c>
    </row>
    <row r="201" spans="1:15" x14ac:dyDescent="0.25">
      <c r="A201" s="8" t="s">
        <v>257</v>
      </c>
      <c r="B201" s="4" t="s">
        <v>233</v>
      </c>
      <c r="C201" s="4" t="s">
        <v>55</v>
      </c>
      <c r="D201" s="101">
        <v>6</v>
      </c>
      <c r="E201" s="28"/>
      <c r="F201" s="29"/>
      <c r="G201" s="30">
        <f t="shared" si="134"/>
        <v>0</v>
      </c>
      <c r="H201" s="34">
        <f t="shared" si="135"/>
        <v>6</v>
      </c>
      <c r="I201" s="32">
        <v>53.58</v>
      </c>
      <c r="J201" s="31">
        <f t="shared" si="136"/>
        <v>321.48</v>
      </c>
      <c r="K201" s="35">
        <f t="shared" si="141"/>
        <v>0</v>
      </c>
      <c r="L201" s="36">
        <f t="shared" ref="L201:L202" si="143">I201*F201</f>
        <v>0</v>
      </c>
      <c r="M201" s="35">
        <f t="shared" si="139"/>
        <v>0</v>
      </c>
      <c r="N201" s="35">
        <f t="shared" si="140"/>
        <v>321.48</v>
      </c>
      <c r="O201" s="37">
        <f t="shared" si="142"/>
        <v>1</v>
      </c>
    </row>
    <row r="202" spans="1:15" x14ac:dyDescent="0.25">
      <c r="A202" s="8" t="s">
        <v>258</v>
      </c>
      <c r="B202" s="4" t="s">
        <v>59</v>
      </c>
      <c r="C202" s="4" t="s">
        <v>55</v>
      </c>
      <c r="D202" s="101">
        <v>330.42</v>
      </c>
      <c r="E202" s="28"/>
      <c r="F202" s="29"/>
      <c r="G202" s="30">
        <f t="shared" ref="G202" si="144">E202+F202</f>
        <v>0</v>
      </c>
      <c r="H202" s="34">
        <f t="shared" si="135"/>
        <v>330.42</v>
      </c>
      <c r="I202" s="32">
        <v>4.6500000000000004</v>
      </c>
      <c r="J202" s="31">
        <f t="shared" si="136"/>
        <v>1536.4530000000002</v>
      </c>
      <c r="K202" s="35">
        <f t="shared" si="137"/>
        <v>0</v>
      </c>
      <c r="L202" s="36">
        <f t="shared" si="143"/>
        <v>0</v>
      </c>
      <c r="M202" s="35">
        <f t="shared" si="139"/>
        <v>0</v>
      </c>
      <c r="N202" s="35">
        <f t="shared" si="140"/>
        <v>1536.4530000000002</v>
      </c>
      <c r="O202" s="37">
        <f t="shared" si="142"/>
        <v>1</v>
      </c>
    </row>
    <row r="203" spans="1:15" s="45" customFormat="1" x14ac:dyDescent="0.3">
      <c r="A203" s="3" t="s">
        <v>259</v>
      </c>
      <c r="B203" s="3" t="s">
        <v>260</v>
      </c>
      <c r="C203" s="3"/>
      <c r="D203" s="100"/>
      <c r="E203" s="42"/>
      <c r="F203" s="61"/>
      <c r="G203" s="43"/>
      <c r="H203" s="44"/>
      <c r="I203" s="54"/>
      <c r="J203" s="54">
        <f>J204+J218</f>
        <v>284448.48430000001</v>
      </c>
      <c r="K203" s="54">
        <f t="shared" ref="K203:N203" si="145">K204+K218</f>
        <v>0</v>
      </c>
      <c r="L203" s="54">
        <f t="shared" si="145"/>
        <v>19897.731000000003</v>
      </c>
      <c r="M203" s="54">
        <f t="shared" si="145"/>
        <v>19897.731000000003</v>
      </c>
      <c r="N203" s="54">
        <f t="shared" si="145"/>
        <v>264550.75330000004</v>
      </c>
      <c r="O203" s="67">
        <f t="shared" si="142"/>
        <v>0.93004803295413452</v>
      </c>
    </row>
    <row r="204" spans="1:15" s="5" customFormat="1" x14ac:dyDescent="0.25">
      <c r="A204" s="11" t="s">
        <v>261</v>
      </c>
      <c r="B204" s="11" t="s">
        <v>88</v>
      </c>
      <c r="C204" s="11"/>
      <c r="D204" s="103"/>
      <c r="E204" s="51"/>
      <c r="F204" s="63"/>
      <c r="G204" s="52">
        <f t="shared" ref="G204:G229" si="146">E204+F204</f>
        <v>0</v>
      </c>
      <c r="H204" s="53">
        <f t="shared" ref="H204:H229" si="147">D204-G204</f>
        <v>0</v>
      </c>
      <c r="I204" s="56"/>
      <c r="J204" s="56">
        <f>SUM(J205:J217)</f>
        <v>181035.21100000001</v>
      </c>
      <c r="K204" s="56">
        <f t="shared" ref="K204:N204" si="148">SUM(K205:K217)</f>
        <v>0</v>
      </c>
      <c r="L204" s="56">
        <f t="shared" si="148"/>
        <v>19897.731000000003</v>
      </c>
      <c r="M204" s="56">
        <f t="shared" si="148"/>
        <v>19897.731000000003</v>
      </c>
      <c r="N204" s="56">
        <f t="shared" si="148"/>
        <v>161137.48000000001</v>
      </c>
      <c r="O204" s="68">
        <f t="shared" si="142"/>
        <v>0.89008916613464772</v>
      </c>
    </row>
    <row r="205" spans="1:15" x14ac:dyDescent="0.25">
      <c r="A205" s="8" t="s">
        <v>262</v>
      </c>
      <c r="B205" s="4" t="s">
        <v>35</v>
      </c>
      <c r="C205" s="4" t="s">
        <v>14</v>
      </c>
      <c r="D205" s="101">
        <v>1140</v>
      </c>
      <c r="E205" s="28"/>
      <c r="F205" s="29">
        <v>1140</v>
      </c>
      <c r="G205" s="30">
        <f t="shared" si="146"/>
        <v>1140</v>
      </c>
      <c r="H205" s="34">
        <f t="shared" si="147"/>
        <v>0</v>
      </c>
      <c r="I205" s="32">
        <v>1.5</v>
      </c>
      <c r="J205" s="31">
        <f t="shared" ref="J205:J217" si="149">I205*D205</f>
        <v>1710</v>
      </c>
      <c r="K205" s="35">
        <f t="shared" ref="K205:K229" si="150">I205*E205</f>
        <v>0</v>
      </c>
      <c r="L205" s="36">
        <f t="shared" ref="L205:L229" si="151">I205*F205</f>
        <v>1710</v>
      </c>
      <c r="M205" s="35">
        <f t="shared" ref="M205:M229" si="152">I205*G205</f>
        <v>1710</v>
      </c>
      <c r="N205" s="35">
        <f t="shared" ref="N205:N229" si="153">I205*H205</f>
        <v>0</v>
      </c>
      <c r="O205" s="37">
        <f t="shared" si="142"/>
        <v>0</v>
      </c>
    </row>
    <row r="206" spans="1:15" ht="25" x14ac:dyDescent="0.25">
      <c r="A206" s="8" t="s">
        <v>263</v>
      </c>
      <c r="B206" s="4" t="s">
        <v>37</v>
      </c>
      <c r="C206" s="4" t="s">
        <v>38</v>
      </c>
      <c r="D206" s="101">
        <v>342</v>
      </c>
      <c r="E206" s="28"/>
      <c r="F206" s="29">
        <v>342</v>
      </c>
      <c r="G206" s="30">
        <f t="shared" si="146"/>
        <v>342</v>
      </c>
      <c r="H206" s="34">
        <f t="shared" si="147"/>
        <v>0</v>
      </c>
      <c r="I206" s="32">
        <v>10.62</v>
      </c>
      <c r="J206" s="31">
        <f t="shared" si="149"/>
        <v>3632.0399999999995</v>
      </c>
      <c r="K206" s="35">
        <f t="shared" si="150"/>
        <v>0</v>
      </c>
      <c r="L206" s="36">
        <f t="shared" si="151"/>
        <v>3632.0399999999995</v>
      </c>
      <c r="M206" s="35">
        <f t="shared" si="152"/>
        <v>3632.0399999999995</v>
      </c>
      <c r="N206" s="35">
        <f t="shared" si="153"/>
        <v>0</v>
      </c>
      <c r="O206" s="37">
        <f t="shared" si="142"/>
        <v>0</v>
      </c>
    </row>
    <row r="207" spans="1:15" x14ac:dyDescent="0.25">
      <c r="A207" s="8" t="s">
        <v>264</v>
      </c>
      <c r="B207" s="4" t="s">
        <v>40</v>
      </c>
      <c r="C207" s="4" t="s">
        <v>38</v>
      </c>
      <c r="D207" s="101">
        <v>444.6</v>
      </c>
      <c r="E207" s="28"/>
      <c r="F207" s="29">
        <v>444.6</v>
      </c>
      <c r="G207" s="30">
        <f t="shared" si="146"/>
        <v>444.6</v>
      </c>
      <c r="H207" s="34">
        <f t="shared" si="147"/>
        <v>0</v>
      </c>
      <c r="I207" s="32">
        <v>1.01</v>
      </c>
      <c r="J207" s="31">
        <f t="shared" si="149"/>
        <v>449.04600000000005</v>
      </c>
      <c r="K207" s="35">
        <f t="shared" si="150"/>
        <v>0</v>
      </c>
      <c r="L207" s="36">
        <f t="shared" si="151"/>
        <v>449.04600000000005</v>
      </c>
      <c r="M207" s="35">
        <f t="shared" si="152"/>
        <v>449.04600000000005</v>
      </c>
      <c r="N207" s="35">
        <f t="shared" si="153"/>
        <v>0</v>
      </c>
      <c r="O207" s="37">
        <f t="shared" si="142"/>
        <v>0</v>
      </c>
    </row>
    <row r="208" spans="1:15" ht="25" x14ac:dyDescent="0.25">
      <c r="A208" s="8" t="s">
        <v>265</v>
      </c>
      <c r="B208" s="4" t="s">
        <v>42</v>
      </c>
      <c r="C208" s="4" t="s">
        <v>43</v>
      </c>
      <c r="D208" s="101">
        <v>10003.5</v>
      </c>
      <c r="E208" s="28"/>
      <c r="F208" s="29">
        <v>10003.5</v>
      </c>
      <c r="G208" s="30">
        <f t="shared" si="146"/>
        <v>10003.5</v>
      </c>
      <c r="H208" s="34">
        <f t="shared" si="147"/>
        <v>0</v>
      </c>
      <c r="I208" s="32">
        <v>0.81</v>
      </c>
      <c r="J208" s="31">
        <f t="shared" si="149"/>
        <v>8102.8350000000009</v>
      </c>
      <c r="K208" s="35">
        <f t="shared" si="150"/>
        <v>0</v>
      </c>
      <c r="L208" s="36">
        <f t="shared" si="151"/>
        <v>8102.8350000000009</v>
      </c>
      <c r="M208" s="35">
        <f t="shared" si="152"/>
        <v>8102.8350000000009</v>
      </c>
      <c r="N208" s="35">
        <f t="shared" si="153"/>
        <v>0</v>
      </c>
      <c r="O208" s="37">
        <f t="shared" si="142"/>
        <v>0</v>
      </c>
    </row>
    <row r="209" spans="1:15" ht="25" x14ac:dyDescent="0.25">
      <c r="A209" s="8" t="s">
        <v>266</v>
      </c>
      <c r="B209" s="4" t="s">
        <v>45</v>
      </c>
      <c r="C209" s="4" t="s">
        <v>14</v>
      </c>
      <c r="D209" s="101">
        <v>1140</v>
      </c>
      <c r="E209" s="28"/>
      <c r="F209" s="29">
        <v>1140</v>
      </c>
      <c r="G209" s="30">
        <f t="shared" si="146"/>
        <v>1140</v>
      </c>
      <c r="H209" s="34">
        <f t="shared" si="147"/>
        <v>0</v>
      </c>
      <c r="I209" s="32">
        <v>2.12</v>
      </c>
      <c r="J209" s="31">
        <f t="shared" si="149"/>
        <v>2416.8000000000002</v>
      </c>
      <c r="K209" s="35">
        <f t="shared" si="150"/>
        <v>0</v>
      </c>
      <c r="L209" s="36">
        <f t="shared" si="151"/>
        <v>2416.8000000000002</v>
      </c>
      <c r="M209" s="35">
        <f t="shared" si="152"/>
        <v>2416.8000000000002</v>
      </c>
      <c r="N209" s="35">
        <f t="shared" si="153"/>
        <v>0</v>
      </c>
      <c r="O209" s="37">
        <f t="shared" si="142"/>
        <v>0</v>
      </c>
    </row>
    <row r="210" spans="1:15" ht="25" x14ac:dyDescent="0.25">
      <c r="A210" s="8" t="s">
        <v>267</v>
      </c>
      <c r="B210" s="4" t="s">
        <v>47</v>
      </c>
      <c r="C210" s="4" t="s">
        <v>38</v>
      </c>
      <c r="D210" s="101">
        <v>114</v>
      </c>
      <c r="E210" s="28"/>
      <c r="F210" s="29">
        <v>114</v>
      </c>
      <c r="G210" s="30">
        <f t="shared" si="146"/>
        <v>114</v>
      </c>
      <c r="H210" s="34">
        <f t="shared" si="147"/>
        <v>0</v>
      </c>
      <c r="I210" s="32">
        <v>12.76</v>
      </c>
      <c r="J210" s="31">
        <f t="shared" si="149"/>
        <v>1454.6399999999999</v>
      </c>
      <c r="K210" s="35">
        <f t="shared" si="150"/>
        <v>0</v>
      </c>
      <c r="L210" s="36">
        <f t="shared" si="151"/>
        <v>1454.6399999999999</v>
      </c>
      <c r="M210" s="35">
        <f t="shared" si="152"/>
        <v>1454.6399999999999</v>
      </c>
      <c r="N210" s="35">
        <f t="shared" si="153"/>
        <v>0</v>
      </c>
      <c r="O210" s="37">
        <f t="shared" si="142"/>
        <v>0</v>
      </c>
    </row>
    <row r="211" spans="1:15" x14ac:dyDescent="0.25">
      <c r="A211" s="8" t="s">
        <v>268</v>
      </c>
      <c r="B211" s="4" t="s">
        <v>49</v>
      </c>
      <c r="C211" s="4" t="s">
        <v>38</v>
      </c>
      <c r="D211" s="101">
        <v>114</v>
      </c>
      <c r="E211" s="28"/>
      <c r="F211" s="29">
        <v>114</v>
      </c>
      <c r="G211" s="30">
        <f t="shared" si="146"/>
        <v>114</v>
      </c>
      <c r="H211" s="34">
        <f t="shared" si="147"/>
        <v>0</v>
      </c>
      <c r="I211" s="32">
        <v>0.48</v>
      </c>
      <c r="J211" s="31">
        <f t="shared" si="149"/>
        <v>54.72</v>
      </c>
      <c r="K211" s="35">
        <f t="shared" si="150"/>
        <v>0</v>
      </c>
      <c r="L211" s="36">
        <f t="shared" si="151"/>
        <v>54.72</v>
      </c>
      <c r="M211" s="35">
        <f t="shared" si="152"/>
        <v>54.72</v>
      </c>
      <c r="N211" s="35">
        <f t="shared" si="153"/>
        <v>0</v>
      </c>
      <c r="O211" s="37">
        <f t="shared" si="142"/>
        <v>0</v>
      </c>
    </row>
    <row r="212" spans="1:15" ht="25" x14ac:dyDescent="0.25">
      <c r="A212" s="8" t="s">
        <v>269</v>
      </c>
      <c r="B212" s="4" t="s">
        <v>42</v>
      </c>
      <c r="C212" s="4" t="s">
        <v>43</v>
      </c>
      <c r="D212" s="101">
        <v>2565</v>
      </c>
      <c r="E212" s="28"/>
      <c r="F212" s="29">
        <v>2565</v>
      </c>
      <c r="G212" s="30">
        <f t="shared" si="146"/>
        <v>2565</v>
      </c>
      <c r="H212" s="34">
        <f t="shared" si="147"/>
        <v>0</v>
      </c>
      <c r="I212" s="32">
        <v>0.81</v>
      </c>
      <c r="J212" s="31">
        <f t="shared" si="149"/>
        <v>2077.65</v>
      </c>
      <c r="K212" s="35">
        <f t="shared" si="150"/>
        <v>0</v>
      </c>
      <c r="L212" s="36">
        <f t="shared" si="151"/>
        <v>2077.65</v>
      </c>
      <c r="M212" s="35">
        <f t="shared" si="152"/>
        <v>2077.65</v>
      </c>
      <c r="N212" s="35">
        <f t="shared" si="153"/>
        <v>0</v>
      </c>
      <c r="O212" s="37">
        <f t="shared" si="142"/>
        <v>0</v>
      </c>
    </row>
    <row r="213" spans="1:15" ht="25" x14ac:dyDescent="0.25">
      <c r="A213" s="8" t="s">
        <v>270</v>
      </c>
      <c r="B213" s="4" t="s">
        <v>52</v>
      </c>
      <c r="C213" s="4" t="s">
        <v>14</v>
      </c>
      <c r="D213" s="101">
        <v>1140</v>
      </c>
      <c r="E213" s="28"/>
      <c r="F213" s="29"/>
      <c r="G213" s="30">
        <f t="shared" si="146"/>
        <v>0</v>
      </c>
      <c r="H213" s="34">
        <f t="shared" si="147"/>
        <v>1140</v>
      </c>
      <c r="I213" s="32">
        <v>122.3</v>
      </c>
      <c r="J213" s="31">
        <f t="shared" si="149"/>
        <v>139422</v>
      </c>
      <c r="K213" s="35">
        <f t="shared" si="150"/>
        <v>0</v>
      </c>
      <c r="L213" s="36">
        <f t="shared" si="151"/>
        <v>0</v>
      </c>
      <c r="M213" s="35">
        <f t="shared" si="152"/>
        <v>0</v>
      </c>
      <c r="N213" s="35">
        <f t="shared" si="153"/>
        <v>139422</v>
      </c>
      <c r="O213" s="37">
        <f t="shared" si="142"/>
        <v>1</v>
      </c>
    </row>
    <row r="214" spans="1:15" ht="25" x14ac:dyDescent="0.25">
      <c r="A214" s="8" t="s">
        <v>271</v>
      </c>
      <c r="B214" s="4" t="s">
        <v>54</v>
      </c>
      <c r="C214" s="4" t="s">
        <v>55</v>
      </c>
      <c r="D214" s="101">
        <v>380</v>
      </c>
      <c r="E214" s="28"/>
      <c r="F214" s="29"/>
      <c r="G214" s="30">
        <f t="shared" si="146"/>
        <v>0</v>
      </c>
      <c r="H214" s="34">
        <f t="shared" si="147"/>
        <v>380</v>
      </c>
      <c r="I214" s="32">
        <v>43.33</v>
      </c>
      <c r="J214" s="31">
        <f t="shared" si="149"/>
        <v>16465.399999999998</v>
      </c>
      <c r="K214" s="35">
        <f t="shared" si="150"/>
        <v>0</v>
      </c>
      <c r="L214" s="36">
        <f t="shared" si="151"/>
        <v>0</v>
      </c>
      <c r="M214" s="35">
        <f t="shared" si="152"/>
        <v>0</v>
      </c>
      <c r="N214" s="35">
        <f t="shared" si="153"/>
        <v>16465.399999999998</v>
      </c>
      <c r="O214" s="37">
        <f t="shared" si="142"/>
        <v>1</v>
      </c>
    </row>
    <row r="215" spans="1:15" ht="25" x14ac:dyDescent="0.25">
      <c r="A215" s="8" t="s">
        <v>272</v>
      </c>
      <c r="B215" s="4" t="s">
        <v>57</v>
      </c>
      <c r="C215" s="4" t="s">
        <v>55</v>
      </c>
      <c r="D215" s="101">
        <v>380</v>
      </c>
      <c r="E215" s="28"/>
      <c r="F215" s="29"/>
      <c r="G215" s="30">
        <f t="shared" si="146"/>
        <v>0</v>
      </c>
      <c r="H215" s="34">
        <f t="shared" si="147"/>
        <v>380</v>
      </c>
      <c r="I215" s="32">
        <v>8.32</v>
      </c>
      <c r="J215" s="31">
        <f t="shared" si="149"/>
        <v>3161.6</v>
      </c>
      <c r="K215" s="35">
        <f t="shared" si="150"/>
        <v>0</v>
      </c>
      <c r="L215" s="36">
        <f t="shared" si="151"/>
        <v>0</v>
      </c>
      <c r="M215" s="35">
        <f t="shared" si="152"/>
        <v>0</v>
      </c>
      <c r="N215" s="35">
        <f t="shared" si="153"/>
        <v>3161.6</v>
      </c>
      <c r="O215" s="37">
        <f t="shared" si="142"/>
        <v>1</v>
      </c>
    </row>
    <row r="216" spans="1:15" x14ac:dyDescent="0.25">
      <c r="A216" s="8" t="s">
        <v>273</v>
      </c>
      <c r="B216" s="4" t="s">
        <v>233</v>
      </c>
      <c r="C216" s="4" t="s">
        <v>55</v>
      </c>
      <c r="D216" s="101">
        <v>6</v>
      </c>
      <c r="E216" s="28"/>
      <c r="F216" s="29"/>
      <c r="G216" s="30">
        <f t="shared" si="146"/>
        <v>0</v>
      </c>
      <c r="H216" s="34">
        <f t="shared" si="147"/>
        <v>6</v>
      </c>
      <c r="I216" s="32">
        <v>53.58</v>
      </c>
      <c r="J216" s="31">
        <f t="shared" si="149"/>
        <v>321.48</v>
      </c>
      <c r="K216" s="35">
        <f t="shared" si="150"/>
        <v>0</v>
      </c>
      <c r="L216" s="36">
        <f t="shared" si="151"/>
        <v>0</v>
      </c>
      <c r="M216" s="35">
        <f t="shared" si="152"/>
        <v>0</v>
      </c>
      <c r="N216" s="35">
        <f t="shared" si="153"/>
        <v>321.48</v>
      </c>
      <c r="O216" s="37">
        <f t="shared" si="142"/>
        <v>1</v>
      </c>
    </row>
    <row r="217" spans="1:15" x14ac:dyDescent="0.25">
      <c r="A217" s="8" t="s">
        <v>274</v>
      </c>
      <c r="B217" s="4" t="s">
        <v>59</v>
      </c>
      <c r="C217" s="4" t="s">
        <v>55</v>
      </c>
      <c r="D217" s="101">
        <v>380</v>
      </c>
      <c r="E217" s="28"/>
      <c r="F217" s="29"/>
      <c r="G217" s="30">
        <f t="shared" si="146"/>
        <v>0</v>
      </c>
      <c r="H217" s="34">
        <f t="shared" si="147"/>
        <v>380</v>
      </c>
      <c r="I217" s="32">
        <v>4.6500000000000004</v>
      </c>
      <c r="J217" s="31">
        <f t="shared" si="149"/>
        <v>1767.0000000000002</v>
      </c>
      <c r="K217" s="35">
        <f t="shared" si="150"/>
        <v>0</v>
      </c>
      <c r="L217" s="36">
        <f t="shared" si="151"/>
        <v>0</v>
      </c>
      <c r="M217" s="35">
        <f t="shared" si="152"/>
        <v>0</v>
      </c>
      <c r="N217" s="35">
        <f t="shared" si="153"/>
        <v>1767.0000000000002</v>
      </c>
      <c r="O217" s="37">
        <f t="shared" si="142"/>
        <v>1</v>
      </c>
    </row>
    <row r="218" spans="1:15" s="5" customFormat="1" x14ac:dyDescent="0.25">
      <c r="A218" s="11" t="s">
        <v>275</v>
      </c>
      <c r="B218" s="11" t="s">
        <v>91</v>
      </c>
      <c r="C218" s="11"/>
      <c r="D218" s="103"/>
      <c r="E218" s="51"/>
      <c r="F218" s="63"/>
      <c r="G218" s="52">
        <f t="shared" si="146"/>
        <v>0</v>
      </c>
      <c r="H218" s="53">
        <f t="shared" si="147"/>
        <v>0</v>
      </c>
      <c r="I218" s="56"/>
      <c r="J218" s="56">
        <f>SUM(J219:J229)</f>
        <v>103413.27330000002</v>
      </c>
      <c r="K218" s="56">
        <f t="shared" ref="K218:N218" si="154">SUM(K219:K229)</f>
        <v>0</v>
      </c>
      <c r="L218" s="56">
        <f t="shared" si="154"/>
        <v>0</v>
      </c>
      <c r="M218" s="56">
        <f t="shared" si="154"/>
        <v>0</v>
      </c>
      <c r="N218" s="56">
        <f t="shared" si="154"/>
        <v>103413.27330000002</v>
      </c>
      <c r="O218" s="68">
        <f t="shared" si="142"/>
        <v>1</v>
      </c>
    </row>
    <row r="219" spans="1:15" x14ac:dyDescent="0.25">
      <c r="A219" s="8" t="s">
        <v>276</v>
      </c>
      <c r="B219" s="4" t="s">
        <v>93</v>
      </c>
      <c r="C219" s="4" t="s">
        <v>55</v>
      </c>
      <c r="D219" s="101">
        <v>153.26</v>
      </c>
      <c r="E219" s="28"/>
      <c r="F219" s="29"/>
      <c r="G219" s="30">
        <f t="shared" si="146"/>
        <v>0</v>
      </c>
      <c r="H219" s="34">
        <f t="shared" si="147"/>
        <v>153.26</v>
      </c>
      <c r="I219" s="32">
        <v>1.7</v>
      </c>
      <c r="J219" s="31">
        <f t="shared" ref="J219:J229" si="155">I219*D219</f>
        <v>260.54199999999997</v>
      </c>
      <c r="K219" s="35">
        <f t="shared" si="150"/>
        <v>0</v>
      </c>
      <c r="L219" s="36">
        <f t="shared" si="151"/>
        <v>0</v>
      </c>
      <c r="M219" s="35">
        <f t="shared" si="152"/>
        <v>0</v>
      </c>
      <c r="N219" s="35">
        <f t="shared" si="153"/>
        <v>260.54199999999997</v>
      </c>
      <c r="O219" s="37">
        <f t="shared" si="142"/>
        <v>1</v>
      </c>
    </row>
    <row r="220" spans="1:15" ht="25" x14ac:dyDescent="0.25">
      <c r="A220" s="8" t="s">
        <v>277</v>
      </c>
      <c r="B220" s="4" t="s">
        <v>37</v>
      </c>
      <c r="C220" s="4" t="s">
        <v>38</v>
      </c>
      <c r="D220" s="101">
        <v>254</v>
      </c>
      <c r="E220" s="28"/>
      <c r="F220" s="29"/>
      <c r="G220" s="30">
        <f t="shared" si="146"/>
        <v>0</v>
      </c>
      <c r="H220" s="34">
        <f t="shared" si="147"/>
        <v>254</v>
      </c>
      <c r="I220" s="32">
        <v>10.62</v>
      </c>
      <c r="J220" s="31">
        <f t="shared" si="155"/>
        <v>2697.48</v>
      </c>
      <c r="K220" s="35">
        <f t="shared" si="150"/>
        <v>0</v>
      </c>
      <c r="L220" s="36">
        <f t="shared" si="151"/>
        <v>0</v>
      </c>
      <c r="M220" s="35">
        <f t="shared" si="152"/>
        <v>0</v>
      </c>
      <c r="N220" s="35">
        <f t="shared" si="153"/>
        <v>2697.48</v>
      </c>
      <c r="O220" s="37">
        <f t="shared" si="142"/>
        <v>1</v>
      </c>
    </row>
    <row r="221" spans="1:15" ht="25" x14ac:dyDescent="0.25">
      <c r="A221" s="8" t="s">
        <v>278</v>
      </c>
      <c r="B221" s="4" t="s">
        <v>96</v>
      </c>
      <c r="C221" s="4" t="s">
        <v>38</v>
      </c>
      <c r="D221" s="101">
        <v>18.27</v>
      </c>
      <c r="E221" s="28"/>
      <c r="F221" s="29"/>
      <c r="G221" s="30">
        <f t="shared" si="146"/>
        <v>0</v>
      </c>
      <c r="H221" s="34">
        <f t="shared" si="147"/>
        <v>18.27</v>
      </c>
      <c r="I221" s="32">
        <v>179.73</v>
      </c>
      <c r="J221" s="31">
        <f t="shared" si="155"/>
        <v>3283.6670999999997</v>
      </c>
      <c r="K221" s="35">
        <f t="shared" si="150"/>
        <v>0</v>
      </c>
      <c r="L221" s="36">
        <f t="shared" si="151"/>
        <v>0</v>
      </c>
      <c r="M221" s="35">
        <f t="shared" si="152"/>
        <v>0</v>
      </c>
      <c r="N221" s="35">
        <f t="shared" si="153"/>
        <v>3283.6670999999997</v>
      </c>
      <c r="O221" s="37">
        <f t="shared" si="142"/>
        <v>1</v>
      </c>
    </row>
    <row r="222" spans="1:15" ht="25" x14ac:dyDescent="0.25">
      <c r="A222" s="8" t="s">
        <v>279</v>
      </c>
      <c r="B222" s="4" t="s">
        <v>98</v>
      </c>
      <c r="C222" s="4" t="s">
        <v>38</v>
      </c>
      <c r="D222" s="101">
        <v>193.36</v>
      </c>
      <c r="E222" s="28"/>
      <c r="F222" s="29"/>
      <c r="G222" s="30">
        <f t="shared" si="146"/>
        <v>0</v>
      </c>
      <c r="H222" s="34">
        <f t="shared" si="147"/>
        <v>193.36</v>
      </c>
      <c r="I222" s="32">
        <v>133.13</v>
      </c>
      <c r="J222" s="31">
        <f t="shared" si="155"/>
        <v>25742.016800000001</v>
      </c>
      <c r="K222" s="35">
        <f t="shared" si="150"/>
        <v>0</v>
      </c>
      <c r="L222" s="36">
        <f t="shared" si="151"/>
        <v>0</v>
      </c>
      <c r="M222" s="35">
        <f t="shared" si="152"/>
        <v>0</v>
      </c>
      <c r="N222" s="35">
        <f t="shared" si="153"/>
        <v>25742.016800000001</v>
      </c>
      <c r="O222" s="37">
        <f t="shared" si="142"/>
        <v>1</v>
      </c>
    </row>
    <row r="223" spans="1:15" ht="37.5" x14ac:dyDescent="0.25">
      <c r="A223" s="8" t="s">
        <v>280</v>
      </c>
      <c r="B223" s="4" t="s">
        <v>100</v>
      </c>
      <c r="C223" s="4" t="s">
        <v>101</v>
      </c>
      <c r="D223" s="101">
        <v>6</v>
      </c>
      <c r="E223" s="28"/>
      <c r="F223" s="29"/>
      <c r="G223" s="30">
        <f t="shared" si="146"/>
        <v>0</v>
      </c>
      <c r="H223" s="34">
        <f t="shared" si="147"/>
        <v>6</v>
      </c>
      <c r="I223" s="32">
        <v>167.62</v>
      </c>
      <c r="J223" s="31">
        <f t="shared" si="155"/>
        <v>1005.72</v>
      </c>
      <c r="K223" s="35">
        <f t="shared" si="150"/>
        <v>0</v>
      </c>
      <c r="L223" s="36">
        <f t="shared" si="151"/>
        <v>0</v>
      </c>
      <c r="M223" s="35">
        <f t="shared" si="152"/>
        <v>0</v>
      </c>
      <c r="N223" s="35">
        <f t="shared" si="153"/>
        <v>1005.72</v>
      </c>
      <c r="O223" s="37">
        <f t="shared" si="142"/>
        <v>1</v>
      </c>
    </row>
    <row r="224" spans="1:15" ht="37.5" x14ac:dyDescent="0.25">
      <c r="A224" s="8" t="s">
        <v>281</v>
      </c>
      <c r="B224" s="4" t="s">
        <v>212</v>
      </c>
      <c r="C224" s="4" t="s">
        <v>101</v>
      </c>
      <c r="D224" s="101">
        <v>147.26</v>
      </c>
      <c r="E224" s="28"/>
      <c r="F224" s="29"/>
      <c r="G224" s="30">
        <f t="shared" si="146"/>
        <v>0</v>
      </c>
      <c r="H224" s="34">
        <f t="shared" si="147"/>
        <v>147.26</v>
      </c>
      <c r="I224" s="32">
        <v>312.72000000000003</v>
      </c>
      <c r="J224" s="31">
        <f t="shared" si="155"/>
        <v>46051.147199999999</v>
      </c>
      <c r="K224" s="35">
        <f t="shared" si="150"/>
        <v>0</v>
      </c>
      <c r="L224" s="36">
        <f t="shared" si="151"/>
        <v>0</v>
      </c>
      <c r="M224" s="35">
        <f t="shared" si="152"/>
        <v>0</v>
      </c>
      <c r="N224" s="35">
        <f t="shared" si="153"/>
        <v>46051.147199999999</v>
      </c>
      <c r="O224" s="37">
        <f t="shared" si="142"/>
        <v>1</v>
      </c>
    </row>
    <row r="225" spans="1:15" ht="25" x14ac:dyDescent="0.25">
      <c r="A225" s="8" t="s">
        <v>282</v>
      </c>
      <c r="B225" s="4" t="s">
        <v>103</v>
      </c>
      <c r="C225" s="4" t="s">
        <v>9</v>
      </c>
      <c r="D225" s="101">
        <v>2</v>
      </c>
      <c r="E225" s="28"/>
      <c r="F225" s="29"/>
      <c r="G225" s="30">
        <f t="shared" si="146"/>
        <v>0</v>
      </c>
      <c r="H225" s="34">
        <f t="shared" si="147"/>
        <v>2</v>
      </c>
      <c r="I225" s="32">
        <v>1660.34</v>
      </c>
      <c r="J225" s="31">
        <f t="shared" si="155"/>
        <v>3320.68</v>
      </c>
      <c r="K225" s="35">
        <f t="shared" si="150"/>
        <v>0</v>
      </c>
      <c r="L225" s="36">
        <f t="shared" si="151"/>
        <v>0</v>
      </c>
      <c r="M225" s="35">
        <f t="shared" si="152"/>
        <v>0</v>
      </c>
      <c r="N225" s="35">
        <f t="shared" si="153"/>
        <v>3320.68</v>
      </c>
      <c r="O225" s="37">
        <f t="shared" si="142"/>
        <v>1</v>
      </c>
    </row>
    <row r="226" spans="1:15" ht="25" x14ac:dyDescent="0.25">
      <c r="A226" s="8" t="s">
        <v>283</v>
      </c>
      <c r="B226" s="4" t="s">
        <v>215</v>
      </c>
      <c r="C226" s="4" t="s">
        <v>6</v>
      </c>
      <c r="D226" s="101">
        <v>2</v>
      </c>
      <c r="E226" s="38"/>
      <c r="F226" s="29"/>
      <c r="G226" s="30">
        <f t="shared" si="146"/>
        <v>0</v>
      </c>
      <c r="H226" s="34">
        <f t="shared" si="147"/>
        <v>2</v>
      </c>
      <c r="I226" s="32">
        <v>3603.29</v>
      </c>
      <c r="J226" s="31">
        <f t="shared" si="155"/>
        <v>7206.58</v>
      </c>
      <c r="K226" s="35">
        <f t="shared" si="150"/>
        <v>0</v>
      </c>
      <c r="L226" s="36">
        <f t="shared" si="151"/>
        <v>0</v>
      </c>
      <c r="M226" s="35">
        <f t="shared" si="152"/>
        <v>0</v>
      </c>
      <c r="N226" s="35">
        <f t="shared" si="153"/>
        <v>7206.58</v>
      </c>
      <c r="O226" s="37">
        <f t="shared" si="142"/>
        <v>1</v>
      </c>
    </row>
    <row r="227" spans="1:15" x14ac:dyDescent="0.25">
      <c r="A227" s="8" t="s">
        <v>284</v>
      </c>
      <c r="B227" s="4" t="s">
        <v>40</v>
      </c>
      <c r="C227" s="4" t="s">
        <v>38</v>
      </c>
      <c r="D227" s="101">
        <v>605.32000000000005</v>
      </c>
      <c r="E227" s="38"/>
      <c r="F227" s="29"/>
      <c r="G227" s="30">
        <f t="shared" si="146"/>
        <v>0</v>
      </c>
      <c r="H227" s="34">
        <f t="shared" si="147"/>
        <v>605.32000000000005</v>
      </c>
      <c r="I227" s="32">
        <v>1.01</v>
      </c>
      <c r="J227" s="31">
        <f t="shared" si="155"/>
        <v>611.37320000000011</v>
      </c>
      <c r="K227" s="35">
        <f t="shared" si="150"/>
        <v>0</v>
      </c>
      <c r="L227" s="36">
        <f t="shared" si="151"/>
        <v>0</v>
      </c>
      <c r="M227" s="35">
        <f t="shared" si="152"/>
        <v>0</v>
      </c>
      <c r="N227" s="35">
        <f t="shared" si="153"/>
        <v>611.37320000000011</v>
      </c>
      <c r="O227" s="37">
        <f t="shared" si="142"/>
        <v>1</v>
      </c>
    </row>
    <row r="228" spans="1:15" ht="25" x14ac:dyDescent="0.25">
      <c r="A228" s="8" t="s">
        <v>285</v>
      </c>
      <c r="B228" s="4" t="s">
        <v>42</v>
      </c>
      <c r="C228" s="4" t="s">
        <v>43</v>
      </c>
      <c r="D228" s="101">
        <v>13619.7</v>
      </c>
      <c r="E228" s="28"/>
      <c r="F228" s="29"/>
      <c r="G228" s="30">
        <f t="shared" si="146"/>
        <v>0</v>
      </c>
      <c r="H228" s="34">
        <f t="shared" si="147"/>
        <v>13619.7</v>
      </c>
      <c r="I228" s="32">
        <v>0.81</v>
      </c>
      <c r="J228" s="31">
        <f t="shared" si="155"/>
        <v>11031.957000000002</v>
      </c>
      <c r="K228" s="35">
        <f t="shared" si="150"/>
        <v>0</v>
      </c>
      <c r="L228" s="36">
        <f t="shared" si="151"/>
        <v>0</v>
      </c>
      <c r="M228" s="35">
        <f t="shared" si="152"/>
        <v>0</v>
      </c>
      <c r="N228" s="35">
        <f t="shared" si="153"/>
        <v>11031.957000000002</v>
      </c>
      <c r="O228" s="37">
        <f t="shared" si="142"/>
        <v>1</v>
      </c>
    </row>
    <row r="229" spans="1:15" x14ac:dyDescent="0.25">
      <c r="A229" s="8" t="s">
        <v>286</v>
      </c>
      <c r="B229" s="4" t="s">
        <v>73</v>
      </c>
      <c r="C229" s="4" t="s">
        <v>6</v>
      </c>
      <c r="D229" s="101">
        <v>1</v>
      </c>
      <c r="E229" s="28"/>
      <c r="F229" s="29"/>
      <c r="G229" s="30">
        <f t="shared" si="146"/>
        <v>0</v>
      </c>
      <c r="H229" s="34">
        <f t="shared" si="147"/>
        <v>1</v>
      </c>
      <c r="I229" s="32">
        <v>2202.11</v>
      </c>
      <c r="J229" s="31">
        <f t="shared" si="155"/>
        <v>2202.11</v>
      </c>
      <c r="K229" s="35">
        <f t="shared" si="150"/>
        <v>0</v>
      </c>
      <c r="L229" s="36">
        <f t="shared" si="151"/>
        <v>0</v>
      </c>
      <c r="M229" s="35">
        <f t="shared" si="152"/>
        <v>0</v>
      </c>
      <c r="N229" s="35">
        <f t="shared" si="153"/>
        <v>2202.11</v>
      </c>
      <c r="O229" s="37">
        <f t="shared" si="142"/>
        <v>1</v>
      </c>
    </row>
    <row r="230" spans="1:15" s="45" customFormat="1" x14ac:dyDescent="0.3">
      <c r="A230" s="3" t="s">
        <v>287</v>
      </c>
      <c r="B230" s="3" t="s">
        <v>288</v>
      </c>
      <c r="C230" s="3"/>
      <c r="D230" s="100"/>
      <c r="E230" s="42"/>
      <c r="F230" s="61"/>
      <c r="G230" s="43"/>
      <c r="H230" s="44"/>
      <c r="I230" s="54"/>
      <c r="J230" s="54">
        <f>J231+J232</f>
        <v>5633.81</v>
      </c>
      <c r="K230" s="54">
        <f t="shared" ref="K230:N230" si="156">K231+K232</f>
        <v>0</v>
      </c>
      <c r="L230" s="54">
        <f t="shared" si="156"/>
        <v>0</v>
      </c>
      <c r="M230" s="54">
        <f t="shared" si="156"/>
        <v>0</v>
      </c>
      <c r="N230" s="54">
        <f t="shared" si="156"/>
        <v>5633.81</v>
      </c>
      <c r="O230" s="67">
        <f t="shared" si="142"/>
        <v>1</v>
      </c>
    </row>
    <row r="231" spans="1:15" x14ac:dyDescent="0.25">
      <c r="A231" s="8" t="s">
        <v>289</v>
      </c>
      <c r="B231" s="4" t="s">
        <v>59</v>
      </c>
      <c r="C231" s="4" t="s">
        <v>55</v>
      </c>
      <c r="D231" s="101">
        <v>738</v>
      </c>
      <c r="E231" s="28"/>
      <c r="F231" s="29"/>
      <c r="G231" s="30">
        <f>E231+F231</f>
        <v>0</v>
      </c>
      <c r="H231" s="34">
        <f>D231-G231</f>
        <v>738</v>
      </c>
      <c r="I231" s="32">
        <v>4.6500000000000004</v>
      </c>
      <c r="J231" s="31">
        <f>I231*D231</f>
        <v>3431.7000000000003</v>
      </c>
      <c r="K231" s="35">
        <f>I231*E231</f>
        <v>0</v>
      </c>
      <c r="L231" s="36">
        <f>I231*F231</f>
        <v>0</v>
      </c>
      <c r="M231" s="35">
        <f>I231*G231</f>
        <v>0</v>
      </c>
      <c r="N231" s="35">
        <f>I231*H231</f>
        <v>3431.7000000000003</v>
      </c>
      <c r="O231" s="37">
        <f t="shared" si="142"/>
        <v>1</v>
      </c>
    </row>
    <row r="232" spans="1:15" x14ac:dyDescent="0.25">
      <c r="A232" s="8" t="s">
        <v>290</v>
      </c>
      <c r="B232" s="4" t="s">
        <v>73</v>
      </c>
      <c r="C232" s="4" t="s">
        <v>6</v>
      </c>
      <c r="D232" s="101">
        <v>1</v>
      </c>
      <c r="E232" s="28"/>
      <c r="F232" s="29"/>
      <c r="G232" s="30">
        <f>E232+F232</f>
        <v>0</v>
      </c>
      <c r="H232" s="34">
        <f>D232-G232</f>
        <v>1</v>
      </c>
      <c r="I232" s="32">
        <v>2202.11</v>
      </c>
      <c r="J232" s="31">
        <f>I232*D232</f>
        <v>2202.11</v>
      </c>
      <c r="K232" s="35">
        <f>I232*E232</f>
        <v>0</v>
      </c>
      <c r="L232" s="36">
        <f>I232*F232</f>
        <v>0</v>
      </c>
      <c r="M232" s="35">
        <f>I232*G232</f>
        <v>0</v>
      </c>
      <c r="N232" s="35">
        <f>I232*H232</f>
        <v>2202.11</v>
      </c>
      <c r="O232" s="37">
        <f t="shared" si="142"/>
        <v>1</v>
      </c>
    </row>
    <row r="233" spans="1:15" s="45" customFormat="1" x14ac:dyDescent="0.3">
      <c r="A233" s="3" t="s">
        <v>291</v>
      </c>
      <c r="B233" s="3" t="s">
        <v>292</v>
      </c>
      <c r="C233" s="3"/>
      <c r="D233" s="100"/>
      <c r="E233" s="42"/>
      <c r="F233" s="61"/>
      <c r="G233" s="43"/>
      <c r="H233" s="44"/>
      <c r="I233" s="54"/>
      <c r="J233" s="54">
        <f>J234+J247</f>
        <v>630760.95350000006</v>
      </c>
      <c r="K233" s="54">
        <f t="shared" ref="K233:N233" si="157">K234+K247</f>
        <v>0</v>
      </c>
      <c r="L233" s="54">
        <f t="shared" si="157"/>
        <v>0</v>
      </c>
      <c r="M233" s="54">
        <f t="shared" si="157"/>
        <v>0</v>
      </c>
      <c r="N233" s="54">
        <f t="shared" si="157"/>
        <v>630760.95350000006</v>
      </c>
      <c r="O233" s="67">
        <f t="shared" si="142"/>
        <v>1</v>
      </c>
    </row>
    <row r="234" spans="1:15" s="5" customFormat="1" x14ac:dyDescent="0.25">
      <c r="A234" s="11" t="s">
        <v>293</v>
      </c>
      <c r="B234" s="11" t="s">
        <v>88</v>
      </c>
      <c r="C234" s="11"/>
      <c r="D234" s="103"/>
      <c r="E234" s="51"/>
      <c r="F234" s="63"/>
      <c r="G234" s="52">
        <f t="shared" ref="G234:G256" si="158">E234+F234</f>
        <v>0</v>
      </c>
      <c r="H234" s="53">
        <f t="shared" ref="H234:H256" si="159">D234-G234</f>
        <v>0</v>
      </c>
      <c r="I234" s="56"/>
      <c r="J234" s="56">
        <f>SUM(J235:J246)</f>
        <v>545439.52500000002</v>
      </c>
      <c r="K234" s="56">
        <f t="shared" ref="K234:N234" si="160">SUM(K235:K246)</f>
        <v>0</v>
      </c>
      <c r="L234" s="56">
        <f t="shared" si="160"/>
        <v>0</v>
      </c>
      <c r="M234" s="56">
        <f t="shared" si="160"/>
        <v>0</v>
      </c>
      <c r="N234" s="56">
        <f t="shared" si="160"/>
        <v>545439.52500000002</v>
      </c>
      <c r="O234" s="68">
        <f t="shared" si="142"/>
        <v>1</v>
      </c>
    </row>
    <row r="235" spans="1:15" x14ac:dyDescent="0.25">
      <c r="A235" s="8" t="s">
        <v>294</v>
      </c>
      <c r="B235" s="4" t="s">
        <v>35</v>
      </c>
      <c r="C235" s="4" t="s">
        <v>14</v>
      </c>
      <c r="D235" s="101">
        <v>3500</v>
      </c>
      <c r="E235" s="28"/>
      <c r="F235" s="29"/>
      <c r="G235" s="30">
        <f t="shared" si="158"/>
        <v>0</v>
      </c>
      <c r="H235" s="34">
        <f t="shared" si="159"/>
        <v>3500</v>
      </c>
      <c r="I235" s="32">
        <v>1.5</v>
      </c>
      <c r="J235" s="31">
        <f t="shared" ref="J235:J246" si="161">I235*D235</f>
        <v>5250</v>
      </c>
      <c r="K235" s="35">
        <f t="shared" ref="K235:K256" si="162">I235*E235</f>
        <v>0</v>
      </c>
      <c r="L235" s="36">
        <f t="shared" ref="L235:L256" si="163">I235*F235</f>
        <v>0</v>
      </c>
      <c r="M235" s="35">
        <f t="shared" ref="M235:M256" si="164">I235*G235</f>
        <v>0</v>
      </c>
      <c r="N235" s="35">
        <f t="shared" ref="N235:N256" si="165">I235*H235</f>
        <v>5250</v>
      </c>
      <c r="O235" s="37">
        <f t="shared" si="142"/>
        <v>1</v>
      </c>
    </row>
    <row r="236" spans="1:15" ht="25" x14ac:dyDescent="0.25">
      <c r="A236" s="8" t="s">
        <v>295</v>
      </c>
      <c r="B236" s="4" t="s">
        <v>37</v>
      </c>
      <c r="C236" s="4" t="s">
        <v>38</v>
      </c>
      <c r="D236" s="101">
        <v>1050</v>
      </c>
      <c r="E236" s="28"/>
      <c r="F236" s="29"/>
      <c r="G236" s="30">
        <f t="shared" si="158"/>
        <v>0</v>
      </c>
      <c r="H236" s="34">
        <f t="shared" si="159"/>
        <v>1050</v>
      </c>
      <c r="I236" s="32">
        <v>10.62</v>
      </c>
      <c r="J236" s="31">
        <f t="shared" si="161"/>
        <v>11151</v>
      </c>
      <c r="K236" s="35">
        <f t="shared" si="162"/>
        <v>0</v>
      </c>
      <c r="L236" s="36">
        <f t="shared" si="163"/>
        <v>0</v>
      </c>
      <c r="M236" s="35">
        <f t="shared" si="164"/>
        <v>0</v>
      </c>
      <c r="N236" s="35">
        <f t="shared" si="165"/>
        <v>11151</v>
      </c>
      <c r="O236" s="37">
        <f t="shared" si="142"/>
        <v>1</v>
      </c>
    </row>
    <row r="237" spans="1:15" x14ac:dyDescent="0.25">
      <c r="A237" s="8" t="s">
        <v>296</v>
      </c>
      <c r="B237" s="4" t="s">
        <v>40</v>
      </c>
      <c r="C237" s="4" t="s">
        <v>38</v>
      </c>
      <c r="D237" s="101">
        <v>1365</v>
      </c>
      <c r="E237" s="28"/>
      <c r="F237" s="29"/>
      <c r="G237" s="30">
        <f t="shared" si="158"/>
        <v>0</v>
      </c>
      <c r="H237" s="34">
        <f t="shared" si="159"/>
        <v>1365</v>
      </c>
      <c r="I237" s="32">
        <v>1.01</v>
      </c>
      <c r="J237" s="31">
        <f t="shared" si="161"/>
        <v>1378.65</v>
      </c>
      <c r="K237" s="35">
        <f t="shared" si="162"/>
        <v>0</v>
      </c>
      <c r="L237" s="36">
        <f t="shared" si="163"/>
        <v>0</v>
      </c>
      <c r="M237" s="35">
        <f t="shared" si="164"/>
        <v>0</v>
      </c>
      <c r="N237" s="35">
        <f t="shared" si="165"/>
        <v>1378.65</v>
      </c>
      <c r="O237" s="37">
        <f t="shared" si="142"/>
        <v>1</v>
      </c>
    </row>
    <row r="238" spans="1:15" ht="25" x14ac:dyDescent="0.25">
      <c r="A238" s="8" t="s">
        <v>297</v>
      </c>
      <c r="B238" s="4" t="s">
        <v>42</v>
      </c>
      <c r="C238" s="4" t="s">
        <v>43</v>
      </c>
      <c r="D238" s="101">
        <v>30712.5</v>
      </c>
      <c r="E238" s="28"/>
      <c r="F238" s="29"/>
      <c r="G238" s="30">
        <f t="shared" si="158"/>
        <v>0</v>
      </c>
      <c r="H238" s="34">
        <f t="shared" si="159"/>
        <v>30712.5</v>
      </c>
      <c r="I238" s="32">
        <v>0.81</v>
      </c>
      <c r="J238" s="31">
        <f t="shared" si="161"/>
        <v>24877.125</v>
      </c>
      <c r="K238" s="35">
        <f t="shared" si="162"/>
        <v>0</v>
      </c>
      <c r="L238" s="36">
        <f t="shared" si="163"/>
        <v>0</v>
      </c>
      <c r="M238" s="35">
        <f t="shared" si="164"/>
        <v>0</v>
      </c>
      <c r="N238" s="35">
        <f t="shared" si="165"/>
        <v>24877.125</v>
      </c>
      <c r="O238" s="37">
        <f t="shared" si="142"/>
        <v>1</v>
      </c>
    </row>
    <row r="239" spans="1:15" ht="25" x14ac:dyDescent="0.25">
      <c r="A239" s="8" t="s">
        <v>298</v>
      </c>
      <c r="B239" s="4" t="s">
        <v>45</v>
      </c>
      <c r="C239" s="4" t="s">
        <v>14</v>
      </c>
      <c r="D239" s="101">
        <v>3500</v>
      </c>
      <c r="E239" s="28"/>
      <c r="F239" s="29"/>
      <c r="G239" s="30">
        <f t="shared" si="158"/>
        <v>0</v>
      </c>
      <c r="H239" s="34">
        <f t="shared" si="159"/>
        <v>3500</v>
      </c>
      <c r="I239" s="32">
        <v>2.12</v>
      </c>
      <c r="J239" s="31">
        <f t="shared" si="161"/>
        <v>7420</v>
      </c>
      <c r="K239" s="35">
        <f t="shared" si="162"/>
        <v>0</v>
      </c>
      <c r="L239" s="36">
        <f t="shared" si="163"/>
        <v>0</v>
      </c>
      <c r="M239" s="35">
        <f t="shared" si="164"/>
        <v>0</v>
      </c>
      <c r="N239" s="35">
        <f t="shared" si="165"/>
        <v>7420</v>
      </c>
      <c r="O239" s="37">
        <f t="shared" si="142"/>
        <v>1</v>
      </c>
    </row>
    <row r="240" spans="1:15" ht="25" x14ac:dyDescent="0.25">
      <c r="A240" s="8" t="s">
        <v>299</v>
      </c>
      <c r="B240" s="4" t="s">
        <v>47</v>
      </c>
      <c r="C240" s="4" t="s">
        <v>38</v>
      </c>
      <c r="D240" s="101">
        <v>350</v>
      </c>
      <c r="E240" s="28"/>
      <c r="F240" s="29"/>
      <c r="G240" s="30">
        <f t="shared" si="158"/>
        <v>0</v>
      </c>
      <c r="H240" s="34">
        <f t="shared" si="159"/>
        <v>350</v>
      </c>
      <c r="I240" s="32">
        <v>12.76</v>
      </c>
      <c r="J240" s="31">
        <f t="shared" si="161"/>
        <v>4466</v>
      </c>
      <c r="K240" s="35">
        <f t="shared" si="162"/>
        <v>0</v>
      </c>
      <c r="L240" s="36">
        <f t="shared" si="163"/>
        <v>0</v>
      </c>
      <c r="M240" s="35">
        <f t="shared" si="164"/>
        <v>0</v>
      </c>
      <c r="N240" s="35">
        <f t="shared" si="165"/>
        <v>4466</v>
      </c>
      <c r="O240" s="37">
        <f t="shared" si="142"/>
        <v>1</v>
      </c>
    </row>
    <row r="241" spans="1:15" x14ac:dyDescent="0.25">
      <c r="A241" s="8" t="s">
        <v>300</v>
      </c>
      <c r="B241" s="4" t="s">
        <v>49</v>
      </c>
      <c r="C241" s="4" t="s">
        <v>38</v>
      </c>
      <c r="D241" s="101">
        <v>350</v>
      </c>
      <c r="E241" s="28"/>
      <c r="F241" s="29"/>
      <c r="G241" s="30">
        <f t="shared" si="158"/>
        <v>0</v>
      </c>
      <c r="H241" s="34">
        <f t="shared" si="159"/>
        <v>350</v>
      </c>
      <c r="I241" s="32">
        <v>0.48</v>
      </c>
      <c r="J241" s="31">
        <f t="shared" si="161"/>
        <v>168</v>
      </c>
      <c r="K241" s="35">
        <f t="shared" si="162"/>
        <v>0</v>
      </c>
      <c r="L241" s="36">
        <f t="shared" si="163"/>
        <v>0</v>
      </c>
      <c r="M241" s="35">
        <f t="shared" si="164"/>
        <v>0</v>
      </c>
      <c r="N241" s="35">
        <f t="shared" si="165"/>
        <v>168</v>
      </c>
      <c r="O241" s="37">
        <f t="shared" si="142"/>
        <v>1</v>
      </c>
    </row>
    <row r="242" spans="1:15" ht="25" x14ac:dyDescent="0.25">
      <c r="A242" s="8" t="s">
        <v>301</v>
      </c>
      <c r="B242" s="4" t="s">
        <v>42</v>
      </c>
      <c r="C242" s="4" t="s">
        <v>43</v>
      </c>
      <c r="D242" s="101">
        <v>7875</v>
      </c>
      <c r="E242" s="28"/>
      <c r="F242" s="29"/>
      <c r="G242" s="30">
        <f t="shared" si="158"/>
        <v>0</v>
      </c>
      <c r="H242" s="34">
        <f t="shared" si="159"/>
        <v>7875</v>
      </c>
      <c r="I242" s="32">
        <v>0.81</v>
      </c>
      <c r="J242" s="31">
        <f t="shared" si="161"/>
        <v>6378.75</v>
      </c>
      <c r="K242" s="35">
        <f t="shared" si="162"/>
        <v>0</v>
      </c>
      <c r="L242" s="36">
        <f t="shared" si="163"/>
        <v>0</v>
      </c>
      <c r="M242" s="35">
        <f t="shared" si="164"/>
        <v>0</v>
      </c>
      <c r="N242" s="35">
        <f t="shared" si="165"/>
        <v>6378.75</v>
      </c>
      <c r="O242" s="37">
        <f t="shared" si="142"/>
        <v>1</v>
      </c>
    </row>
    <row r="243" spans="1:15" ht="25" x14ac:dyDescent="0.25">
      <c r="A243" s="8" t="s">
        <v>302</v>
      </c>
      <c r="B243" s="4" t="s">
        <v>52</v>
      </c>
      <c r="C243" s="4" t="s">
        <v>14</v>
      </c>
      <c r="D243" s="101">
        <v>3500</v>
      </c>
      <c r="E243" s="28"/>
      <c r="F243" s="29"/>
      <c r="G243" s="30">
        <f t="shared" si="158"/>
        <v>0</v>
      </c>
      <c r="H243" s="34">
        <f t="shared" si="159"/>
        <v>3500</v>
      </c>
      <c r="I243" s="32">
        <v>122.3</v>
      </c>
      <c r="J243" s="31">
        <f t="shared" si="161"/>
        <v>428050</v>
      </c>
      <c r="K243" s="35">
        <f t="shared" si="162"/>
        <v>0</v>
      </c>
      <c r="L243" s="36">
        <f t="shared" si="163"/>
        <v>0</v>
      </c>
      <c r="M243" s="35">
        <f t="shared" si="164"/>
        <v>0</v>
      </c>
      <c r="N243" s="35">
        <f t="shared" si="165"/>
        <v>428050</v>
      </c>
      <c r="O243" s="37">
        <f t="shared" si="142"/>
        <v>1</v>
      </c>
    </row>
    <row r="244" spans="1:15" ht="25" x14ac:dyDescent="0.25">
      <c r="A244" s="8" t="s">
        <v>303</v>
      </c>
      <c r="B244" s="4" t="s">
        <v>54</v>
      </c>
      <c r="C244" s="4" t="s">
        <v>55</v>
      </c>
      <c r="D244" s="101">
        <v>1000</v>
      </c>
      <c r="E244" s="28"/>
      <c r="F244" s="29"/>
      <c r="G244" s="30">
        <f t="shared" si="158"/>
        <v>0</v>
      </c>
      <c r="H244" s="34">
        <f t="shared" si="159"/>
        <v>1000</v>
      </c>
      <c r="I244" s="32">
        <v>43.33</v>
      </c>
      <c r="J244" s="31">
        <f t="shared" si="161"/>
        <v>43330</v>
      </c>
      <c r="K244" s="35">
        <f t="shared" si="162"/>
        <v>0</v>
      </c>
      <c r="L244" s="36">
        <f t="shared" si="163"/>
        <v>0</v>
      </c>
      <c r="M244" s="35">
        <f t="shared" si="164"/>
        <v>0</v>
      </c>
      <c r="N244" s="35">
        <f t="shared" si="165"/>
        <v>43330</v>
      </c>
      <c r="O244" s="37">
        <f t="shared" si="142"/>
        <v>1</v>
      </c>
    </row>
    <row r="245" spans="1:15" ht="25" x14ac:dyDescent="0.25">
      <c r="A245" s="8" t="s">
        <v>304</v>
      </c>
      <c r="B245" s="4" t="s">
        <v>57</v>
      </c>
      <c r="C245" s="4" t="s">
        <v>55</v>
      </c>
      <c r="D245" s="101">
        <v>1000</v>
      </c>
      <c r="E245" s="28"/>
      <c r="F245" s="29"/>
      <c r="G245" s="30">
        <f t="shared" si="158"/>
        <v>0</v>
      </c>
      <c r="H245" s="34">
        <f t="shared" si="159"/>
        <v>1000</v>
      </c>
      <c r="I245" s="32">
        <v>8.32</v>
      </c>
      <c r="J245" s="31">
        <f t="shared" si="161"/>
        <v>8320</v>
      </c>
      <c r="K245" s="35">
        <f t="shared" si="162"/>
        <v>0</v>
      </c>
      <c r="L245" s="36">
        <f t="shared" si="163"/>
        <v>0</v>
      </c>
      <c r="M245" s="35">
        <f t="shared" si="164"/>
        <v>0</v>
      </c>
      <c r="N245" s="35">
        <f t="shared" si="165"/>
        <v>8320</v>
      </c>
      <c r="O245" s="37">
        <f t="shared" si="142"/>
        <v>1</v>
      </c>
    </row>
    <row r="246" spans="1:15" x14ac:dyDescent="0.25">
      <c r="A246" s="8" t="s">
        <v>305</v>
      </c>
      <c r="B246" s="4" t="s">
        <v>59</v>
      </c>
      <c r="C246" s="4" t="s">
        <v>55</v>
      </c>
      <c r="D246" s="101">
        <v>1000</v>
      </c>
      <c r="E246" s="28"/>
      <c r="F246" s="29"/>
      <c r="G246" s="30">
        <f t="shared" si="158"/>
        <v>0</v>
      </c>
      <c r="H246" s="34">
        <f t="shared" si="159"/>
        <v>1000</v>
      </c>
      <c r="I246" s="32">
        <v>4.6500000000000004</v>
      </c>
      <c r="J246" s="31">
        <f t="shared" si="161"/>
        <v>4650</v>
      </c>
      <c r="K246" s="35">
        <f t="shared" si="162"/>
        <v>0</v>
      </c>
      <c r="L246" s="36">
        <f t="shared" si="163"/>
        <v>0</v>
      </c>
      <c r="M246" s="35">
        <f t="shared" si="164"/>
        <v>0</v>
      </c>
      <c r="N246" s="35">
        <f t="shared" si="165"/>
        <v>4650</v>
      </c>
      <c r="O246" s="37">
        <f t="shared" si="142"/>
        <v>1</v>
      </c>
    </row>
    <row r="247" spans="1:15" s="5" customFormat="1" x14ac:dyDescent="0.25">
      <c r="A247" s="11" t="s">
        <v>306</v>
      </c>
      <c r="B247" s="11" t="s">
        <v>91</v>
      </c>
      <c r="C247" s="11"/>
      <c r="D247" s="103"/>
      <c r="E247" s="51"/>
      <c r="F247" s="63"/>
      <c r="G247" s="52">
        <f t="shared" si="158"/>
        <v>0</v>
      </c>
      <c r="H247" s="53">
        <f t="shared" si="159"/>
        <v>0</v>
      </c>
      <c r="I247" s="56"/>
      <c r="J247" s="56">
        <f>SUM(J248:J256)</f>
        <v>85321.428499999995</v>
      </c>
      <c r="K247" s="56">
        <f t="shared" ref="K247:N247" si="166">SUM(K248:K256)</f>
        <v>0</v>
      </c>
      <c r="L247" s="56">
        <f t="shared" si="166"/>
        <v>0</v>
      </c>
      <c r="M247" s="56">
        <f t="shared" si="166"/>
        <v>0</v>
      </c>
      <c r="N247" s="56">
        <f t="shared" si="166"/>
        <v>85321.428499999995</v>
      </c>
      <c r="O247" s="68">
        <f t="shared" si="142"/>
        <v>1</v>
      </c>
    </row>
    <row r="248" spans="1:15" x14ac:dyDescent="0.25">
      <c r="A248" s="8" t="s">
        <v>307</v>
      </c>
      <c r="B248" s="4" t="s">
        <v>93</v>
      </c>
      <c r="C248" s="4" t="s">
        <v>55</v>
      </c>
      <c r="D248" s="101">
        <v>138.38</v>
      </c>
      <c r="E248" s="28"/>
      <c r="F248" s="29"/>
      <c r="G248" s="30">
        <f t="shared" si="158"/>
        <v>0</v>
      </c>
      <c r="H248" s="34">
        <f t="shared" si="159"/>
        <v>138.38</v>
      </c>
      <c r="I248" s="32">
        <v>1.7</v>
      </c>
      <c r="J248" s="31">
        <f t="shared" ref="J248:J256" si="167">I248*D248</f>
        <v>235.24599999999998</v>
      </c>
      <c r="K248" s="35">
        <f t="shared" si="162"/>
        <v>0</v>
      </c>
      <c r="L248" s="36">
        <f t="shared" si="163"/>
        <v>0</v>
      </c>
      <c r="M248" s="35">
        <f t="shared" si="164"/>
        <v>0</v>
      </c>
      <c r="N248" s="35">
        <f t="shared" si="165"/>
        <v>235.24599999999998</v>
      </c>
      <c r="O248" s="37">
        <f t="shared" si="142"/>
        <v>1</v>
      </c>
    </row>
    <row r="249" spans="1:15" ht="25" x14ac:dyDescent="0.25">
      <c r="A249" s="8" t="s">
        <v>308</v>
      </c>
      <c r="B249" s="4" t="s">
        <v>37</v>
      </c>
      <c r="C249" s="4" t="s">
        <v>38</v>
      </c>
      <c r="D249" s="101">
        <v>152.22</v>
      </c>
      <c r="E249" s="28"/>
      <c r="F249" s="29"/>
      <c r="G249" s="30">
        <f t="shared" si="158"/>
        <v>0</v>
      </c>
      <c r="H249" s="34">
        <f t="shared" si="159"/>
        <v>152.22</v>
      </c>
      <c r="I249" s="32">
        <v>10.62</v>
      </c>
      <c r="J249" s="31">
        <f t="shared" si="167"/>
        <v>1616.5763999999999</v>
      </c>
      <c r="K249" s="35">
        <f t="shared" si="162"/>
        <v>0</v>
      </c>
      <c r="L249" s="36">
        <f t="shared" si="163"/>
        <v>0</v>
      </c>
      <c r="M249" s="35">
        <f t="shared" si="164"/>
        <v>0</v>
      </c>
      <c r="N249" s="35">
        <f t="shared" si="165"/>
        <v>1616.5763999999999</v>
      </c>
      <c r="O249" s="37">
        <f t="shared" si="142"/>
        <v>1</v>
      </c>
    </row>
    <row r="250" spans="1:15" ht="25" x14ac:dyDescent="0.25">
      <c r="A250" s="8" t="s">
        <v>309</v>
      </c>
      <c r="B250" s="4" t="s">
        <v>96</v>
      </c>
      <c r="C250" s="4" t="s">
        <v>38</v>
      </c>
      <c r="D250" s="101">
        <v>13.84</v>
      </c>
      <c r="E250" s="28"/>
      <c r="F250" s="29"/>
      <c r="G250" s="30">
        <f t="shared" si="158"/>
        <v>0</v>
      </c>
      <c r="H250" s="34">
        <f t="shared" si="159"/>
        <v>13.84</v>
      </c>
      <c r="I250" s="32">
        <v>179.73</v>
      </c>
      <c r="J250" s="31">
        <f t="shared" si="167"/>
        <v>2487.4631999999997</v>
      </c>
      <c r="K250" s="35">
        <f t="shared" si="162"/>
        <v>0</v>
      </c>
      <c r="L250" s="36">
        <f t="shared" si="163"/>
        <v>0</v>
      </c>
      <c r="M250" s="35">
        <f t="shared" si="164"/>
        <v>0</v>
      </c>
      <c r="N250" s="35">
        <f t="shared" si="165"/>
        <v>2487.4631999999997</v>
      </c>
      <c r="O250" s="37">
        <f t="shared" si="142"/>
        <v>1</v>
      </c>
    </row>
    <row r="251" spans="1:15" ht="25" x14ac:dyDescent="0.25">
      <c r="A251" s="8" t="s">
        <v>310</v>
      </c>
      <c r="B251" s="4" t="s">
        <v>98</v>
      </c>
      <c r="C251" s="4" t="s">
        <v>38</v>
      </c>
      <c r="D251" s="101">
        <v>121</v>
      </c>
      <c r="E251" s="28"/>
      <c r="F251" s="29"/>
      <c r="G251" s="30">
        <f t="shared" si="158"/>
        <v>0</v>
      </c>
      <c r="H251" s="34">
        <f t="shared" si="159"/>
        <v>121</v>
      </c>
      <c r="I251" s="32">
        <v>133.13</v>
      </c>
      <c r="J251" s="31">
        <f t="shared" si="167"/>
        <v>16108.73</v>
      </c>
      <c r="K251" s="35">
        <f t="shared" si="162"/>
        <v>0</v>
      </c>
      <c r="L251" s="36">
        <f t="shared" si="163"/>
        <v>0</v>
      </c>
      <c r="M251" s="35">
        <f t="shared" si="164"/>
        <v>0</v>
      </c>
      <c r="N251" s="35">
        <f t="shared" si="165"/>
        <v>16108.73</v>
      </c>
      <c r="O251" s="37">
        <f t="shared" si="142"/>
        <v>1</v>
      </c>
    </row>
    <row r="252" spans="1:15" ht="37.5" x14ac:dyDescent="0.25">
      <c r="A252" s="8" t="s">
        <v>311</v>
      </c>
      <c r="B252" s="4" t="s">
        <v>100</v>
      </c>
      <c r="C252" s="4" t="s">
        <v>101</v>
      </c>
      <c r="D252" s="101">
        <v>138.38</v>
      </c>
      <c r="E252" s="28"/>
      <c r="F252" s="29"/>
      <c r="G252" s="30">
        <f t="shared" si="158"/>
        <v>0</v>
      </c>
      <c r="H252" s="34">
        <f t="shared" si="159"/>
        <v>138.38</v>
      </c>
      <c r="I252" s="32">
        <v>167.62</v>
      </c>
      <c r="J252" s="31">
        <f t="shared" si="167"/>
        <v>23195.2556</v>
      </c>
      <c r="K252" s="35">
        <f t="shared" si="162"/>
        <v>0</v>
      </c>
      <c r="L252" s="36">
        <f t="shared" si="163"/>
        <v>0</v>
      </c>
      <c r="M252" s="35">
        <f t="shared" si="164"/>
        <v>0</v>
      </c>
      <c r="N252" s="35">
        <f t="shared" si="165"/>
        <v>23195.2556</v>
      </c>
      <c r="O252" s="37">
        <f t="shared" si="142"/>
        <v>1</v>
      </c>
    </row>
    <row r="253" spans="1:15" ht="25" x14ac:dyDescent="0.25">
      <c r="A253" s="8" t="s">
        <v>312</v>
      </c>
      <c r="B253" s="4" t="s">
        <v>103</v>
      </c>
      <c r="C253" s="4" t="s">
        <v>9</v>
      </c>
      <c r="D253" s="101">
        <v>14</v>
      </c>
      <c r="E253" s="28"/>
      <c r="F253" s="29"/>
      <c r="G253" s="30">
        <f t="shared" si="158"/>
        <v>0</v>
      </c>
      <c r="H253" s="34">
        <f t="shared" si="159"/>
        <v>14</v>
      </c>
      <c r="I253" s="32">
        <v>1660.34</v>
      </c>
      <c r="J253" s="31">
        <f t="shared" si="167"/>
        <v>23244.76</v>
      </c>
      <c r="K253" s="35">
        <f t="shared" si="162"/>
        <v>0</v>
      </c>
      <c r="L253" s="36">
        <f t="shared" si="163"/>
        <v>0</v>
      </c>
      <c r="M253" s="35">
        <f t="shared" si="164"/>
        <v>0</v>
      </c>
      <c r="N253" s="35">
        <f t="shared" si="165"/>
        <v>23244.76</v>
      </c>
      <c r="O253" s="37">
        <f t="shared" si="142"/>
        <v>1</v>
      </c>
    </row>
    <row r="254" spans="1:15" ht="25" x14ac:dyDescent="0.25">
      <c r="A254" s="8" t="s">
        <v>313</v>
      </c>
      <c r="B254" s="4" t="s">
        <v>118</v>
      </c>
      <c r="C254" s="4" t="s">
        <v>6</v>
      </c>
      <c r="D254" s="101">
        <v>4</v>
      </c>
      <c r="E254" s="28"/>
      <c r="F254" s="29"/>
      <c r="G254" s="30">
        <f t="shared" si="158"/>
        <v>0</v>
      </c>
      <c r="H254" s="34">
        <f t="shared" si="159"/>
        <v>4</v>
      </c>
      <c r="I254" s="32">
        <v>2813.82</v>
      </c>
      <c r="J254" s="31">
        <f t="shared" si="167"/>
        <v>11255.28</v>
      </c>
      <c r="K254" s="35">
        <f t="shared" si="162"/>
        <v>0</v>
      </c>
      <c r="L254" s="36">
        <f t="shared" si="163"/>
        <v>0</v>
      </c>
      <c r="M254" s="35">
        <f t="shared" si="164"/>
        <v>0</v>
      </c>
      <c r="N254" s="35">
        <f t="shared" si="165"/>
        <v>11255.28</v>
      </c>
      <c r="O254" s="37">
        <f t="shared" si="142"/>
        <v>1</v>
      </c>
    </row>
    <row r="255" spans="1:15" x14ac:dyDescent="0.25">
      <c r="A255" s="8" t="s">
        <v>314</v>
      </c>
      <c r="B255" s="4" t="s">
        <v>40</v>
      </c>
      <c r="C255" s="4" t="s">
        <v>38</v>
      </c>
      <c r="D255" s="101">
        <v>373.18</v>
      </c>
      <c r="E255" s="28"/>
      <c r="F255" s="29"/>
      <c r="G255" s="30">
        <f t="shared" si="158"/>
        <v>0</v>
      </c>
      <c r="H255" s="34">
        <f t="shared" si="159"/>
        <v>373.18</v>
      </c>
      <c r="I255" s="32">
        <v>1.01</v>
      </c>
      <c r="J255" s="31">
        <f t="shared" si="167"/>
        <v>376.91180000000003</v>
      </c>
      <c r="K255" s="35">
        <f t="shared" si="162"/>
        <v>0</v>
      </c>
      <c r="L255" s="36">
        <f t="shared" si="163"/>
        <v>0</v>
      </c>
      <c r="M255" s="35">
        <f t="shared" si="164"/>
        <v>0</v>
      </c>
      <c r="N255" s="35">
        <f t="shared" si="165"/>
        <v>376.91180000000003</v>
      </c>
      <c r="O255" s="37">
        <f t="shared" si="142"/>
        <v>1</v>
      </c>
    </row>
    <row r="256" spans="1:15" ht="25" x14ac:dyDescent="0.25">
      <c r="A256" s="8" t="s">
        <v>315</v>
      </c>
      <c r="B256" s="4" t="s">
        <v>42</v>
      </c>
      <c r="C256" s="4" t="s">
        <v>43</v>
      </c>
      <c r="D256" s="101">
        <v>8396.5499999999993</v>
      </c>
      <c r="E256" s="28"/>
      <c r="F256" s="29"/>
      <c r="G256" s="30">
        <f t="shared" si="158"/>
        <v>0</v>
      </c>
      <c r="H256" s="34">
        <f t="shared" si="159"/>
        <v>8396.5499999999993</v>
      </c>
      <c r="I256" s="32">
        <v>0.81</v>
      </c>
      <c r="J256" s="31">
        <f t="shared" si="167"/>
        <v>6801.2055</v>
      </c>
      <c r="K256" s="35">
        <f t="shared" si="162"/>
        <v>0</v>
      </c>
      <c r="L256" s="36">
        <f t="shared" si="163"/>
        <v>0</v>
      </c>
      <c r="M256" s="35">
        <f t="shared" si="164"/>
        <v>0</v>
      </c>
      <c r="N256" s="35">
        <f t="shared" si="165"/>
        <v>6801.2055</v>
      </c>
      <c r="O256" s="37">
        <f t="shared" si="142"/>
        <v>1</v>
      </c>
    </row>
    <row r="257" spans="1:15" s="45" customFormat="1" x14ac:dyDescent="0.3">
      <c r="A257" s="3" t="s">
        <v>316</v>
      </c>
      <c r="B257" s="3" t="s">
        <v>317</v>
      </c>
      <c r="C257" s="3"/>
      <c r="D257" s="100"/>
      <c r="E257" s="42"/>
      <c r="F257" s="61"/>
      <c r="G257" s="43"/>
      <c r="H257" s="44"/>
      <c r="I257" s="54"/>
      <c r="J257" s="54">
        <f>SUM(J258:J270)</f>
        <v>316016.26880000002</v>
      </c>
      <c r="K257" s="54">
        <f t="shared" ref="K257:N257" si="168">SUM(K258:K270)</f>
        <v>0</v>
      </c>
      <c r="L257" s="54">
        <f t="shared" si="168"/>
        <v>0</v>
      </c>
      <c r="M257" s="54">
        <f t="shared" si="168"/>
        <v>0</v>
      </c>
      <c r="N257" s="54">
        <f t="shared" si="168"/>
        <v>316016.26880000002</v>
      </c>
      <c r="O257" s="67">
        <f t="shared" si="142"/>
        <v>1</v>
      </c>
    </row>
    <row r="258" spans="1:15" x14ac:dyDescent="0.25">
      <c r="A258" s="8" t="s">
        <v>318</v>
      </c>
      <c r="B258" s="4" t="s">
        <v>93</v>
      </c>
      <c r="C258" s="4" t="s">
        <v>55</v>
      </c>
      <c r="D258" s="101">
        <v>356</v>
      </c>
      <c r="E258" s="28"/>
      <c r="F258" s="29"/>
      <c r="G258" s="30">
        <f t="shared" ref="G258:G270" si="169">E258+F258</f>
        <v>0</v>
      </c>
      <c r="H258" s="34">
        <f t="shared" ref="H258:H270" si="170">D258-G258</f>
        <v>356</v>
      </c>
      <c r="I258" s="32">
        <v>1.7</v>
      </c>
      <c r="J258" s="31">
        <f t="shared" ref="J258:J270" si="171">I258*D258</f>
        <v>605.19999999999993</v>
      </c>
      <c r="K258" s="35">
        <f t="shared" ref="K258:K270" si="172">I258*E258</f>
        <v>0</v>
      </c>
      <c r="L258" s="36">
        <f t="shared" ref="L258:L270" si="173">I258*F258</f>
        <v>0</v>
      </c>
      <c r="M258" s="35">
        <f t="shared" ref="M258:M270" si="174">I258*G258</f>
        <v>0</v>
      </c>
      <c r="N258" s="35">
        <f t="shared" ref="N258:N270" si="175">I258*H258</f>
        <v>605.19999999999993</v>
      </c>
      <c r="O258" s="37">
        <f t="shared" si="142"/>
        <v>1</v>
      </c>
    </row>
    <row r="259" spans="1:15" ht="25" x14ac:dyDescent="0.25">
      <c r="A259" s="8" t="s">
        <v>319</v>
      </c>
      <c r="B259" s="4" t="s">
        <v>37</v>
      </c>
      <c r="C259" s="4" t="s">
        <v>38</v>
      </c>
      <c r="D259" s="101">
        <v>753.46</v>
      </c>
      <c r="E259" s="28"/>
      <c r="F259" s="29"/>
      <c r="G259" s="30">
        <f t="shared" si="169"/>
        <v>0</v>
      </c>
      <c r="H259" s="34">
        <f t="shared" si="170"/>
        <v>753.46</v>
      </c>
      <c r="I259" s="32">
        <v>10.62</v>
      </c>
      <c r="J259" s="31">
        <f t="shared" si="171"/>
        <v>8001.7451999999994</v>
      </c>
      <c r="K259" s="35">
        <f t="shared" si="172"/>
        <v>0</v>
      </c>
      <c r="L259" s="36">
        <f t="shared" si="173"/>
        <v>0</v>
      </c>
      <c r="M259" s="35">
        <f t="shared" si="174"/>
        <v>0</v>
      </c>
      <c r="N259" s="35">
        <f t="shared" si="175"/>
        <v>8001.7451999999994</v>
      </c>
      <c r="O259" s="37">
        <f t="shared" si="142"/>
        <v>1</v>
      </c>
    </row>
    <row r="260" spans="1:15" ht="25" x14ac:dyDescent="0.25">
      <c r="A260" s="8" t="s">
        <v>320</v>
      </c>
      <c r="B260" s="4" t="s">
        <v>96</v>
      </c>
      <c r="C260" s="4" t="s">
        <v>38</v>
      </c>
      <c r="D260" s="101">
        <v>46.99</v>
      </c>
      <c r="E260" s="28"/>
      <c r="F260" s="29"/>
      <c r="G260" s="30">
        <f t="shared" si="169"/>
        <v>0</v>
      </c>
      <c r="H260" s="34">
        <f t="shared" si="170"/>
        <v>46.99</v>
      </c>
      <c r="I260" s="32">
        <v>179.73</v>
      </c>
      <c r="J260" s="31">
        <f t="shared" si="171"/>
        <v>8445.5126999999993</v>
      </c>
      <c r="K260" s="35">
        <f t="shared" si="172"/>
        <v>0</v>
      </c>
      <c r="L260" s="36">
        <f t="shared" si="173"/>
        <v>0</v>
      </c>
      <c r="M260" s="35">
        <f t="shared" si="174"/>
        <v>0</v>
      </c>
      <c r="N260" s="35">
        <f t="shared" si="175"/>
        <v>8445.5126999999993</v>
      </c>
      <c r="O260" s="37">
        <f t="shared" si="142"/>
        <v>1</v>
      </c>
    </row>
    <row r="261" spans="1:15" ht="25" x14ac:dyDescent="0.25">
      <c r="A261" s="8" t="s">
        <v>321</v>
      </c>
      <c r="B261" s="4" t="s">
        <v>98</v>
      </c>
      <c r="C261" s="4" t="s">
        <v>38</v>
      </c>
      <c r="D261" s="101">
        <v>555.85</v>
      </c>
      <c r="E261" s="28"/>
      <c r="F261" s="29"/>
      <c r="G261" s="30">
        <f t="shared" si="169"/>
        <v>0</v>
      </c>
      <c r="H261" s="34">
        <f t="shared" si="170"/>
        <v>555.85</v>
      </c>
      <c r="I261" s="32">
        <v>133.13</v>
      </c>
      <c r="J261" s="31">
        <f t="shared" si="171"/>
        <v>74000.310500000007</v>
      </c>
      <c r="K261" s="35">
        <f t="shared" si="172"/>
        <v>0</v>
      </c>
      <c r="L261" s="36">
        <f t="shared" si="173"/>
        <v>0</v>
      </c>
      <c r="M261" s="35">
        <f t="shared" si="174"/>
        <v>0</v>
      </c>
      <c r="N261" s="35">
        <f t="shared" si="175"/>
        <v>74000.310500000007</v>
      </c>
      <c r="O261" s="37">
        <f t="shared" si="142"/>
        <v>1</v>
      </c>
    </row>
    <row r="262" spans="1:15" ht="37.5" x14ac:dyDescent="0.25">
      <c r="A262" s="8" t="s">
        <v>322</v>
      </c>
      <c r="B262" s="4" t="s">
        <v>100</v>
      </c>
      <c r="C262" s="4" t="s">
        <v>101</v>
      </c>
      <c r="D262" s="101">
        <v>48.81</v>
      </c>
      <c r="E262" s="28"/>
      <c r="F262" s="29"/>
      <c r="G262" s="30">
        <f t="shared" si="169"/>
        <v>0</v>
      </c>
      <c r="H262" s="34">
        <f t="shared" si="170"/>
        <v>48.81</v>
      </c>
      <c r="I262" s="32">
        <v>167.62</v>
      </c>
      <c r="J262" s="31">
        <f t="shared" si="171"/>
        <v>8181.5322000000006</v>
      </c>
      <c r="K262" s="35">
        <f t="shared" si="172"/>
        <v>0</v>
      </c>
      <c r="L262" s="36">
        <f t="shared" si="173"/>
        <v>0</v>
      </c>
      <c r="M262" s="35">
        <f t="shared" si="174"/>
        <v>0</v>
      </c>
      <c r="N262" s="35">
        <f t="shared" si="175"/>
        <v>8181.5322000000006</v>
      </c>
      <c r="O262" s="37">
        <f t="shared" si="142"/>
        <v>1</v>
      </c>
    </row>
    <row r="263" spans="1:15" ht="37.5" x14ac:dyDescent="0.25">
      <c r="A263" s="8" t="s">
        <v>323</v>
      </c>
      <c r="B263" s="4" t="s">
        <v>212</v>
      </c>
      <c r="C263" s="4" t="s">
        <v>101</v>
      </c>
      <c r="D263" s="101">
        <v>44.77</v>
      </c>
      <c r="E263" s="28"/>
      <c r="F263" s="29"/>
      <c r="G263" s="30">
        <f t="shared" si="169"/>
        <v>0</v>
      </c>
      <c r="H263" s="34">
        <f t="shared" si="170"/>
        <v>44.77</v>
      </c>
      <c r="I263" s="32">
        <v>312.72000000000003</v>
      </c>
      <c r="J263" s="31">
        <f t="shared" si="171"/>
        <v>14000.474400000003</v>
      </c>
      <c r="K263" s="35">
        <f t="shared" si="172"/>
        <v>0</v>
      </c>
      <c r="L263" s="36">
        <f t="shared" si="173"/>
        <v>0</v>
      </c>
      <c r="M263" s="35">
        <f t="shared" si="174"/>
        <v>0</v>
      </c>
      <c r="N263" s="35">
        <f t="shared" si="175"/>
        <v>14000.474400000003</v>
      </c>
      <c r="O263" s="37">
        <f t="shared" ref="O263:O326" si="176">N263/J263</f>
        <v>1</v>
      </c>
    </row>
    <row r="264" spans="1:15" ht="37.5" x14ac:dyDescent="0.25">
      <c r="A264" s="8" t="s">
        <v>324</v>
      </c>
      <c r="B264" s="4" t="s">
        <v>325</v>
      </c>
      <c r="C264" s="4" t="s">
        <v>101</v>
      </c>
      <c r="D264" s="101">
        <v>262.42</v>
      </c>
      <c r="E264" s="28"/>
      <c r="F264" s="29"/>
      <c r="G264" s="30">
        <f t="shared" si="169"/>
        <v>0</v>
      </c>
      <c r="H264" s="34">
        <f t="shared" si="170"/>
        <v>262.42</v>
      </c>
      <c r="I264" s="32">
        <v>505.71</v>
      </c>
      <c r="J264" s="31">
        <f t="shared" si="171"/>
        <v>132708.41820000001</v>
      </c>
      <c r="K264" s="35">
        <f t="shared" si="172"/>
        <v>0</v>
      </c>
      <c r="L264" s="36">
        <f t="shared" si="173"/>
        <v>0</v>
      </c>
      <c r="M264" s="35">
        <f t="shared" si="174"/>
        <v>0</v>
      </c>
      <c r="N264" s="35">
        <f t="shared" si="175"/>
        <v>132708.41820000001</v>
      </c>
      <c r="O264" s="37">
        <f t="shared" si="176"/>
        <v>1</v>
      </c>
    </row>
    <row r="265" spans="1:15" ht="25" x14ac:dyDescent="0.25">
      <c r="A265" s="8" t="s">
        <v>326</v>
      </c>
      <c r="B265" s="4" t="s">
        <v>118</v>
      </c>
      <c r="C265" s="4" t="s">
        <v>6</v>
      </c>
      <c r="D265" s="101">
        <v>1</v>
      </c>
      <c r="E265" s="28"/>
      <c r="F265" s="29"/>
      <c r="G265" s="30">
        <f t="shared" si="169"/>
        <v>0</v>
      </c>
      <c r="H265" s="34">
        <f t="shared" si="170"/>
        <v>1</v>
      </c>
      <c r="I265" s="32">
        <v>2813.82</v>
      </c>
      <c r="J265" s="31">
        <f t="shared" si="171"/>
        <v>2813.82</v>
      </c>
      <c r="K265" s="35">
        <f t="shared" si="172"/>
        <v>0</v>
      </c>
      <c r="L265" s="36">
        <f t="shared" si="173"/>
        <v>0</v>
      </c>
      <c r="M265" s="35">
        <f t="shared" si="174"/>
        <v>0</v>
      </c>
      <c r="N265" s="35">
        <f t="shared" si="175"/>
        <v>2813.82</v>
      </c>
      <c r="O265" s="37">
        <f t="shared" si="176"/>
        <v>1</v>
      </c>
    </row>
    <row r="266" spans="1:15" ht="25" x14ac:dyDescent="0.25">
      <c r="A266" s="8" t="s">
        <v>327</v>
      </c>
      <c r="B266" s="4" t="s">
        <v>215</v>
      </c>
      <c r="C266" s="4" t="s">
        <v>6</v>
      </c>
      <c r="D266" s="101">
        <v>1</v>
      </c>
      <c r="E266" s="28"/>
      <c r="F266" s="29"/>
      <c r="G266" s="30">
        <f t="shared" si="169"/>
        <v>0</v>
      </c>
      <c r="H266" s="34">
        <f t="shared" si="170"/>
        <v>1</v>
      </c>
      <c r="I266" s="32">
        <v>3603.29</v>
      </c>
      <c r="J266" s="31">
        <f t="shared" si="171"/>
        <v>3603.29</v>
      </c>
      <c r="K266" s="35">
        <f t="shared" si="172"/>
        <v>0</v>
      </c>
      <c r="L266" s="36">
        <f t="shared" si="173"/>
        <v>0</v>
      </c>
      <c r="M266" s="35">
        <f t="shared" si="174"/>
        <v>0</v>
      </c>
      <c r="N266" s="35">
        <f t="shared" si="175"/>
        <v>3603.29</v>
      </c>
      <c r="O266" s="37">
        <f t="shared" si="176"/>
        <v>1</v>
      </c>
    </row>
    <row r="267" spans="1:15" ht="25" x14ac:dyDescent="0.25">
      <c r="A267" s="8" t="s">
        <v>328</v>
      </c>
      <c r="B267" s="4" t="s">
        <v>329</v>
      </c>
      <c r="C267" s="4" t="s">
        <v>6</v>
      </c>
      <c r="D267" s="101">
        <v>6</v>
      </c>
      <c r="E267" s="28"/>
      <c r="F267" s="29"/>
      <c r="G267" s="30">
        <f t="shared" si="169"/>
        <v>0</v>
      </c>
      <c r="H267" s="34">
        <f t="shared" si="170"/>
        <v>6</v>
      </c>
      <c r="I267" s="32">
        <v>4297.99</v>
      </c>
      <c r="J267" s="31">
        <f t="shared" si="171"/>
        <v>25787.94</v>
      </c>
      <c r="K267" s="35">
        <f t="shared" si="172"/>
        <v>0</v>
      </c>
      <c r="L267" s="36">
        <f t="shared" si="173"/>
        <v>0</v>
      </c>
      <c r="M267" s="35">
        <f t="shared" si="174"/>
        <v>0</v>
      </c>
      <c r="N267" s="35">
        <f t="shared" si="175"/>
        <v>25787.94</v>
      </c>
      <c r="O267" s="37">
        <f t="shared" si="176"/>
        <v>1</v>
      </c>
    </row>
    <row r="268" spans="1:15" x14ac:dyDescent="0.25">
      <c r="A268" s="8" t="s">
        <v>330</v>
      </c>
      <c r="B268" s="4" t="s">
        <v>40</v>
      </c>
      <c r="C268" s="4" t="s">
        <v>38</v>
      </c>
      <c r="D268" s="101">
        <v>1763.19</v>
      </c>
      <c r="E268" s="28"/>
      <c r="F268" s="29"/>
      <c r="G268" s="30">
        <f t="shared" si="169"/>
        <v>0</v>
      </c>
      <c r="H268" s="34">
        <f t="shared" si="170"/>
        <v>1763.19</v>
      </c>
      <c r="I268" s="32">
        <v>1.01</v>
      </c>
      <c r="J268" s="31">
        <f t="shared" si="171"/>
        <v>1780.8219000000001</v>
      </c>
      <c r="K268" s="35">
        <f t="shared" si="172"/>
        <v>0</v>
      </c>
      <c r="L268" s="36">
        <f t="shared" si="173"/>
        <v>0</v>
      </c>
      <c r="M268" s="35">
        <f t="shared" si="174"/>
        <v>0</v>
      </c>
      <c r="N268" s="35">
        <f t="shared" si="175"/>
        <v>1780.8219000000001</v>
      </c>
      <c r="O268" s="37">
        <f t="shared" si="176"/>
        <v>1</v>
      </c>
    </row>
    <row r="269" spans="1:15" ht="25" x14ac:dyDescent="0.25">
      <c r="A269" s="8" t="s">
        <v>331</v>
      </c>
      <c r="B269" s="4" t="s">
        <v>42</v>
      </c>
      <c r="C269" s="4" t="s">
        <v>43</v>
      </c>
      <c r="D269" s="101">
        <v>39671.769999999997</v>
      </c>
      <c r="E269" s="28"/>
      <c r="F269" s="29"/>
      <c r="G269" s="30">
        <f t="shared" si="169"/>
        <v>0</v>
      </c>
      <c r="H269" s="34">
        <f t="shared" si="170"/>
        <v>39671.769999999997</v>
      </c>
      <c r="I269" s="32">
        <v>0.81</v>
      </c>
      <c r="J269" s="31">
        <f t="shared" si="171"/>
        <v>32134.133699999998</v>
      </c>
      <c r="K269" s="35">
        <f t="shared" si="172"/>
        <v>0</v>
      </c>
      <c r="L269" s="36">
        <f t="shared" si="173"/>
        <v>0</v>
      </c>
      <c r="M269" s="35">
        <f t="shared" si="174"/>
        <v>0</v>
      </c>
      <c r="N269" s="35">
        <f t="shared" si="175"/>
        <v>32134.133699999998</v>
      </c>
      <c r="O269" s="37">
        <f t="shared" si="176"/>
        <v>1</v>
      </c>
    </row>
    <row r="270" spans="1:15" x14ac:dyDescent="0.25">
      <c r="A270" s="8" t="s">
        <v>332</v>
      </c>
      <c r="B270" s="4" t="s">
        <v>333</v>
      </c>
      <c r="C270" s="4" t="s">
        <v>6</v>
      </c>
      <c r="D270" s="101">
        <v>1</v>
      </c>
      <c r="E270" s="28"/>
      <c r="F270" s="29"/>
      <c r="G270" s="30">
        <f t="shared" si="169"/>
        <v>0</v>
      </c>
      <c r="H270" s="34">
        <f t="shared" si="170"/>
        <v>1</v>
      </c>
      <c r="I270" s="32">
        <v>3953.07</v>
      </c>
      <c r="J270" s="31">
        <f t="shared" si="171"/>
        <v>3953.07</v>
      </c>
      <c r="K270" s="35">
        <f t="shared" si="172"/>
        <v>0</v>
      </c>
      <c r="L270" s="36">
        <f t="shared" si="173"/>
        <v>0</v>
      </c>
      <c r="M270" s="35">
        <f t="shared" si="174"/>
        <v>0</v>
      </c>
      <c r="N270" s="35">
        <f t="shared" si="175"/>
        <v>3953.07</v>
      </c>
      <c r="O270" s="37">
        <f t="shared" si="176"/>
        <v>1</v>
      </c>
    </row>
    <row r="271" spans="1:15" s="45" customFormat="1" x14ac:dyDescent="0.3">
      <c r="A271" s="3" t="s">
        <v>334</v>
      </c>
      <c r="B271" s="3" t="s">
        <v>335</v>
      </c>
      <c r="C271" s="3"/>
      <c r="D271" s="100"/>
      <c r="E271" s="42"/>
      <c r="F271" s="61"/>
      <c r="G271" s="43"/>
      <c r="H271" s="44"/>
      <c r="I271" s="54"/>
      <c r="J271" s="54">
        <f>SUM(J272:J277)</f>
        <v>257269.046</v>
      </c>
      <c r="K271" s="54">
        <f t="shared" ref="K271:N271" si="177">SUM(K272:K277)</f>
        <v>0</v>
      </c>
      <c r="L271" s="54">
        <f t="shared" si="177"/>
        <v>0</v>
      </c>
      <c r="M271" s="54">
        <f t="shared" si="177"/>
        <v>0</v>
      </c>
      <c r="N271" s="54">
        <f t="shared" si="177"/>
        <v>257269.046</v>
      </c>
      <c r="O271" s="67">
        <f t="shared" si="176"/>
        <v>1</v>
      </c>
    </row>
    <row r="272" spans="1:15" ht="37.5" x14ac:dyDescent="0.25">
      <c r="A272" s="8" t="s">
        <v>336</v>
      </c>
      <c r="B272" s="4" t="s">
        <v>337</v>
      </c>
      <c r="C272" s="4" t="s">
        <v>6</v>
      </c>
      <c r="D272" s="101">
        <v>74</v>
      </c>
      <c r="E272" s="28"/>
      <c r="F272" s="29"/>
      <c r="G272" s="30">
        <f t="shared" ref="G272:G277" si="178">E272+F272</f>
        <v>0</v>
      </c>
      <c r="H272" s="34">
        <f t="shared" ref="H272:H277" si="179">D272-G272</f>
        <v>74</v>
      </c>
      <c r="I272" s="32">
        <v>642.49</v>
      </c>
      <c r="J272" s="31">
        <f t="shared" ref="J272:J277" si="180">I272*D272</f>
        <v>47544.26</v>
      </c>
      <c r="K272" s="35">
        <f t="shared" ref="K272:K277" si="181">I272*E272</f>
        <v>0</v>
      </c>
      <c r="L272" s="36">
        <f t="shared" ref="L272:L277" si="182">I272*F272</f>
        <v>0</v>
      </c>
      <c r="M272" s="35">
        <f t="shared" ref="M272:M277" si="183">I272*G272</f>
        <v>0</v>
      </c>
      <c r="N272" s="35">
        <f t="shared" ref="N272:N277" si="184">I272*H272</f>
        <v>47544.26</v>
      </c>
      <c r="O272" s="37">
        <f t="shared" si="176"/>
        <v>1</v>
      </c>
    </row>
    <row r="273" spans="1:15" ht="37.5" x14ac:dyDescent="0.25">
      <c r="A273" s="8" t="s">
        <v>338</v>
      </c>
      <c r="B273" s="4" t="s">
        <v>339</v>
      </c>
      <c r="C273" s="4" t="s">
        <v>14</v>
      </c>
      <c r="D273" s="101">
        <v>467.2</v>
      </c>
      <c r="E273" s="28"/>
      <c r="F273" s="29"/>
      <c r="G273" s="30">
        <f t="shared" si="178"/>
        <v>0</v>
      </c>
      <c r="H273" s="34">
        <f t="shared" si="179"/>
        <v>467.2</v>
      </c>
      <c r="I273" s="32">
        <v>144.63</v>
      </c>
      <c r="J273" s="31">
        <f t="shared" si="180"/>
        <v>67571.135999999999</v>
      </c>
      <c r="K273" s="35">
        <f t="shared" si="181"/>
        <v>0</v>
      </c>
      <c r="L273" s="36">
        <f t="shared" si="182"/>
        <v>0</v>
      </c>
      <c r="M273" s="35">
        <f t="shared" si="183"/>
        <v>0</v>
      </c>
      <c r="N273" s="35">
        <f t="shared" si="184"/>
        <v>67571.135999999999</v>
      </c>
      <c r="O273" s="37">
        <f t="shared" si="176"/>
        <v>1</v>
      </c>
    </row>
    <row r="274" spans="1:15" ht="37.5" x14ac:dyDescent="0.25">
      <c r="A274" s="8" t="s">
        <v>340</v>
      </c>
      <c r="B274" s="4" t="s">
        <v>341</v>
      </c>
      <c r="C274" s="4" t="s">
        <v>14</v>
      </c>
      <c r="D274" s="101">
        <v>307.2</v>
      </c>
      <c r="E274" s="28"/>
      <c r="F274" s="29"/>
      <c r="G274" s="30">
        <f t="shared" si="178"/>
        <v>0</v>
      </c>
      <c r="H274" s="34">
        <f t="shared" si="179"/>
        <v>307.2</v>
      </c>
      <c r="I274" s="32">
        <v>28.14</v>
      </c>
      <c r="J274" s="31">
        <f t="shared" si="180"/>
        <v>8644.6080000000002</v>
      </c>
      <c r="K274" s="35">
        <f t="shared" si="181"/>
        <v>0</v>
      </c>
      <c r="L274" s="36">
        <f t="shared" si="182"/>
        <v>0</v>
      </c>
      <c r="M274" s="35">
        <f t="shared" si="183"/>
        <v>0</v>
      </c>
      <c r="N274" s="35">
        <f t="shared" si="184"/>
        <v>8644.6080000000002</v>
      </c>
      <c r="O274" s="37">
        <f t="shared" si="176"/>
        <v>1</v>
      </c>
    </row>
    <row r="275" spans="1:15" ht="25" x14ac:dyDescent="0.25">
      <c r="A275" s="8" t="s">
        <v>342</v>
      </c>
      <c r="B275" s="4" t="s">
        <v>343</v>
      </c>
      <c r="C275" s="4" t="s">
        <v>14</v>
      </c>
      <c r="D275" s="101">
        <v>979.2</v>
      </c>
      <c r="E275" s="28"/>
      <c r="F275" s="29"/>
      <c r="G275" s="30">
        <f t="shared" si="178"/>
        <v>0</v>
      </c>
      <c r="H275" s="34">
        <f t="shared" si="179"/>
        <v>979.2</v>
      </c>
      <c r="I275" s="32">
        <v>3.95</v>
      </c>
      <c r="J275" s="31">
        <f t="shared" si="180"/>
        <v>3867.84</v>
      </c>
      <c r="K275" s="35">
        <f t="shared" si="181"/>
        <v>0</v>
      </c>
      <c r="L275" s="36">
        <f t="shared" si="182"/>
        <v>0</v>
      </c>
      <c r="M275" s="35">
        <f t="shared" si="183"/>
        <v>0</v>
      </c>
      <c r="N275" s="35">
        <f t="shared" si="184"/>
        <v>3867.84</v>
      </c>
      <c r="O275" s="37">
        <f t="shared" si="176"/>
        <v>1</v>
      </c>
    </row>
    <row r="276" spans="1:15" x14ac:dyDescent="0.25">
      <c r="A276" s="8" t="s">
        <v>344</v>
      </c>
      <c r="B276" s="4" t="s">
        <v>345</v>
      </c>
      <c r="C276" s="4" t="s">
        <v>38</v>
      </c>
      <c r="D276" s="101">
        <v>147</v>
      </c>
      <c r="E276" s="28"/>
      <c r="F276" s="29"/>
      <c r="G276" s="30">
        <f t="shared" si="178"/>
        <v>0</v>
      </c>
      <c r="H276" s="34">
        <f t="shared" si="179"/>
        <v>147</v>
      </c>
      <c r="I276" s="32">
        <v>624.39</v>
      </c>
      <c r="J276" s="31">
        <f t="shared" si="180"/>
        <v>91785.33</v>
      </c>
      <c r="K276" s="35">
        <f t="shared" si="181"/>
        <v>0</v>
      </c>
      <c r="L276" s="36">
        <f t="shared" si="182"/>
        <v>0</v>
      </c>
      <c r="M276" s="35">
        <f t="shared" si="183"/>
        <v>0</v>
      </c>
      <c r="N276" s="35">
        <f t="shared" si="184"/>
        <v>91785.33</v>
      </c>
      <c r="O276" s="37">
        <f t="shared" si="176"/>
        <v>1</v>
      </c>
    </row>
    <row r="277" spans="1:15" ht="25" x14ac:dyDescent="0.25">
      <c r="A277" s="8" t="s">
        <v>346</v>
      </c>
      <c r="B277" s="4" t="s">
        <v>347</v>
      </c>
      <c r="C277" s="4" t="s">
        <v>14</v>
      </c>
      <c r="D277" s="101">
        <v>979.2</v>
      </c>
      <c r="E277" s="28"/>
      <c r="F277" s="29"/>
      <c r="G277" s="30">
        <f t="shared" si="178"/>
        <v>0</v>
      </c>
      <c r="H277" s="34">
        <f t="shared" si="179"/>
        <v>979.2</v>
      </c>
      <c r="I277" s="32">
        <v>38.659999999999997</v>
      </c>
      <c r="J277" s="31">
        <f t="shared" si="180"/>
        <v>37855.871999999996</v>
      </c>
      <c r="K277" s="35">
        <f t="shared" si="181"/>
        <v>0</v>
      </c>
      <c r="L277" s="36">
        <f t="shared" si="182"/>
        <v>0</v>
      </c>
      <c r="M277" s="35">
        <f t="shared" si="183"/>
        <v>0</v>
      </c>
      <c r="N277" s="35">
        <f t="shared" si="184"/>
        <v>37855.871999999996</v>
      </c>
      <c r="O277" s="37">
        <f t="shared" si="176"/>
        <v>1</v>
      </c>
    </row>
    <row r="278" spans="1:15" s="45" customFormat="1" x14ac:dyDescent="0.3">
      <c r="A278" s="3" t="s">
        <v>348</v>
      </c>
      <c r="B278" s="3" t="s">
        <v>349</v>
      </c>
      <c r="C278" s="3"/>
      <c r="D278" s="100"/>
      <c r="E278" s="42"/>
      <c r="F278" s="61"/>
      <c r="G278" s="43"/>
      <c r="H278" s="44"/>
      <c r="I278" s="54"/>
      <c r="J278" s="54">
        <f>J279+J280</f>
        <v>6020.74</v>
      </c>
      <c r="K278" s="54">
        <f t="shared" ref="K278:N278" si="185">K279+K280</f>
        <v>0</v>
      </c>
      <c r="L278" s="54">
        <f t="shared" si="185"/>
        <v>0</v>
      </c>
      <c r="M278" s="54">
        <f t="shared" si="185"/>
        <v>0</v>
      </c>
      <c r="N278" s="54">
        <f t="shared" si="185"/>
        <v>6020.74</v>
      </c>
      <c r="O278" s="67">
        <f t="shared" si="176"/>
        <v>1</v>
      </c>
    </row>
    <row r="279" spans="1:15" x14ac:dyDescent="0.25">
      <c r="A279" s="8" t="s">
        <v>350</v>
      </c>
      <c r="B279" s="4" t="s">
        <v>351</v>
      </c>
      <c r="C279" s="4" t="s">
        <v>14</v>
      </c>
      <c r="D279" s="101">
        <v>9641.48</v>
      </c>
      <c r="E279" s="28"/>
      <c r="F279" s="29"/>
      <c r="G279" s="30">
        <f t="shared" ref="G279:G342" si="186">E279+F279</f>
        <v>0</v>
      </c>
      <c r="H279" s="34">
        <f t="shared" ref="H279:H342" si="187">D279-G279</f>
        <v>9641.48</v>
      </c>
      <c r="I279" s="32">
        <v>0.5</v>
      </c>
      <c r="J279" s="31">
        <f>I279*D279</f>
        <v>4820.74</v>
      </c>
      <c r="K279" s="35">
        <f>I279*E279</f>
        <v>0</v>
      </c>
      <c r="L279" s="36">
        <f>I279*F279</f>
        <v>0</v>
      </c>
      <c r="M279" s="35">
        <f>I279*G279</f>
        <v>0</v>
      </c>
      <c r="N279" s="35">
        <f>I279*H279</f>
        <v>4820.74</v>
      </c>
      <c r="O279" s="37">
        <f t="shared" si="176"/>
        <v>1</v>
      </c>
    </row>
    <row r="280" spans="1:15" x14ac:dyDescent="0.25">
      <c r="A280" s="8" t="s">
        <v>352</v>
      </c>
      <c r="B280" s="4" t="s">
        <v>353</v>
      </c>
      <c r="C280" s="4" t="s">
        <v>354</v>
      </c>
      <c r="D280" s="101">
        <v>48</v>
      </c>
      <c r="E280" s="28"/>
      <c r="F280" s="29"/>
      <c r="G280" s="30">
        <f t="shared" si="186"/>
        <v>0</v>
      </c>
      <c r="H280" s="34">
        <f t="shared" si="187"/>
        <v>48</v>
      </c>
      <c r="I280" s="32">
        <v>25</v>
      </c>
      <c r="J280" s="31">
        <f>I280*D280</f>
        <v>1200</v>
      </c>
      <c r="K280" s="35">
        <f>I280*E280</f>
        <v>0</v>
      </c>
      <c r="L280" s="36">
        <f>I280*F280</f>
        <v>0</v>
      </c>
      <c r="M280" s="35">
        <f>I280*G280</f>
        <v>0</v>
      </c>
      <c r="N280" s="35">
        <f>I280*H280</f>
        <v>1200</v>
      </c>
      <c r="O280" s="37">
        <f t="shared" si="176"/>
        <v>1</v>
      </c>
    </row>
    <row r="281" spans="1:15" s="13" customFormat="1" x14ac:dyDescent="0.3">
      <c r="A281" s="12" t="s">
        <v>355</v>
      </c>
      <c r="B281" s="12" t="s">
        <v>356</v>
      </c>
      <c r="C281" s="12"/>
      <c r="D281" s="102"/>
      <c r="E281" s="47"/>
      <c r="F281" s="62"/>
      <c r="G281" s="48">
        <f t="shared" si="186"/>
        <v>0</v>
      </c>
      <c r="H281" s="49">
        <f t="shared" si="187"/>
        <v>0</v>
      </c>
      <c r="I281" s="55"/>
      <c r="J281" s="55">
        <f>J282+J311+J318</f>
        <v>809378.02159999998</v>
      </c>
      <c r="K281" s="55">
        <f t="shared" ref="K281:N281" si="188">K282+K311+K318</f>
        <v>0</v>
      </c>
      <c r="L281" s="55">
        <f t="shared" si="188"/>
        <v>0</v>
      </c>
      <c r="M281" s="55">
        <f t="shared" si="188"/>
        <v>0</v>
      </c>
      <c r="N281" s="55">
        <f t="shared" si="188"/>
        <v>809378.02159999998</v>
      </c>
      <c r="O281" s="66">
        <f t="shared" si="176"/>
        <v>1</v>
      </c>
    </row>
    <row r="282" spans="1:15" s="45" customFormat="1" x14ac:dyDescent="0.3">
      <c r="A282" s="3" t="s">
        <v>357</v>
      </c>
      <c r="B282" s="3" t="s">
        <v>358</v>
      </c>
      <c r="C282" s="3"/>
      <c r="D282" s="100"/>
      <c r="E282" s="80"/>
      <c r="F282" s="61"/>
      <c r="G282" s="61">
        <f t="shared" si="186"/>
        <v>0</v>
      </c>
      <c r="H282" s="81">
        <f t="shared" si="187"/>
        <v>0</v>
      </c>
      <c r="I282" s="54"/>
      <c r="J282" s="54">
        <f>J283+J297</f>
        <v>749229.3578</v>
      </c>
      <c r="K282" s="54">
        <f t="shared" ref="K282:N282" si="189">K283+K297</f>
        <v>0</v>
      </c>
      <c r="L282" s="54">
        <f t="shared" si="189"/>
        <v>0</v>
      </c>
      <c r="M282" s="54">
        <f t="shared" si="189"/>
        <v>0</v>
      </c>
      <c r="N282" s="54">
        <f t="shared" si="189"/>
        <v>749229.3578</v>
      </c>
      <c r="O282" s="67">
        <f t="shared" si="176"/>
        <v>1</v>
      </c>
    </row>
    <row r="283" spans="1:15" s="5" customFormat="1" x14ac:dyDescent="0.25">
      <c r="A283" s="11" t="s">
        <v>359</v>
      </c>
      <c r="B283" s="11" t="s">
        <v>88</v>
      </c>
      <c r="C283" s="11"/>
      <c r="D283" s="103"/>
      <c r="E283" s="51"/>
      <c r="F283" s="63"/>
      <c r="G283" s="52">
        <f t="shared" si="186"/>
        <v>0</v>
      </c>
      <c r="H283" s="53">
        <f t="shared" si="187"/>
        <v>0</v>
      </c>
      <c r="I283" s="56"/>
      <c r="J283" s="56">
        <f>SUM(J284:J296)</f>
        <v>528658.21889999998</v>
      </c>
      <c r="K283" s="56">
        <f t="shared" ref="K283:N283" si="190">SUM(K284:K296)</f>
        <v>0</v>
      </c>
      <c r="L283" s="56">
        <f t="shared" si="190"/>
        <v>0</v>
      </c>
      <c r="M283" s="56">
        <f t="shared" si="190"/>
        <v>0</v>
      </c>
      <c r="N283" s="56">
        <f t="shared" si="190"/>
        <v>528658.21889999998</v>
      </c>
      <c r="O283" s="68">
        <f t="shared" si="176"/>
        <v>1</v>
      </c>
    </row>
    <row r="284" spans="1:15" x14ac:dyDescent="0.25">
      <c r="A284" s="8" t="s">
        <v>360</v>
      </c>
      <c r="B284" s="4" t="s">
        <v>35</v>
      </c>
      <c r="C284" s="4" t="s">
        <v>14</v>
      </c>
      <c r="D284" s="101">
        <v>3375.47</v>
      </c>
      <c r="E284" s="28"/>
      <c r="F284" s="29"/>
      <c r="G284" s="30">
        <f t="shared" si="186"/>
        <v>0</v>
      </c>
      <c r="H284" s="34">
        <f t="shared" si="187"/>
        <v>3375.47</v>
      </c>
      <c r="I284" s="32">
        <v>1.5</v>
      </c>
      <c r="J284" s="31">
        <f t="shared" ref="J284:J296" si="191">I284*D284</f>
        <v>5063.2049999999999</v>
      </c>
      <c r="K284" s="35">
        <f t="shared" ref="K284:K319" si="192">I284*E284</f>
        <v>0</v>
      </c>
      <c r="L284" s="36">
        <f t="shared" ref="L284:L319" si="193">I284*F284</f>
        <v>0</v>
      </c>
      <c r="M284" s="35">
        <f t="shared" ref="M284:M319" si="194">I284*G284</f>
        <v>0</v>
      </c>
      <c r="N284" s="35">
        <f t="shared" ref="N284:N319" si="195">I284*H284</f>
        <v>5063.2049999999999</v>
      </c>
      <c r="O284" s="37">
        <f t="shared" si="176"/>
        <v>1</v>
      </c>
    </row>
    <row r="285" spans="1:15" ht="25" x14ac:dyDescent="0.25">
      <c r="A285" s="8" t="s">
        <v>361</v>
      </c>
      <c r="B285" s="4" t="s">
        <v>37</v>
      </c>
      <c r="C285" s="4" t="s">
        <v>38</v>
      </c>
      <c r="D285" s="101">
        <v>1012.64</v>
      </c>
      <c r="E285" s="28"/>
      <c r="F285" s="29"/>
      <c r="G285" s="30">
        <f t="shared" si="186"/>
        <v>0</v>
      </c>
      <c r="H285" s="34">
        <f t="shared" si="187"/>
        <v>1012.64</v>
      </c>
      <c r="I285" s="32">
        <v>10.62</v>
      </c>
      <c r="J285" s="31">
        <f t="shared" si="191"/>
        <v>10754.236799999999</v>
      </c>
      <c r="K285" s="35">
        <f t="shared" si="192"/>
        <v>0</v>
      </c>
      <c r="L285" s="36">
        <f t="shared" si="193"/>
        <v>0</v>
      </c>
      <c r="M285" s="35">
        <f t="shared" si="194"/>
        <v>0</v>
      </c>
      <c r="N285" s="35">
        <f t="shared" si="195"/>
        <v>10754.236799999999</v>
      </c>
      <c r="O285" s="37">
        <f t="shared" si="176"/>
        <v>1</v>
      </c>
    </row>
    <row r="286" spans="1:15" x14ac:dyDescent="0.25">
      <c r="A286" s="8" t="s">
        <v>362</v>
      </c>
      <c r="B286" s="4" t="s">
        <v>40</v>
      </c>
      <c r="C286" s="4" t="s">
        <v>38</v>
      </c>
      <c r="D286" s="101">
        <v>1316.43</v>
      </c>
      <c r="E286" s="28"/>
      <c r="F286" s="29"/>
      <c r="G286" s="30">
        <f t="shared" si="186"/>
        <v>0</v>
      </c>
      <c r="H286" s="34">
        <f t="shared" si="187"/>
        <v>1316.43</v>
      </c>
      <c r="I286" s="32">
        <v>1.01</v>
      </c>
      <c r="J286" s="31">
        <f t="shared" si="191"/>
        <v>1329.5943</v>
      </c>
      <c r="K286" s="35">
        <f t="shared" si="192"/>
        <v>0</v>
      </c>
      <c r="L286" s="36">
        <f t="shared" si="193"/>
        <v>0</v>
      </c>
      <c r="M286" s="35">
        <f t="shared" si="194"/>
        <v>0</v>
      </c>
      <c r="N286" s="35">
        <f t="shared" si="195"/>
        <v>1329.5943</v>
      </c>
      <c r="O286" s="37">
        <f t="shared" si="176"/>
        <v>1</v>
      </c>
    </row>
    <row r="287" spans="1:15" ht="25" x14ac:dyDescent="0.25">
      <c r="A287" s="8" t="s">
        <v>363</v>
      </c>
      <c r="B287" s="4" t="s">
        <v>42</v>
      </c>
      <c r="C287" s="4" t="s">
        <v>43</v>
      </c>
      <c r="D287" s="101">
        <v>29619.67</v>
      </c>
      <c r="E287" s="28"/>
      <c r="F287" s="29"/>
      <c r="G287" s="30">
        <f t="shared" si="186"/>
        <v>0</v>
      </c>
      <c r="H287" s="34">
        <f t="shared" si="187"/>
        <v>29619.67</v>
      </c>
      <c r="I287" s="32">
        <v>0.81</v>
      </c>
      <c r="J287" s="31">
        <f t="shared" si="191"/>
        <v>23991.932700000001</v>
      </c>
      <c r="K287" s="35">
        <f t="shared" si="192"/>
        <v>0</v>
      </c>
      <c r="L287" s="36">
        <f t="shared" si="193"/>
        <v>0</v>
      </c>
      <c r="M287" s="35">
        <f t="shared" si="194"/>
        <v>0</v>
      </c>
      <c r="N287" s="35">
        <f t="shared" si="195"/>
        <v>23991.932700000001</v>
      </c>
      <c r="O287" s="37">
        <f t="shared" si="176"/>
        <v>1</v>
      </c>
    </row>
    <row r="288" spans="1:15" ht="25" x14ac:dyDescent="0.25">
      <c r="A288" s="8" t="s">
        <v>364</v>
      </c>
      <c r="B288" s="4" t="s">
        <v>45</v>
      </c>
      <c r="C288" s="4" t="s">
        <v>14</v>
      </c>
      <c r="D288" s="101">
        <v>3375.47</v>
      </c>
      <c r="E288" s="28"/>
      <c r="F288" s="29"/>
      <c r="G288" s="30">
        <f t="shared" si="186"/>
        <v>0</v>
      </c>
      <c r="H288" s="34">
        <f t="shared" si="187"/>
        <v>3375.47</v>
      </c>
      <c r="I288" s="32">
        <v>2.12</v>
      </c>
      <c r="J288" s="31">
        <f t="shared" si="191"/>
        <v>7155.9964</v>
      </c>
      <c r="K288" s="35">
        <f t="shared" si="192"/>
        <v>0</v>
      </c>
      <c r="L288" s="36">
        <f t="shared" si="193"/>
        <v>0</v>
      </c>
      <c r="M288" s="35">
        <f t="shared" si="194"/>
        <v>0</v>
      </c>
      <c r="N288" s="35">
        <f t="shared" si="195"/>
        <v>7155.9964</v>
      </c>
      <c r="O288" s="37">
        <f t="shared" si="176"/>
        <v>1</v>
      </c>
    </row>
    <row r="289" spans="1:15" ht="25" x14ac:dyDescent="0.25">
      <c r="A289" s="8" t="s">
        <v>365</v>
      </c>
      <c r="B289" s="4" t="s">
        <v>47</v>
      </c>
      <c r="C289" s="4" t="s">
        <v>38</v>
      </c>
      <c r="D289" s="101">
        <v>337.55</v>
      </c>
      <c r="E289" s="28"/>
      <c r="F289" s="29"/>
      <c r="G289" s="30">
        <f t="shared" si="186"/>
        <v>0</v>
      </c>
      <c r="H289" s="34">
        <f t="shared" si="187"/>
        <v>337.55</v>
      </c>
      <c r="I289" s="32">
        <v>12.76</v>
      </c>
      <c r="J289" s="31">
        <f t="shared" si="191"/>
        <v>4307.1379999999999</v>
      </c>
      <c r="K289" s="35">
        <f t="shared" si="192"/>
        <v>0</v>
      </c>
      <c r="L289" s="36">
        <f t="shared" si="193"/>
        <v>0</v>
      </c>
      <c r="M289" s="35">
        <f t="shared" si="194"/>
        <v>0</v>
      </c>
      <c r="N289" s="35">
        <f t="shared" si="195"/>
        <v>4307.1379999999999</v>
      </c>
      <c r="O289" s="37">
        <f t="shared" si="176"/>
        <v>1</v>
      </c>
    </row>
    <row r="290" spans="1:15" x14ac:dyDescent="0.25">
      <c r="A290" s="8" t="s">
        <v>366</v>
      </c>
      <c r="B290" s="4" t="s">
        <v>49</v>
      </c>
      <c r="C290" s="4" t="s">
        <v>38</v>
      </c>
      <c r="D290" s="101">
        <v>337.55</v>
      </c>
      <c r="E290" s="28"/>
      <c r="F290" s="29"/>
      <c r="G290" s="30">
        <f t="shared" si="186"/>
        <v>0</v>
      </c>
      <c r="H290" s="34">
        <f t="shared" si="187"/>
        <v>337.55</v>
      </c>
      <c r="I290" s="32">
        <v>0.48</v>
      </c>
      <c r="J290" s="31">
        <f t="shared" si="191"/>
        <v>162.024</v>
      </c>
      <c r="K290" s="35">
        <f t="shared" si="192"/>
        <v>0</v>
      </c>
      <c r="L290" s="36">
        <f t="shared" si="193"/>
        <v>0</v>
      </c>
      <c r="M290" s="35">
        <f t="shared" si="194"/>
        <v>0</v>
      </c>
      <c r="N290" s="35">
        <f t="shared" si="195"/>
        <v>162.024</v>
      </c>
      <c r="O290" s="37">
        <f t="shared" si="176"/>
        <v>1</v>
      </c>
    </row>
    <row r="291" spans="1:15" ht="25" x14ac:dyDescent="0.25">
      <c r="A291" s="8" t="s">
        <v>367</v>
      </c>
      <c r="B291" s="4" t="s">
        <v>42</v>
      </c>
      <c r="C291" s="4" t="s">
        <v>43</v>
      </c>
      <c r="D291" s="101">
        <v>7594.87</v>
      </c>
      <c r="E291" s="28"/>
      <c r="F291" s="29"/>
      <c r="G291" s="30">
        <f t="shared" si="186"/>
        <v>0</v>
      </c>
      <c r="H291" s="34">
        <f t="shared" si="187"/>
        <v>7594.87</v>
      </c>
      <c r="I291" s="32">
        <v>0.81</v>
      </c>
      <c r="J291" s="31">
        <f t="shared" si="191"/>
        <v>6151.8447000000006</v>
      </c>
      <c r="K291" s="35">
        <f t="shared" si="192"/>
        <v>0</v>
      </c>
      <c r="L291" s="36">
        <f t="shared" si="193"/>
        <v>0</v>
      </c>
      <c r="M291" s="35">
        <f t="shared" si="194"/>
        <v>0</v>
      </c>
      <c r="N291" s="35">
        <f t="shared" si="195"/>
        <v>6151.8447000000006</v>
      </c>
      <c r="O291" s="37">
        <f t="shared" si="176"/>
        <v>1</v>
      </c>
    </row>
    <row r="292" spans="1:15" ht="25" x14ac:dyDescent="0.25">
      <c r="A292" s="8" t="s">
        <v>368</v>
      </c>
      <c r="B292" s="4" t="s">
        <v>52</v>
      </c>
      <c r="C292" s="4" t="s">
        <v>14</v>
      </c>
      <c r="D292" s="101">
        <v>3375.47</v>
      </c>
      <c r="E292" s="28"/>
      <c r="F292" s="29"/>
      <c r="G292" s="30">
        <f t="shared" si="186"/>
        <v>0</v>
      </c>
      <c r="H292" s="34">
        <f t="shared" si="187"/>
        <v>3375.47</v>
      </c>
      <c r="I292" s="32">
        <v>122.3</v>
      </c>
      <c r="J292" s="31">
        <f t="shared" si="191"/>
        <v>412819.98099999997</v>
      </c>
      <c r="K292" s="35">
        <f t="shared" si="192"/>
        <v>0</v>
      </c>
      <c r="L292" s="36">
        <f t="shared" si="193"/>
        <v>0</v>
      </c>
      <c r="M292" s="35">
        <f t="shared" si="194"/>
        <v>0</v>
      </c>
      <c r="N292" s="35">
        <f t="shared" si="195"/>
        <v>412819.98099999997</v>
      </c>
      <c r="O292" s="37">
        <f t="shared" si="176"/>
        <v>1</v>
      </c>
    </row>
    <row r="293" spans="1:15" ht="25" x14ac:dyDescent="0.25">
      <c r="A293" s="8" t="s">
        <v>369</v>
      </c>
      <c r="B293" s="4" t="s">
        <v>54</v>
      </c>
      <c r="C293" s="4" t="s">
        <v>55</v>
      </c>
      <c r="D293" s="101">
        <v>964.42</v>
      </c>
      <c r="E293" s="28"/>
      <c r="F293" s="29"/>
      <c r="G293" s="30">
        <f t="shared" si="186"/>
        <v>0</v>
      </c>
      <c r="H293" s="34">
        <f t="shared" si="187"/>
        <v>964.42</v>
      </c>
      <c r="I293" s="32">
        <v>43.33</v>
      </c>
      <c r="J293" s="31">
        <f t="shared" si="191"/>
        <v>41788.318599999999</v>
      </c>
      <c r="K293" s="35">
        <f t="shared" si="192"/>
        <v>0</v>
      </c>
      <c r="L293" s="36">
        <f t="shared" si="193"/>
        <v>0</v>
      </c>
      <c r="M293" s="35">
        <f t="shared" si="194"/>
        <v>0</v>
      </c>
      <c r="N293" s="35">
        <f t="shared" si="195"/>
        <v>41788.318599999999</v>
      </c>
      <c r="O293" s="37">
        <f t="shared" si="176"/>
        <v>1</v>
      </c>
    </row>
    <row r="294" spans="1:15" ht="25" x14ac:dyDescent="0.25">
      <c r="A294" s="8" t="s">
        <v>370</v>
      </c>
      <c r="B294" s="4" t="s">
        <v>57</v>
      </c>
      <c r="C294" s="4" t="s">
        <v>55</v>
      </c>
      <c r="D294" s="101">
        <v>964.42</v>
      </c>
      <c r="E294" s="28"/>
      <c r="F294" s="29"/>
      <c r="G294" s="30">
        <f t="shared" si="186"/>
        <v>0</v>
      </c>
      <c r="H294" s="34">
        <f t="shared" si="187"/>
        <v>964.42</v>
      </c>
      <c r="I294" s="32">
        <v>8.32</v>
      </c>
      <c r="J294" s="31">
        <f t="shared" si="191"/>
        <v>8023.9744000000001</v>
      </c>
      <c r="K294" s="35">
        <f t="shared" si="192"/>
        <v>0</v>
      </c>
      <c r="L294" s="36">
        <f t="shared" si="193"/>
        <v>0</v>
      </c>
      <c r="M294" s="35">
        <f t="shared" si="194"/>
        <v>0</v>
      </c>
      <c r="N294" s="35">
        <f t="shared" si="195"/>
        <v>8023.9744000000001</v>
      </c>
      <c r="O294" s="37">
        <f t="shared" si="176"/>
        <v>1</v>
      </c>
    </row>
    <row r="295" spans="1:15" x14ac:dyDescent="0.25">
      <c r="A295" s="8" t="s">
        <v>371</v>
      </c>
      <c r="B295" s="4" t="s">
        <v>233</v>
      </c>
      <c r="C295" s="4" t="s">
        <v>55</v>
      </c>
      <c r="D295" s="101">
        <v>49</v>
      </c>
      <c r="E295" s="28"/>
      <c r="F295" s="29"/>
      <c r="G295" s="30">
        <f t="shared" si="186"/>
        <v>0</v>
      </c>
      <c r="H295" s="34">
        <f t="shared" si="187"/>
        <v>49</v>
      </c>
      <c r="I295" s="32">
        <v>53.58</v>
      </c>
      <c r="J295" s="31">
        <f t="shared" si="191"/>
        <v>2625.42</v>
      </c>
      <c r="K295" s="35">
        <f t="shared" si="192"/>
        <v>0</v>
      </c>
      <c r="L295" s="36">
        <f t="shared" si="193"/>
        <v>0</v>
      </c>
      <c r="M295" s="35">
        <f t="shared" si="194"/>
        <v>0</v>
      </c>
      <c r="N295" s="35">
        <f t="shared" si="195"/>
        <v>2625.42</v>
      </c>
      <c r="O295" s="37">
        <f t="shared" si="176"/>
        <v>1</v>
      </c>
    </row>
    <row r="296" spans="1:15" x14ac:dyDescent="0.25">
      <c r="A296" s="8" t="s">
        <v>372</v>
      </c>
      <c r="B296" s="4" t="s">
        <v>59</v>
      </c>
      <c r="C296" s="4" t="s">
        <v>55</v>
      </c>
      <c r="D296" s="101">
        <v>964.42</v>
      </c>
      <c r="E296" s="28"/>
      <c r="F296" s="29"/>
      <c r="G296" s="30">
        <f t="shared" si="186"/>
        <v>0</v>
      </c>
      <c r="H296" s="34">
        <f t="shared" si="187"/>
        <v>964.42</v>
      </c>
      <c r="I296" s="32">
        <v>4.6500000000000004</v>
      </c>
      <c r="J296" s="31">
        <f t="shared" si="191"/>
        <v>4484.5529999999999</v>
      </c>
      <c r="K296" s="35">
        <f t="shared" si="192"/>
        <v>0</v>
      </c>
      <c r="L296" s="36">
        <f t="shared" si="193"/>
        <v>0</v>
      </c>
      <c r="M296" s="35">
        <f t="shared" si="194"/>
        <v>0</v>
      </c>
      <c r="N296" s="35">
        <f t="shared" si="195"/>
        <v>4484.5529999999999</v>
      </c>
      <c r="O296" s="37">
        <f t="shared" si="176"/>
        <v>1</v>
      </c>
    </row>
    <row r="297" spans="1:15" s="5" customFormat="1" x14ac:dyDescent="0.25">
      <c r="A297" s="11" t="s">
        <v>373</v>
      </c>
      <c r="B297" s="11" t="s">
        <v>91</v>
      </c>
      <c r="C297" s="11"/>
      <c r="D297" s="103"/>
      <c r="E297" s="51"/>
      <c r="F297" s="63"/>
      <c r="G297" s="52">
        <f t="shared" si="186"/>
        <v>0</v>
      </c>
      <c r="H297" s="53">
        <f t="shared" si="187"/>
        <v>0</v>
      </c>
      <c r="I297" s="56"/>
      <c r="J297" s="56">
        <f>SUM(J298:J310)</f>
        <v>220571.13890000002</v>
      </c>
      <c r="K297" s="56">
        <f t="shared" ref="K297:N297" si="196">SUM(K298:K310)</f>
        <v>0</v>
      </c>
      <c r="L297" s="56">
        <f t="shared" si="196"/>
        <v>0</v>
      </c>
      <c r="M297" s="56">
        <f t="shared" si="196"/>
        <v>0</v>
      </c>
      <c r="N297" s="56">
        <f t="shared" si="196"/>
        <v>220571.13890000002</v>
      </c>
      <c r="O297" s="68">
        <f t="shared" si="176"/>
        <v>1</v>
      </c>
    </row>
    <row r="298" spans="1:15" x14ac:dyDescent="0.25">
      <c r="A298" s="8" t="s">
        <v>374</v>
      </c>
      <c r="B298" s="4" t="s">
        <v>93</v>
      </c>
      <c r="C298" s="4" t="s">
        <v>55</v>
      </c>
      <c r="D298" s="101">
        <v>277.04000000000002</v>
      </c>
      <c r="E298" s="28"/>
      <c r="F298" s="29"/>
      <c r="G298" s="30">
        <f t="shared" si="186"/>
        <v>0</v>
      </c>
      <c r="H298" s="34">
        <f t="shared" si="187"/>
        <v>277.04000000000002</v>
      </c>
      <c r="I298" s="32">
        <v>1.7</v>
      </c>
      <c r="J298" s="31">
        <f t="shared" ref="J298:J310" si="197">I298*D298</f>
        <v>470.96800000000002</v>
      </c>
      <c r="K298" s="35">
        <f t="shared" si="192"/>
        <v>0</v>
      </c>
      <c r="L298" s="36">
        <f t="shared" si="193"/>
        <v>0</v>
      </c>
      <c r="M298" s="35">
        <f t="shared" si="194"/>
        <v>0</v>
      </c>
      <c r="N298" s="35">
        <f t="shared" si="195"/>
        <v>470.96800000000002</v>
      </c>
      <c r="O298" s="37">
        <f t="shared" si="176"/>
        <v>1</v>
      </c>
    </row>
    <row r="299" spans="1:15" ht="25" x14ac:dyDescent="0.25">
      <c r="A299" s="8" t="s">
        <v>375</v>
      </c>
      <c r="B299" s="4" t="s">
        <v>37</v>
      </c>
      <c r="C299" s="4" t="s">
        <v>38</v>
      </c>
      <c r="D299" s="101">
        <v>464.38</v>
      </c>
      <c r="E299" s="28"/>
      <c r="F299" s="29"/>
      <c r="G299" s="30">
        <f t="shared" si="186"/>
        <v>0</v>
      </c>
      <c r="H299" s="34">
        <f t="shared" si="187"/>
        <v>464.38</v>
      </c>
      <c r="I299" s="32">
        <v>10.62</v>
      </c>
      <c r="J299" s="31">
        <f t="shared" si="197"/>
        <v>4931.7155999999995</v>
      </c>
      <c r="K299" s="35">
        <f t="shared" si="192"/>
        <v>0</v>
      </c>
      <c r="L299" s="36">
        <f t="shared" si="193"/>
        <v>0</v>
      </c>
      <c r="M299" s="35">
        <f t="shared" si="194"/>
        <v>0</v>
      </c>
      <c r="N299" s="35">
        <f t="shared" si="195"/>
        <v>4931.7155999999995</v>
      </c>
      <c r="O299" s="37">
        <f t="shared" si="176"/>
        <v>1</v>
      </c>
    </row>
    <row r="300" spans="1:15" ht="25" x14ac:dyDescent="0.25">
      <c r="A300" s="8" t="s">
        <v>376</v>
      </c>
      <c r="B300" s="4" t="s">
        <v>96</v>
      </c>
      <c r="C300" s="4" t="s">
        <v>38</v>
      </c>
      <c r="D300" s="101">
        <v>32.74</v>
      </c>
      <c r="E300" s="28"/>
      <c r="F300" s="29"/>
      <c r="G300" s="30">
        <f t="shared" si="186"/>
        <v>0</v>
      </c>
      <c r="H300" s="34">
        <f t="shared" si="187"/>
        <v>32.74</v>
      </c>
      <c r="I300" s="32">
        <v>179.73</v>
      </c>
      <c r="J300" s="31">
        <f t="shared" si="197"/>
        <v>5884.3602000000001</v>
      </c>
      <c r="K300" s="35">
        <f t="shared" si="192"/>
        <v>0</v>
      </c>
      <c r="L300" s="36">
        <f t="shared" si="193"/>
        <v>0</v>
      </c>
      <c r="M300" s="35">
        <f t="shared" si="194"/>
        <v>0</v>
      </c>
      <c r="N300" s="35">
        <f t="shared" si="195"/>
        <v>5884.3602000000001</v>
      </c>
      <c r="O300" s="37">
        <f t="shared" si="176"/>
        <v>1</v>
      </c>
    </row>
    <row r="301" spans="1:15" ht="25" x14ac:dyDescent="0.25">
      <c r="A301" s="8" t="s">
        <v>377</v>
      </c>
      <c r="B301" s="4" t="s">
        <v>98</v>
      </c>
      <c r="C301" s="4" t="s">
        <v>38</v>
      </c>
      <c r="D301" s="101">
        <v>350.24</v>
      </c>
      <c r="E301" s="28"/>
      <c r="F301" s="29"/>
      <c r="G301" s="30">
        <f t="shared" si="186"/>
        <v>0</v>
      </c>
      <c r="H301" s="34">
        <f t="shared" si="187"/>
        <v>350.24</v>
      </c>
      <c r="I301" s="32">
        <v>133.13</v>
      </c>
      <c r="J301" s="31">
        <f t="shared" si="197"/>
        <v>46627.451200000003</v>
      </c>
      <c r="K301" s="35">
        <f t="shared" si="192"/>
        <v>0</v>
      </c>
      <c r="L301" s="36">
        <f t="shared" si="193"/>
        <v>0</v>
      </c>
      <c r="M301" s="35">
        <f t="shared" si="194"/>
        <v>0</v>
      </c>
      <c r="N301" s="35">
        <f t="shared" si="195"/>
        <v>46627.451200000003</v>
      </c>
      <c r="O301" s="37">
        <f t="shared" si="176"/>
        <v>1</v>
      </c>
    </row>
    <row r="302" spans="1:15" ht="37.5" x14ac:dyDescent="0.25">
      <c r="A302" s="8" t="s">
        <v>378</v>
      </c>
      <c r="B302" s="4" t="s">
        <v>379</v>
      </c>
      <c r="C302" s="4" t="s">
        <v>101</v>
      </c>
      <c r="D302" s="101">
        <v>73.239999999999995</v>
      </c>
      <c r="E302" s="28"/>
      <c r="F302" s="29"/>
      <c r="G302" s="30">
        <f t="shared" si="186"/>
        <v>0</v>
      </c>
      <c r="H302" s="34">
        <f t="shared" si="187"/>
        <v>73.239999999999995</v>
      </c>
      <c r="I302" s="32">
        <v>142.88</v>
      </c>
      <c r="J302" s="31">
        <f t="shared" si="197"/>
        <v>10464.531199999999</v>
      </c>
      <c r="K302" s="35">
        <f t="shared" si="192"/>
        <v>0</v>
      </c>
      <c r="L302" s="36">
        <f t="shared" si="193"/>
        <v>0</v>
      </c>
      <c r="M302" s="35">
        <f t="shared" si="194"/>
        <v>0</v>
      </c>
      <c r="N302" s="35">
        <f t="shared" si="195"/>
        <v>10464.531199999999</v>
      </c>
      <c r="O302" s="37">
        <f t="shared" si="176"/>
        <v>1</v>
      </c>
    </row>
    <row r="303" spans="1:15" ht="37.5" x14ac:dyDescent="0.25">
      <c r="A303" s="8" t="s">
        <v>380</v>
      </c>
      <c r="B303" s="4" t="s">
        <v>212</v>
      </c>
      <c r="C303" s="4" t="s">
        <v>101</v>
      </c>
      <c r="D303" s="101">
        <v>118.98</v>
      </c>
      <c r="E303" s="28"/>
      <c r="F303" s="29"/>
      <c r="G303" s="30">
        <f t="shared" si="186"/>
        <v>0</v>
      </c>
      <c r="H303" s="34">
        <f t="shared" si="187"/>
        <v>118.98</v>
      </c>
      <c r="I303" s="32">
        <v>312.72000000000003</v>
      </c>
      <c r="J303" s="31">
        <f t="shared" si="197"/>
        <v>37207.425600000002</v>
      </c>
      <c r="K303" s="35">
        <f t="shared" si="192"/>
        <v>0</v>
      </c>
      <c r="L303" s="36">
        <f t="shared" si="193"/>
        <v>0</v>
      </c>
      <c r="M303" s="35">
        <f t="shared" si="194"/>
        <v>0</v>
      </c>
      <c r="N303" s="35">
        <f t="shared" si="195"/>
        <v>37207.425600000002</v>
      </c>
      <c r="O303" s="37">
        <f t="shared" si="176"/>
        <v>1</v>
      </c>
    </row>
    <row r="304" spans="1:15" ht="37.5" x14ac:dyDescent="0.25">
      <c r="A304" s="8" t="s">
        <v>381</v>
      </c>
      <c r="B304" s="4" t="s">
        <v>325</v>
      </c>
      <c r="C304" s="4" t="s">
        <v>101</v>
      </c>
      <c r="D304" s="101">
        <v>84.82</v>
      </c>
      <c r="E304" s="28"/>
      <c r="F304" s="29"/>
      <c r="G304" s="30">
        <f t="shared" si="186"/>
        <v>0</v>
      </c>
      <c r="H304" s="34">
        <f t="shared" si="187"/>
        <v>84.82</v>
      </c>
      <c r="I304" s="32">
        <v>505.71</v>
      </c>
      <c r="J304" s="31">
        <f t="shared" si="197"/>
        <v>42894.322199999995</v>
      </c>
      <c r="K304" s="35">
        <f t="shared" si="192"/>
        <v>0</v>
      </c>
      <c r="L304" s="36">
        <f t="shared" si="193"/>
        <v>0</v>
      </c>
      <c r="M304" s="35">
        <f t="shared" si="194"/>
        <v>0</v>
      </c>
      <c r="N304" s="35">
        <f t="shared" si="195"/>
        <v>42894.322199999995</v>
      </c>
      <c r="O304" s="37">
        <f t="shared" si="176"/>
        <v>1</v>
      </c>
    </row>
    <row r="305" spans="1:15" ht="25" x14ac:dyDescent="0.25">
      <c r="A305" s="8" t="s">
        <v>382</v>
      </c>
      <c r="B305" s="4" t="s">
        <v>103</v>
      </c>
      <c r="C305" s="4" t="s">
        <v>9</v>
      </c>
      <c r="D305" s="101">
        <v>14</v>
      </c>
      <c r="E305" s="28"/>
      <c r="F305" s="29"/>
      <c r="G305" s="30">
        <f t="shared" si="186"/>
        <v>0</v>
      </c>
      <c r="H305" s="34">
        <f t="shared" si="187"/>
        <v>14</v>
      </c>
      <c r="I305" s="32">
        <v>1660.34</v>
      </c>
      <c r="J305" s="31">
        <f t="shared" si="197"/>
        <v>23244.76</v>
      </c>
      <c r="K305" s="35">
        <f t="shared" si="192"/>
        <v>0</v>
      </c>
      <c r="L305" s="36">
        <f t="shared" si="193"/>
        <v>0</v>
      </c>
      <c r="M305" s="35">
        <f t="shared" si="194"/>
        <v>0</v>
      </c>
      <c r="N305" s="35">
        <f t="shared" si="195"/>
        <v>23244.76</v>
      </c>
      <c r="O305" s="37">
        <f t="shared" si="176"/>
        <v>1</v>
      </c>
    </row>
    <row r="306" spans="1:15" ht="25" x14ac:dyDescent="0.25">
      <c r="A306" s="8" t="s">
        <v>383</v>
      </c>
      <c r="B306" s="4" t="s">
        <v>215</v>
      </c>
      <c r="C306" s="4" t="s">
        <v>6</v>
      </c>
      <c r="D306" s="101">
        <v>3</v>
      </c>
      <c r="E306" s="28"/>
      <c r="F306" s="29"/>
      <c r="G306" s="30">
        <f t="shared" si="186"/>
        <v>0</v>
      </c>
      <c r="H306" s="34">
        <f t="shared" si="187"/>
        <v>3</v>
      </c>
      <c r="I306" s="32">
        <v>3603.29</v>
      </c>
      <c r="J306" s="31">
        <f t="shared" si="197"/>
        <v>10809.869999999999</v>
      </c>
      <c r="K306" s="35">
        <f t="shared" si="192"/>
        <v>0</v>
      </c>
      <c r="L306" s="36">
        <f t="shared" si="193"/>
        <v>0</v>
      </c>
      <c r="M306" s="35">
        <f t="shared" si="194"/>
        <v>0</v>
      </c>
      <c r="N306" s="35">
        <f t="shared" si="195"/>
        <v>10809.869999999999</v>
      </c>
      <c r="O306" s="37">
        <f t="shared" si="176"/>
        <v>1</v>
      </c>
    </row>
    <row r="307" spans="1:15" ht="25" x14ac:dyDescent="0.25">
      <c r="A307" s="8" t="s">
        <v>384</v>
      </c>
      <c r="B307" s="4" t="s">
        <v>329</v>
      </c>
      <c r="C307" s="4" t="s">
        <v>6</v>
      </c>
      <c r="D307" s="101">
        <v>3</v>
      </c>
      <c r="E307" s="28"/>
      <c r="F307" s="29"/>
      <c r="G307" s="30">
        <f t="shared" si="186"/>
        <v>0</v>
      </c>
      <c r="H307" s="34">
        <f t="shared" si="187"/>
        <v>3</v>
      </c>
      <c r="I307" s="32">
        <v>4297.99</v>
      </c>
      <c r="J307" s="31">
        <f t="shared" si="197"/>
        <v>12893.97</v>
      </c>
      <c r="K307" s="35">
        <f t="shared" si="192"/>
        <v>0</v>
      </c>
      <c r="L307" s="36">
        <f t="shared" si="193"/>
        <v>0</v>
      </c>
      <c r="M307" s="35">
        <f t="shared" si="194"/>
        <v>0</v>
      </c>
      <c r="N307" s="35">
        <f t="shared" si="195"/>
        <v>12893.97</v>
      </c>
      <c r="O307" s="37">
        <f t="shared" si="176"/>
        <v>1</v>
      </c>
    </row>
    <row r="308" spans="1:15" x14ac:dyDescent="0.25">
      <c r="A308" s="8" t="s">
        <v>385</v>
      </c>
      <c r="B308" s="4" t="s">
        <v>40</v>
      </c>
      <c r="C308" s="4" t="s">
        <v>38</v>
      </c>
      <c r="D308" s="101">
        <v>1101.57</v>
      </c>
      <c r="E308" s="28"/>
      <c r="F308" s="29"/>
      <c r="G308" s="30">
        <f t="shared" si="186"/>
        <v>0</v>
      </c>
      <c r="H308" s="34">
        <f t="shared" si="187"/>
        <v>1101.57</v>
      </c>
      <c r="I308" s="32">
        <v>1.01</v>
      </c>
      <c r="J308" s="31">
        <f t="shared" si="197"/>
        <v>1112.5856999999999</v>
      </c>
      <c r="K308" s="35">
        <f t="shared" si="192"/>
        <v>0</v>
      </c>
      <c r="L308" s="36">
        <f t="shared" si="193"/>
        <v>0</v>
      </c>
      <c r="M308" s="35">
        <f t="shared" si="194"/>
        <v>0</v>
      </c>
      <c r="N308" s="35">
        <f t="shared" si="195"/>
        <v>1112.5856999999999</v>
      </c>
      <c r="O308" s="37">
        <f t="shared" si="176"/>
        <v>1</v>
      </c>
    </row>
    <row r="309" spans="1:15" ht="25" x14ac:dyDescent="0.25">
      <c r="A309" s="8" t="s">
        <v>386</v>
      </c>
      <c r="B309" s="4" t="s">
        <v>42</v>
      </c>
      <c r="C309" s="4" t="s">
        <v>43</v>
      </c>
      <c r="D309" s="101">
        <v>24785.32</v>
      </c>
      <c r="E309" s="28"/>
      <c r="F309" s="29"/>
      <c r="G309" s="30">
        <f t="shared" si="186"/>
        <v>0</v>
      </c>
      <c r="H309" s="34">
        <f t="shared" si="187"/>
        <v>24785.32</v>
      </c>
      <c r="I309" s="32">
        <v>0.81</v>
      </c>
      <c r="J309" s="31">
        <f t="shared" si="197"/>
        <v>20076.109200000003</v>
      </c>
      <c r="K309" s="35">
        <f t="shared" si="192"/>
        <v>0</v>
      </c>
      <c r="L309" s="36">
        <f t="shared" si="193"/>
        <v>0</v>
      </c>
      <c r="M309" s="35">
        <f t="shared" si="194"/>
        <v>0</v>
      </c>
      <c r="N309" s="35">
        <f t="shared" si="195"/>
        <v>20076.109200000003</v>
      </c>
      <c r="O309" s="37">
        <f t="shared" si="176"/>
        <v>1</v>
      </c>
    </row>
    <row r="310" spans="1:15" x14ac:dyDescent="0.25">
      <c r="A310" s="8" t="s">
        <v>387</v>
      </c>
      <c r="B310" s="4" t="s">
        <v>333</v>
      </c>
      <c r="C310" s="4" t="s">
        <v>6</v>
      </c>
      <c r="D310" s="101">
        <v>1</v>
      </c>
      <c r="E310" s="28"/>
      <c r="F310" s="29"/>
      <c r="G310" s="30">
        <f t="shared" si="186"/>
        <v>0</v>
      </c>
      <c r="H310" s="34">
        <f t="shared" si="187"/>
        <v>1</v>
      </c>
      <c r="I310" s="32">
        <v>3953.07</v>
      </c>
      <c r="J310" s="31">
        <f t="shared" si="197"/>
        <v>3953.07</v>
      </c>
      <c r="K310" s="35">
        <f t="shared" si="192"/>
        <v>0</v>
      </c>
      <c r="L310" s="36">
        <f t="shared" si="193"/>
        <v>0</v>
      </c>
      <c r="M310" s="35">
        <f t="shared" si="194"/>
        <v>0</v>
      </c>
      <c r="N310" s="35">
        <f t="shared" si="195"/>
        <v>3953.07</v>
      </c>
      <c r="O310" s="37">
        <f t="shared" si="176"/>
        <v>1</v>
      </c>
    </row>
    <row r="311" spans="1:15" s="10" customFormat="1" x14ac:dyDescent="0.3">
      <c r="A311" s="11" t="s">
        <v>388</v>
      </c>
      <c r="B311" s="11" t="s">
        <v>335</v>
      </c>
      <c r="C311" s="11"/>
      <c r="D311" s="103"/>
      <c r="E311" s="51"/>
      <c r="F311" s="63"/>
      <c r="G311" s="52">
        <f t="shared" si="186"/>
        <v>0</v>
      </c>
      <c r="H311" s="53">
        <f t="shared" si="187"/>
        <v>0</v>
      </c>
      <c r="I311" s="56"/>
      <c r="J311" s="56">
        <f>SUM(J312:J317)</f>
        <v>58460.928800000002</v>
      </c>
      <c r="K311" s="56">
        <f t="shared" ref="K311:N311" si="198">SUM(K312:K317)</f>
        <v>0</v>
      </c>
      <c r="L311" s="56">
        <f t="shared" si="198"/>
        <v>0</v>
      </c>
      <c r="M311" s="56">
        <f t="shared" si="198"/>
        <v>0</v>
      </c>
      <c r="N311" s="56">
        <f t="shared" si="198"/>
        <v>58460.928800000002</v>
      </c>
      <c r="O311" s="68">
        <f t="shared" si="176"/>
        <v>1</v>
      </c>
    </row>
    <row r="312" spans="1:15" ht="37.5" x14ac:dyDescent="0.25">
      <c r="A312" s="8" t="s">
        <v>389</v>
      </c>
      <c r="B312" s="4" t="s">
        <v>337</v>
      </c>
      <c r="C312" s="4" t="s">
        <v>6</v>
      </c>
      <c r="D312" s="101">
        <v>2</v>
      </c>
      <c r="E312" s="28"/>
      <c r="F312" s="29"/>
      <c r="G312" s="30">
        <f t="shared" si="186"/>
        <v>0</v>
      </c>
      <c r="H312" s="34">
        <f t="shared" si="187"/>
        <v>2</v>
      </c>
      <c r="I312" s="32">
        <v>642.49</v>
      </c>
      <c r="J312" s="31">
        <f t="shared" ref="J312:J317" si="199">I312*D312</f>
        <v>1284.98</v>
      </c>
      <c r="K312" s="35">
        <f t="shared" si="192"/>
        <v>0</v>
      </c>
      <c r="L312" s="36">
        <f t="shared" si="193"/>
        <v>0</v>
      </c>
      <c r="M312" s="35">
        <f t="shared" si="194"/>
        <v>0</v>
      </c>
      <c r="N312" s="35">
        <f t="shared" si="195"/>
        <v>1284.98</v>
      </c>
      <c r="O312" s="37">
        <f t="shared" si="176"/>
        <v>1</v>
      </c>
    </row>
    <row r="313" spans="1:15" ht="37.5" x14ac:dyDescent="0.25">
      <c r="A313" s="8" t="s">
        <v>390</v>
      </c>
      <c r="B313" s="4" t="s">
        <v>339</v>
      </c>
      <c r="C313" s="4" t="s">
        <v>14</v>
      </c>
      <c r="D313" s="101">
        <v>146</v>
      </c>
      <c r="E313" s="28"/>
      <c r="F313" s="29"/>
      <c r="G313" s="30">
        <f t="shared" si="186"/>
        <v>0</v>
      </c>
      <c r="H313" s="34">
        <f t="shared" si="187"/>
        <v>146</v>
      </c>
      <c r="I313" s="32">
        <v>144.63</v>
      </c>
      <c r="J313" s="31">
        <f t="shared" si="199"/>
        <v>21115.98</v>
      </c>
      <c r="K313" s="35">
        <f t="shared" si="192"/>
        <v>0</v>
      </c>
      <c r="L313" s="36">
        <f t="shared" si="193"/>
        <v>0</v>
      </c>
      <c r="M313" s="35">
        <f t="shared" si="194"/>
        <v>0</v>
      </c>
      <c r="N313" s="35">
        <f t="shared" si="195"/>
        <v>21115.98</v>
      </c>
      <c r="O313" s="37">
        <f t="shared" si="176"/>
        <v>1</v>
      </c>
    </row>
    <row r="314" spans="1:15" ht="37.5" x14ac:dyDescent="0.25">
      <c r="A314" s="8" t="s">
        <v>391</v>
      </c>
      <c r="B314" s="4" t="s">
        <v>341</v>
      </c>
      <c r="C314" s="4" t="s">
        <v>14</v>
      </c>
      <c r="D314" s="101">
        <v>96</v>
      </c>
      <c r="E314" s="28"/>
      <c r="F314" s="29"/>
      <c r="G314" s="30">
        <f t="shared" si="186"/>
        <v>0</v>
      </c>
      <c r="H314" s="34">
        <f t="shared" si="187"/>
        <v>96</v>
      </c>
      <c r="I314" s="32">
        <v>28.14</v>
      </c>
      <c r="J314" s="31">
        <f t="shared" si="199"/>
        <v>2701.44</v>
      </c>
      <c r="K314" s="35">
        <f t="shared" si="192"/>
        <v>0</v>
      </c>
      <c r="L314" s="36">
        <f t="shared" si="193"/>
        <v>0</v>
      </c>
      <c r="M314" s="35">
        <f t="shared" si="194"/>
        <v>0</v>
      </c>
      <c r="N314" s="35">
        <f t="shared" si="195"/>
        <v>2701.44</v>
      </c>
      <c r="O314" s="37">
        <f t="shared" si="176"/>
        <v>1</v>
      </c>
    </row>
    <row r="315" spans="1:15" ht="25" x14ac:dyDescent="0.25">
      <c r="A315" s="8" t="s">
        <v>392</v>
      </c>
      <c r="B315" s="4" t="s">
        <v>343</v>
      </c>
      <c r="C315" s="4" t="s">
        <v>14</v>
      </c>
      <c r="D315" s="101">
        <v>244.8</v>
      </c>
      <c r="E315" s="28"/>
      <c r="F315" s="29"/>
      <c r="G315" s="30">
        <f t="shared" si="186"/>
        <v>0</v>
      </c>
      <c r="H315" s="34">
        <f t="shared" si="187"/>
        <v>244.8</v>
      </c>
      <c r="I315" s="32">
        <v>3.95</v>
      </c>
      <c r="J315" s="31">
        <f t="shared" si="199"/>
        <v>966.96</v>
      </c>
      <c r="K315" s="35">
        <f t="shared" si="192"/>
        <v>0</v>
      </c>
      <c r="L315" s="36">
        <f t="shared" si="193"/>
        <v>0</v>
      </c>
      <c r="M315" s="35">
        <f t="shared" si="194"/>
        <v>0</v>
      </c>
      <c r="N315" s="35">
        <f t="shared" si="195"/>
        <v>966.96</v>
      </c>
      <c r="O315" s="37">
        <f t="shared" si="176"/>
        <v>1</v>
      </c>
    </row>
    <row r="316" spans="1:15" x14ac:dyDescent="0.25">
      <c r="A316" s="8" t="s">
        <v>393</v>
      </c>
      <c r="B316" s="4" t="s">
        <v>345</v>
      </c>
      <c r="C316" s="4" t="s">
        <v>38</v>
      </c>
      <c r="D316" s="101">
        <v>36.72</v>
      </c>
      <c r="E316" s="28"/>
      <c r="F316" s="29"/>
      <c r="G316" s="30">
        <f t="shared" si="186"/>
        <v>0</v>
      </c>
      <c r="H316" s="34">
        <f t="shared" si="187"/>
        <v>36.72</v>
      </c>
      <c r="I316" s="32">
        <v>624.39</v>
      </c>
      <c r="J316" s="31">
        <f t="shared" si="199"/>
        <v>22927.6008</v>
      </c>
      <c r="K316" s="35">
        <f t="shared" si="192"/>
        <v>0</v>
      </c>
      <c r="L316" s="36">
        <f t="shared" si="193"/>
        <v>0</v>
      </c>
      <c r="M316" s="35">
        <f t="shared" si="194"/>
        <v>0</v>
      </c>
      <c r="N316" s="35">
        <f t="shared" si="195"/>
        <v>22927.6008</v>
      </c>
      <c r="O316" s="37">
        <f t="shared" si="176"/>
        <v>1</v>
      </c>
    </row>
    <row r="317" spans="1:15" ht="25" x14ac:dyDescent="0.25">
      <c r="A317" s="8" t="s">
        <v>394</v>
      </c>
      <c r="B317" s="4" t="s">
        <v>347</v>
      </c>
      <c r="C317" s="4" t="s">
        <v>14</v>
      </c>
      <c r="D317" s="101">
        <v>244.8</v>
      </c>
      <c r="E317" s="28"/>
      <c r="F317" s="29"/>
      <c r="G317" s="30">
        <f t="shared" si="186"/>
        <v>0</v>
      </c>
      <c r="H317" s="34">
        <f t="shared" si="187"/>
        <v>244.8</v>
      </c>
      <c r="I317" s="32">
        <v>38.659999999999997</v>
      </c>
      <c r="J317" s="31">
        <f t="shared" si="199"/>
        <v>9463.9679999999989</v>
      </c>
      <c r="K317" s="35">
        <f t="shared" si="192"/>
        <v>0</v>
      </c>
      <c r="L317" s="36">
        <f t="shared" si="193"/>
        <v>0</v>
      </c>
      <c r="M317" s="35">
        <f t="shared" si="194"/>
        <v>0</v>
      </c>
      <c r="N317" s="35">
        <f t="shared" si="195"/>
        <v>9463.9679999999989</v>
      </c>
      <c r="O317" s="37">
        <f t="shared" si="176"/>
        <v>1</v>
      </c>
    </row>
    <row r="318" spans="1:15" s="10" customFormat="1" x14ac:dyDescent="0.3">
      <c r="A318" s="11" t="s">
        <v>395</v>
      </c>
      <c r="B318" s="11" t="s">
        <v>349</v>
      </c>
      <c r="C318" s="11"/>
      <c r="D318" s="103"/>
      <c r="E318" s="51"/>
      <c r="F318" s="63"/>
      <c r="G318" s="52">
        <f t="shared" si="186"/>
        <v>0</v>
      </c>
      <c r="H318" s="53">
        <f t="shared" si="187"/>
        <v>0</v>
      </c>
      <c r="I318" s="56"/>
      <c r="J318" s="56">
        <f>J319</f>
        <v>1687.7349999999999</v>
      </c>
      <c r="K318" s="56">
        <f t="shared" ref="K318:N318" si="200">K319</f>
        <v>0</v>
      </c>
      <c r="L318" s="56">
        <f t="shared" si="200"/>
        <v>0</v>
      </c>
      <c r="M318" s="56">
        <f t="shared" si="200"/>
        <v>0</v>
      </c>
      <c r="N318" s="56">
        <f t="shared" si="200"/>
        <v>1687.7349999999999</v>
      </c>
      <c r="O318" s="68">
        <f t="shared" si="176"/>
        <v>1</v>
      </c>
    </row>
    <row r="319" spans="1:15" x14ac:dyDescent="0.25">
      <c r="A319" s="8" t="s">
        <v>396</v>
      </c>
      <c r="B319" s="4" t="s">
        <v>351</v>
      </c>
      <c r="C319" s="4" t="s">
        <v>14</v>
      </c>
      <c r="D319" s="101">
        <v>3375.47</v>
      </c>
      <c r="E319" s="28"/>
      <c r="F319" s="29"/>
      <c r="G319" s="30">
        <f t="shared" si="186"/>
        <v>0</v>
      </c>
      <c r="H319" s="34">
        <f t="shared" si="187"/>
        <v>3375.47</v>
      </c>
      <c r="I319" s="32">
        <v>0.5</v>
      </c>
      <c r="J319" s="31">
        <f>I319*D319</f>
        <v>1687.7349999999999</v>
      </c>
      <c r="K319" s="35">
        <f t="shared" si="192"/>
        <v>0</v>
      </c>
      <c r="L319" s="36">
        <f t="shared" si="193"/>
        <v>0</v>
      </c>
      <c r="M319" s="35">
        <f t="shared" si="194"/>
        <v>0</v>
      </c>
      <c r="N319" s="35">
        <f t="shared" si="195"/>
        <v>1687.7349999999999</v>
      </c>
      <c r="O319" s="37">
        <f t="shared" si="176"/>
        <v>1</v>
      </c>
    </row>
    <row r="320" spans="1:15" s="13" customFormat="1" x14ac:dyDescent="0.3">
      <c r="A320" s="12" t="s">
        <v>397</v>
      </c>
      <c r="B320" s="12" t="s">
        <v>398</v>
      </c>
      <c r="C320" s="12"/>
      <c r="D320" s="102"/>
      <c r="E320" s="47"/>
      <c r="F320" s="62"/>
      <c r="G320" s="48">
        <f t="shared" si="186"/>
        <v>0</v>
      </c>
      <c r="H320" s="49">
        <f t="shared" si="187"/>
        <v>0</v>
      </c>
      <c r="I320" s="55"/>
      <c r="J320" s="55">
        <f>J321+J334+J347+J360+J387+J394</f>
        <v>1380204.6460000002</v>
      </c>
      <c r="K320" s="55">
        <f t="shared" ref="K320:N320" si="201">K321+K334+K347+K360+K387+K394</f>
        <v>0</v>
      </c>
      <c r="L320" s="55">
        <f t="shared" si="201"/>
        <v>0</v>
      </c>
      <c r="M320" s="55">
        <f t="shared" si="201"/>
        <v>0</v>
      </c>
      <c r="N320" s="55">
        <f t="shared" si="201"/>
        <v>1380204.6460000002</v>
      </c>
      <c r="O320" s="66">
        <f t="shared" si="176"/>
        <v>1</v>
      </c>
    </row>
    <row r="321" spans="1:15" s="10" customFormat="1" x14ac:dyDescent="0.3">
      <c r="A321" s="11" t="s">
        <v>399</v>
      </c>
      <c r="B321" s="11" t="s">
        <v>400</v>
      </c>
      <c r="C321" s="3"/>
      <c r="D321" s="100"/>
      <c r="E321" s="28"/>
      <c r="F321" s="29"/>
      <c r="G321" s="30">
        <f t="shared" si="186"/>
        <v>0</v>
      </c>
      <c r="H321" s="34">
        <f t="shared" si="187"/>
        <v>0</v>
      </c>
      <c r="I321" s="32"/>
      <c r="J321" s="32">
        <f>SUM(J322:J333)</f>
        <v>100611.5595</v>
      </c>
      <c r="K321" s="32">
        <f t="shared" ref="K321:N321" si="202">SUM(K322:K333)</f>
        <v>0</v>
      </c>
      <c r="L321" s="32">
        <f t="shared" si="202"/>
        <v>0</v>
      </c>
      <c r="M321" s="32">
        <f t="shared" si="202"/>
        <v>0</v>
      </c>
      <c r="N321" s="32">
        <f t="shared" si="202"/>
        <v>100611.5595</v>
      </c>
      <c r="O321" s="69">
        <f t="shared" si="176"/>
        <v>1</v>
      </c>
    </row>
    <row r="322" spans="1:15" x14ac:dyDescent="0.25">
      <c r="A322" s="8" t="s">
        <v>401</v>
      </c>
      <c r="B322" s="4" t="s">
        <v>35</v>
      </c>
      <c r="C322" s="4" t="s">
        <v>14</v>
      </c>
      <c r="D322" s="101">
        <v>645.61</v>
      </c>
      <c r="E322" s="28"/>
      <c r="F322" s="29"/>
      <c r="G322" s="30">
        <f t="shared" si="186"/>
        <v>0</v>
      </c>
      <c r="H322" s="34">
        <f t="shared" si="187"/>
        <v>645.61</v>
      </c>
      <c r="I322" s="32">
        <v>1.5</v>
      </c>
      <c r="J322" s="31">
        <f t="shared" ref="J322:J333" si="203">I322*D322</f>
        <v>968.41499999999996</v>
      </c>
      <c r="K322" s="35">
        <f t="shared" ref="K322:K352" si="204">I322*E322</f>
        <v>0</v>
      </c>
      <c r="L322" s="36">
        <f t="shared" ref="L322:L352" si="205">I322*F322</f>
        <v>0</v>
      </c>
      <c r="M322" s="35">
        <f t="shared" ref="M322:M352" si="206">I322*G322</f>
        <v>0</v>
      </c>
      <c r="N322" s="35">
        <f t="shared" ref="N322:N352" si="207">I322*H322</f>
        <v>968.41499999999996</v>
      </c>
      <c r="O322" s="37">
        <f t="shared" si="176"/>
        <v>1</v>
      </c>
    </row>
    <row r="323" spans="1:15" ht="25" x14ac:dyDescent="0.25">
      <c r="A323" s="8" t="s">
        <v>402</v>
      </c>
      <c r="B323" s="4" t="s">
        <v>37</v>
      </c>
      <c r="C323" s="4" t="s">
        <v>38</v>
      </c>
      <c r="D323" s="101">
        <v>193.68</v>
      </c>
      <c r="E323" s="28"/>
      <c r="F323" s="29"/>
      <c r="G323" s="30">
        <f t="shared" si="186"/>
        <v>0</v>
      </c>
      <c r="H323" s="34">
        <f t="shared" si="187"/>
        <v>193.68</v>
      </c>
      <c r="I323" s="32">
        <v>10.62</v>
      </c>
      <c r="J323" s="31">
        <f t="shared" si="203"/>
        <v>2056.8815999999997</v>
      </c>
      <c r="K323" s="35">
        <f t="shared" si="204"/>
        <v>0</v>
      </c>
      <c r="L323" s="36">
        <f t="shared" si="205"/>
        <v>0</v>
      </c>
      <c r="M323" s="35">
        <f t="shared" si="206"/>
        <v>0</v>
      </c>
      <c r="N323" s="35">
        <f t="shared" si="207"/>
        <v>2056.8815999999997</v>
      </c>
      <c r="O323" s="37">
        <f t="shared" si="176"/>
        <v>1</v>
      </c>
    </row>
    <row r="324" spans="1:15" x14ac:dyDescent="0.25">
      <c r="A324" s="8" t="s">
        <v>403</v>
      </c>
      <c r="B324" s="4" t="s">
        <v>40</v>
      </c>
      <c r="C324" s="4" t="s">
        <v>38</v>
      </c>
      <c r="D324" s="101">
        <v>251.78</v>
      </c>
      <c r="E324" s="28"/>
      <c r="F324" s="29"/>
      <c r="G324" s="30">
        <f t="shared" si="186"/>
        <v>0</v>
      </c>
      <c r="H324" s="34">
        <f t="shared" si="187"/>
        <v>251.78</v>
      </c>
      <c r="I324" s="32">
        <v>1.01</v>
      </c>
      <c r="J324" s="31">
        <f t="shared" si="203"/>
        <v>254.2978</v>
      </c>
      <c r="K324" s="35">
        <f t="shared" si="204"/>
        <v>0</v>
      </c>
      <c r="L324" s="36">
        <f t="shared" si="205"/>
        <v>0</v>
      </c>
      <c r="M324" s="35">
        <f t="shared" si="206"/>
        <v>0</v>
      </c>
      <c r="N324" s="35">
        <f t="shared" si="207"/>
        <v>254.2978</v>
      </c>
      <c r="O324" s="37">
        <f t="shared" si="176"/>
        <v>1</v>
      </c>
    </row>
    <row r="325" spans="1:15" ht="25" x14ac:dyDescent="0.25">
      <c r="A325" s="8" t="s">
        <v>404</v>
      </c>
      <c r="B325" s="4" t="s">
        <v>42</v>
      </c>
      <c r="C325" s="4" t="s">
        <v>43</v>
      </c>
      <c r="D325" s="101">
        <v>5665.05</v>
      </c>
      <c r="E325" s="28"/>
      <c r="F325" s="29"/>
      <c r="G325" s="30">
        <f t="shared" si="186"/>
        <v>0</v>
      </c>
      <c r="H325" s="34">
        <f t="shared" si="187"/>
        <v>5665.05</v>
      </c>
      <c r="I325" s="32">
        <v>0.81</v>
      </c>
      <c r="J325" s="31">
        <f t="shared" si="203"/>
        <v>4588.6905000000006</v>
      </c>
      <c r="K325" s="35">
        <f t="shared" si="204"/>
        <v>0</v>
      </c>
      <c r="L325" s="36">
        <f t="shared" si="205"/>
        <v>0</v>
      </c>
      <c r="M325" s="35">
        <f t="shared" si="206"/>
        <v>0</v>
      </c>
      <c r="N325" s="35">
        <f t="shared" si="207"/>
        <v>4588.6905000000006</v>
      </c>
      <c r="O325" s="37">
        <f t="shared" si="176"/>
        <v>1</v>
      </c>
    </row>
    <row r="326" spans="1:15" ht="25" x14ac:dyDescent="0.25">
      <c r="A326" s="8" t="s">
        <v>405</v>
      </c>
      <c r="B326" s="4" t="s">
        <v>45</v>
      </c>
      <c r="C326" s="4" t="s">
        <v>14</v>
      </c>
      <c r="D326" s="101">
        <v>645.61</v>
      </c>
      <c r="E326" s="28"/>
      <c r="F326" s="29"/>
      <c r="G326" s="30">
        <f t="shared" si="186"/>
        <v>0</v>
      </c>
      <c r="H326" s="34">
        <f t="shared" si="187"/>
        <v>645.61</v>
      </c>
      <c r="I326" s="32">
        <v>2.12</v>
      </c>
      <c r="J326" s="31">
        <f t="shared" si="203"/>
        <v>1368.6932000000002</v>
      </c>
      <c r="K326" s="35">
        <f t="shared" si="204"/>
        <v>0</v>
      </c>
      <c r="L326" s="36">
        <f t="shared" si="205"/>
        <v>0</v>
      </c>
      <c r="M326" s="35">
        <f t="shared" si="206"/>
        <v>0</v>
      </c>
      <c r="N326" s="35">
        <f t="shared" si="207"/>
        <v>1368.6932000000002</v>
      </c>
      <c r="O326" s="37">
        <f t="shared" si="176"/>
        <v>1</v>
      </c>
    </row>
    <row r="327" spans="1:15" ht="25" x14ac:dyDescent="0.25">
      <c r="A327" s="8" t="s">
        <v>406</v>
      </c>
      <c r="B327" s="4" t="s">
        <v>47</v>
      </c>
      <c r="C327" s="4" t="s">
        <v>38</v>
      </c>
      <c r="D327" s="101">
        <v>64.56</v>
      </c>
      <c r="E327" s="28"/>
      <c r="F327" s="29"/>
      <c r="G327" s="30">
        <f t="shared" si="186"/>
        <v>0</v>
      </c>
      <c r="H327" s="34">
        <f t="shared" si="187"/>
        <v>64.56</v>
      </c>
      <c r="I327" s="32">
        <v>12.76</v>
      </c>
      <c r="J327" s="31">
        <f t="shared" si="203"/>
        <v>823.78560000000004</v>
      </c>
      <c r="K327" s="35">
        <f t="shared" si="204"/>
        <v>0</v>
      </c>
      <c r="L327" s="36">
        <f t="shared" si="205"/>
        <v>0</v>
      </c>
      <c r="M327" s="35">
        <f t="shared" si="206"/>
        <v>0</v>
      </c>
      <c r="N327" s="35">
        <f t="shared" si="207"/>
        <v>823.78560000000004</v>
      </c>
      <c r="O327" s="37">
        <f t="shared" ref="O327:O390" si="208">N327/J327</f>
        <v>1</v>
      </c>
    </row>
    <row r="328" spans="1:15" x14ac:dyDescent="0.25">
      <c r="A328" s="8" t="s">
        <v>407</v>
      </c>
      <c r="B328" s="4" t="s">
        <v>49</v>
      </c>
      <c r="C328" s="4" t="s">
        <v>38</v>
      </c>
      <c r="D328" s="101">
        <v>64.56</v>
      </c>
      <c r="E328" s="28"/>
      <c r="F328" s="29"/>
      <c r="G328" s="30">
        <f t="shared" si="186"/>
        <v>0</v>
      </c>
      <c r="H328" s="34">
        <f t="shared" si="187"/>
        <v>64.56</v>
      </c>
      <c r="I328" s="32">
        <v>0.48</v>
      </c>
      <c r="J328" s="31">
        <f t="shared" si="203"/>
        <v>30.988800000000001</v>
      </c>
      <c r="K328" s="35">
        <f t="shared" si="204"/>
        <v>0</v>
      </c>
      <c r="L328" s="36">
        <f t="shared" si="205"/>
        <v>0</v>
      </c>
      <c r="M328" s="35">
        <f t="shared" si="206"/>
        <v>0</v>
      </c>
      <c r="N328" s="35">
        <f t="shared" si="207"/>
        <v>30.988800000000001</v>
      </c>
      <c r="O328" s="37">
        <f t="shared" si="208"/>
        <v>1</v>
      </c>
    </row>
    <row r="329" spans="1:15" ht="25" x14ac:dyDescent="0.25">
      <c r="A329" s="8" t="s">
        <v>408</v>
      </c>
      <c r="B329" s="4" t="s">
        <v>42</v>
      </c>
      <c r="C329" s="4" t="s">
        <v>43</v>
      </c>
      <c r="D329" s="101">
        <v>1452.6</v>
      </c>
      <c r="E329" s="28"/>
      <c r="F329" s="29"/>
      <c r="G329" s="30">
        <f t="shared" si="186"/>
        <v>0</v>
      </c>
      <c r="H329" s="34">
        <f t="shared" si="187"/>
        <v>1452.6</v>
      </c>
      <c r="I329" s="32">
        <v>0.81</v>
      </c>
      <c r="J329" s="31">
        <f t="shared" si="203"/>
        <v>1176.606</v>
      </c>
      <c r="K329" s="35">
        <f t="shared" si="204"/>
        <v>0</v>
      </c>
      <c r="L329" s="36">
        <f t="shared" si="205"/>
        <v>0</v>
      </c>
      <c r="M329" s="35">
        <f t="shared" si="206"/>
        <v>0</v>
      </c>
      <c r="N329" s="35">
        <f t="shared" si="207"/>
        <v>1176.606</v>
      </c>
      <c r="O329" s="37">
        <f t="shared" si="208"/>
        <v>1</v>
      </c>
    </row>
    <row r="330" spans="1:15" ht="25" x14ac:dyDescent="0.25">
      <c r="A330" s="8" t="s">
        <v>409</v>
      </c>
      <c r="B330" s="4" t="s">
        <v>52</v>
      </c>
      <c r="C330" s="4" t="s">
        <v>14</v>
      </c>
      <c r="D330" s="101">
        <v>645.61</v>
      </c>
      <c r="E330" s="28"/>
      <c r="F330" s="29"/>
      <c r="G330" s="30">
        <f t="shared" si="186"/>
        <v>0</v>
      </c>
      <c r="H330" s="34">
        <f t="shared" si="187"/>
        <v>645.61</v>
      </c>
      <c r="I330" s="32">
        <v>122.3</v>
      </c>
      <c r="J330" s="31">
        <f t="shared" si="203"/>
        <v>78958.103000000003</v>
      </c>
      <c r="K330" s="35">
        <f t="shared" si="204"/>
        <v>0</v>
      </c>
      <c r="L330" s="36">
        <f t="shared" si="205"/>
        <v>0</v>
      </c>
      <c r="M330" s="35">
        <f t="shared" si="206"/>
        <v>0</v>
      </c>
      <c r="N330" s="35">
        <f t="shared" si="207"/>
        <v>78958.103000000003</v>
      </c>
      <c r="O330" s="37">
        <f t="shared" si="208"/>
        <v>1</v>
      </c>
    </row>
    <row r="331" spans="1:15" ht="25" x14ac:dyDescent="0.25">
      <c r="A331" s="8" t="s">
        <v>410</v>
      </c>
      <c r="B331" s="4" t="s">
        <v>54</v>
      </c>
      <c r="C331" s="4" t="s">
        <v>55</v>
      </c>
      <c r="D331" s="101">
        <v>184.46</v>
      </c>
      <c r="E331" s="28"/>
      <c r="F331" s="29"/>
      <c r="G331" s="30">
        <f t="shared" si="186"/>
        <v>0</v>
      </c>
      <c r="H331" s="34">
        <f t="shared" si="187"/>
        <v>184.46</v>
      </c>
      <c r="I331" s="32">
        <v>43.33</v>
      </c>
      <c r="J331" s="31">
        <f t="shared" si="203"/>
        <v>7992.6517999999996</v>
      </c>
      <c r="K331" s="35">
        <f t="shared" si="204"/>
        <v>0</v>
      </c>
      <c r="L331" s="36">
        <f t="shared" si="205"/>
        <v>0</v>
      </c>
      <c r="M331" s="35">
        <f t="shared" si="206"/>
        <v>0</v>
      </c>
      <c r="N331" s="35">
        <f t="shared" si="207"/>
        <v>7992.6517999999996</v>
      </c>
      <c r="O331" s="37">
        <f t="shared" si="208"/>
        <v>1</v>
      </c>
    </row>
    <row r="332" spans="1:15" ht="25" x14ac:dyDescent="0.25">
      <c r="A332" s="8" t="s">
        <v>411</v>
      </c>
      <c r="B332" s="4" t="s">
        <v>57</v>
      </c>
      <c r="C332" s="4" t="s">
        <v>55</v>
      </c>
      <c r="D332" s="101">
        <v>184.46</v>
      </c>
      <c r="E332" s="28"/>
      <c r="F332" s="29"/>
      <c r="G332" s="30">
        <f t="shared" si="186"/>
        <v>0</v>
      </c>
      <c r="H332" s="34">
        <f t="shared" si="187"/>
        <v>184.46</v>
      </c>
      <c r="I332" s="32">
        <v>8.32</v>
      </c>
      <c r="J332" s="31">
        <f t="shared" si="203"/>
        <v>1534.7072000000001</v>
      </c>
      <c r="K332" s="35">
        <f t="shared" si="204"/>
        <v>0</v>
      </c>
      <c r="L332" s="36">
        <f t="shared" si="205"/>
        <v>0</v>
      </c>
      <c r="M332" s="35">
        <f t="shared" si="206"/>
        <v>0</v>
      </c>
      <c r="N332" s="35">
        <f t="shared" si="207"/>
        <v>1534.7072000000001</v>
      </c>
      <c r="O332" s="37">
        <f t="shared" si="208"/>
        <v>1</v>
      </c>
    </row>
    <row r="333" spans="1:15" x14ac:dyDescent="0.25">
      <c r="A333" s="8" t="s">
        <v>412</v>
      </c>
      <c r="B333" s="4" t="s">
        <v>59</v>
      </c>
      <c r="C333" s="4" t="s">
        <v>55</v>
      </c>
      <c r="D333" s="101">
        <v>184.46</v>
      </c>
      <c r="E333" s="28"/>
      <c r="F333" s="29"/>
      <c r="G333" s="30">
        <f t="shared" si="186"/>
        <v>0</v>
      </c>
      <c r="H333" s="34">
        <f t="shared" si="187"/>
        <v>184.46</v>
      </c>
      <c r="I333" s="32">
        <v>4.6500000000000004</v>
      </c>
      <c r="J333" s="31">
        <f t="shared" si="203"/>
        <v>857.73900000000015</v>
      </c>
      <c r="K333" s="35">
        <f t="shared" si="204"/>
        <v>0</v>
      </c>
      <c r="L333" s="36">
        <f t="shared" si="205"/>
        <v>0</v>
      </c>
      <c r="M333" s="35">
        <f t="shared" si="206"/>
        <v>0</v>
      </c>
      <c r="N333" s="35">
        <f t="shared" si="207"/>
        <v>857.73900000000015</v>
      </c>
      <c r="O333" s="37">
        <f t="shared" si="208"/>
        <v>1</v>
      </c>
    </row>
    <row r="334" spans="1:15" s="10" customFormat="1" x14ac:dyDescent="0.3">
      <c r="A334" s="11" t="s">
        <v>413</v>
      </c>
      <c r="B334" s="11" t="s">
        <v>414</v>
      </c>
      <c r="C334" s="11"/>
      <c r="D334" s="103"/>
      <c r="E334" s="51"/>
      <c r="F334" s="63"/>
      <c r="G334" s="52">
        <f t="shared" si="186"/>
        <v>0</v>
      </c>
      <c r="H334" s="53">
        <f t="shared" si="187"/>
        <v>0</v>
      </c>
      <c r="I334" s="56"/>
      <c r="J334" s="56">
        <f>SUM(J335:J346)</f>
        <v>168213.62240000002</v>
      </c>
      <c r="K334" s="56">
        <f t="shared" ref="K334:N334" si="209">SUM(K335:K346)</f>
        <v>0</v>
      </c>
      <c r="L334" s="56">
        <f t="shared" si="209"/>
        <v>0</v>
      </c>
      <c r="M334" s="56">
        <f t="shared" si="209"/>
        <v>0</v>
      </c>
      <c r="N334" s="56">
        <f t="shared" si="209"/>
        <v>168213.62240000002</v>
      </c>
      <c r="O334" s="68">
        <f t="shared" si="208"/>
        <v>1</v>
      </c>
    </row>
    <row r="335" spans="1:15" x14ac:dyDescent="0.25">
      <c r="A335" s="8" t="s">
        <v>415</v>
      </c>
      <c r="B335" s="4" t="s">
        <v>35</v>
      </c>
      <c r="C335" s="4" t="s">
        <v>14</v>
      </c>
      <c r="D335" s="101">
        <v>1079.4000000000001</v>
      </c>
      <c r="E335" s="28"/>
      <c r="F335" s="29"/>
      <c r="G335" s="30">
        <f t="shared" si="186"/>
        <v>0</v>
      </c>
      <c r="H335" s="34">
        <f t="shared" si="187"/>
        <v>1079.4000000000001</v>
      </c>
      <c r="I335" s="32">
        <v>1.5</v>
      </c>
      <c r="J335" s="31">
        <f t="shared" ref="J335:J346" si="210">I335*D335</f>
        <v>1619.1000000000001</v>
      </c>
      <c r="K335" s="35">
        <f t="shared" si="204"/>
        <v>0</v>
      </c>
      <c r="L335" s="36">
        <f t="shared" si="205"/>
        <v>0</v>
      </c>
      <c r="M335" s="35">
        <f t="shared" si="206"/>
        <v>0</v>
      </c>
      <c r="N335" s="35">
        <f t="shared" si="207"/>
        <v>1619.1000000000001</v>
      </c>
      <c r="O335" s="37">
        <f t="shared" si="208"/>
        <v>1</v>
      </c>
    </row>
    <row r="336" spans="1:15" ht="25" x14ac:dyDescent="0.25">
      <c r="A336" s="8" t="s">
        <v>416</v>
      </c>
      <c r="B336" s="4" t="s">
        <v>37</v>
      </c>
      <c r="C336" s="4" t="s">
        <v>38</v>
      </c>
      <c r="D336" s="101">
        <v>323.82</v>
      </c>
      <c r="E336" s="28"/>
      <c r="F336" s="29"/>
      <c r="G336" s="30">
        <f t="shared" si="186"/>
        <v>0</v>
      </c>
      <c r="H336" s="34">
        <f t="shared" si="187"/>
        <v>323.82</v>
      </c>
      <c r="I336" s="32">
        <v>10.62</v>
      </c>
      <c r="J336" s="31">
        <f t="shared" si="210"/>
        <v>3438.9683999999997</v>
      </c>
      <c r="K336" s="35">
        <f t="shared" si="204"/>
        <v>0</v>
      </c>
      <c r="L336" s="36">
        <f t="shared" si="205"/>
        <v>0</v>
      </c>
      <c r="M336" s="35">
        <f t="shared" si="206"/>
        <v>0</v>
      </c>
      <c r="N336" s="35">
        <f t="shared" si="207"/>
        <v>3438.9683999999997</v>
      </c>
      <c r="O336" s="37">
        <f t="shared" si="208"/>
        <v>1</v>
      </c>
    </row>
    <row r="337" spans="1:15" x14ac:dyDescent="0.25">
      <c r="A337" s="8" t="s">
        <v>417</v>
      </c>
      <c r="B337" s="4" t="s">
        <v>40</v>
      </c>
      <c r="C337" s="4" t="s">
        <v>38</v>
      </c>
      <c r="D337" s="101">
        <v>420.97</v>
      </c>
      <c r="E337" s="28"/>
      <c r="F337" s="29"/>
      <c r="G337" s="30">
        <f t="shared" si="186"/>
        <v>0</v>
      </c>
      <c r="H337" s="34">
        <f t="shared" si="187"/>
        <v>420.97</v>
      </c>
      <c r="I337" s="32">
        <v>1.01</v>
      </c>
      <c r="J337" s="31">
        <f t="shared" si="210"/>
        <v>425.17970000000003</v>
      </c>
      <c r="K337" s="35">
        <f t="shared" si="204"/>
        <v>0</v>
      </c>
      <c r="L337" s="36">
        <f t="shared" si="205"/>
        <v>0</v>
      </c>
      <c r="M337" s="35">
        <f t="shared" si="206"/>
        <v>0</v>
      </c>
      <c r="N337" s="35">
        <f t="shared" si="207"/>
        <v>425.17970000000003</v>
      </c>
      <c r="O337" s="37">
        <f t="shared" si="208"/>
        <v>1</v>
      </c>
    </row>
    <row r="338" spans="1:15" ht="25" x14ac:dyDescent="0.25">
      <c r="A338" s="8" t="s">
        <v>418</v>
      </c>
      <c r="B338" s="4" t="s">
        <v>42</v>
      </c>
      <c r="C338" s="4" t="s">
        <v>43</v>
      </c>
      <c r="D338" s="101">
        <v>9471.82</v>
      </c>
      <c r="E338" s="28"/>
      <c r="F338" s="29"/>
      <c r="G338" s="30">
        <f t="shared" si="186"/>
        <v>0</v>
      </c>
      <c r="H338" s="34">
        <f t="shared" si="187"/>
        <v>9471.82</v>
      </c>
      <c r="I338" s="32">
        <v>0.81</v>
      </c>
      <c r="J338" s="31">
        <f t="shared" si="210"/>
        <v>7672.1742000000004</v>
      </c>
      <c r="K338" s="35">
        <f t="shared" si="204"/>
        <v>0</v>
      </c>
      <c r="L338" s="36">
        <f t="shared" si="205"/>
        <v>0</v>
      </c>
      <c r="M338" s="35">
        <f t="shared" si="206"/>
        <v>0</v>
      </c>
      <c r="N338" s="35">
        <f t="shared" si="207"/>
        <v>7672.1742000000004</v>
      </c>
      <c r="O338" s="37">
        <f t="shared" si="208"/>
        <v>1</v>
      </c>
    </row>
    <row r="339" spans="1:15" ht="25" x14ac:dyDescent="0.25">
      <c r="A339" s="8" t="s">
        <v>419</v>
      </c>
      <c r="B339" s="4" t="s">
        <v>45</v>
      </c>
      <c r="C339" s="4" t="s">
        <v>14</v>
      </c>
      <c r="D339" s="101">
        <v>1079.4000000000001</v>
      </c>
      <c r="E339" s="28"/>
      <c r="F339" s="29"/>
      <c r="G339" s="30">
        <f t="shared" si="186"/>
        <v>0</v>
      </c>
      <c r="H339" s="34">
        <f t="shared" si="187"/>
        <v>1079.4000000000001</v>
      </c>
      <c r="I339" s="32">
        <v>2.12</v>
      </c>
      <c r="J339" s="31">
        <f t="shared" si="210"/>
        <v>2288.3280000000004</v>
      </c>
      <c r="K339" s="35">
        <f t="shared" si="204"/>
        <v>0</v>
      </c>
      <c r="L339" s="36">
        <f t="shared" si="205"/>
        <v>0</v>
      </c>
      <c r="M339" s="35">
        <f t="shared" si="206"/>
        <v>0</v>
      </c>
      <c r="N339" s="35">
        <f t="shared" si="207"/>
        <v>2288.3280000000004</v>
      </c>
      <c r="O339" s="37">
        <f t="shared" si="208"/>
        <v>1</v>
      </c>
    </row>
    <row r="340" spans="1:15" ht="25" x14ac:dyDescent="0.25">
      <c r="A340" s="8" t="s">
        <v>420</v>
      </c>
      <c r="B340" s="4" t="s">
        <v>47</v>
      </c>
      <c r="C340" s="4" t="s">
        <v>38</v>
      </c>
      <c r="D340" s="101">
        <v>107.94</v>
      </c>
      <c r="E340" s="28"/>
      <c r="F340" s="29"/>
      <c r="G340" s="30">
        <f t="shared" si="186"/>
        <v>0</v>
      </c>
      <c r="H340" s="34">
        <f t="shared" si="187"/>
        <v>107.94</v>
      </c>
      <c r="I340" s="32">
        <v>12.76</v>
      </c>
      <c r="J340" s="31">
        <f t="shared" si="210"/>
        <v>1377.3144</v>
      </c>
      <c r="K340" s="35">
        <f t="shared" si="204"/>
        <v>0</v>
      </c>
      <c r="L340" s="36">
        <f t="shared" si="205"/>
        <v>0</v>
      </c>
      <c r="M340" s="35">
        <f t="shared" si="206"/>
        <v>0</v>
      </c>
      <c r="N340" s="35">
        <f t="shared" si="207"/>
        <v>1377.3144</v>
      </c>
      <c r="O340" s="37">
        <f t="shared" si="208"/>
        <v>1</v>
      </c>
    </row>
    <row r="341" spans="1:15" x14ac:dyDescent="0.25">
      <c r="A341" s="8" t="s">
        <v>421</v>
      </c>
      <c r="B341" s="4" t="s">
        <v>49</v>
      </c>
      <c r="C341" s="4" t="s">
        <v>38</v>
      </c>
      <c r="D341" s="101">
        <v>107.94</v>
      </c>
      <c r="E341" s="28"/>
      <c r="F341" s="29"/>
      <c r="G341" s="30">
        <f t="shared" si="186"/>
        <v>0</v>
      </c>
      <c r="H341" s="34">
        <f t="shared" si="187"/>
        <v>107.94</v>
      </c>
      <c r="I341" s="32">
        <v>0.48</v>
      </c>
      <c r="J341" s="31">
        <f t="shared" si="210"/>
        <v>51.811199999999999</v>
      </c>
      <c r="K341" s="35">
        <f t="shared" si="204"/>
        <v>0</v>
      </c>
      <c r="L341" s="36">
        <f t="shared" si="205"/>
        <v>0</v>
      </c>
      <c r="M341" s="35">
        <f t="shared" si="206"/>
        <v>0</v>
      </c>
      <c r="N341" s="35">
        <f t="shared" si="207"/>
        <v>51.811199999999999</v>
      </c>
      <c r="O341" s="37">
        <f t="shared" si="208"/>
        <v>1</v>
      </c>
    </row>
    <row r="342" spans="1:15" ht="25" x14ac:dyDescent="0.25">
      <c r="A342" s="8" t="s">
        <v>422</v>
      </c>
      <c r="B342" s="4" t="s">
        <v>42</v>
      </c>
      <c r="C342" s="4" t="s">
        <v>43</v>
      </c>
      <c r="D342" s="101">
        <v>2428.65</v>
      </c>
      <c r="E342" s="28"/>
      <c r="F342" s="29"/>
      <c r="G342" s="30">
        <f t="shared" si="186"/>
        <v>0</v>
      </c>
      <c r="H342" s="34">
        <f t="shared" si="187"/>
        <v>2428.65</v>
      </c>
      <c r="I342" s="32">
        <v>0.81</v>
      </c>
      <c r="J342" s="31">
        <f t="shared" si="210"/>
        <v>1967.2065000000002</v>
      </c>
      <c r="K342" s="35">
        <f t="shared" si="204"/>
        <v>0</v>
      </c>
      <c r="L342" s="36">
        <f t="shared" si="205"/>
        <v>0</v>
      </c>
      <c r="M342" s="35">
        <f t="shared" si="206"/>
        <v>0</v>
      </c>
      <c r="N342" s="35">
        <f t="shared" si="207"/>
        <v>1967.2065000000002</v>
      </c>
      <c r="O342" s="37">
        <f t="shared" si="208"/>
        <v>1</v>
      </c>
    </row>
    <row r="343" spans="1:15" ht="25" x14ac:dyDescent="0.25">
      <c r="A343" s="8" t="s">
        <v>423</v>
      </c>
      <c r="B343" s="4" t="s">
        <v>52</v>
      </c>
      <c r="C343" s="4" t="s">
        <v>14</v>
      </c>
      <c r="D343" s="101">
        <v>1079.4000000000001</v>
      </c>
      <c r="E343" s="28"/>
      <c r="F343" s="29"/>
      <c r="G343" s="30">
        <f t="shared" ref="G343:G406" si="211">E343+F343</f>
        <v>0</v>
      </c>
      <c r="H343" s="34">
        <f t="shared" ref="H343:H406" si="212">D343-G343</f>
        <v>1079.4000000000001</v>
      </c>
      <c r="I343" s="32">
        <v>122.3</v>
      </c>
      <c r="J343" s="31">
        <f t="shared" si="210"/>
        <v>132010.62</v>
      </c>
      <c r="K343" s="35">
        <f t="shared" si="204"/>
        <v>0</v>
      </c>
      <c r="L343" s="36">
        <f t="shared" si="205"/>
        <v>0</v>
      </c>
      <c r="M343" s="35">
        <f t="shared" si="206"/>
        <v>0</v>
      </c>
      <c r="N343" s="35">
        <f t="shared" si="207"/>
        <v>132010.62</v>
      </c>
      <c r="O343" s="37">
        <f t="shared" si="208"/>
        <v>1</v>
      </c>
    </row>
    <row r="344" spans="1:15" ht="25" x14ac:dyDescent="0.25">
      <c r="A344" s="8" t="s">
        <v>424</v>
      </c>
      <c r="B344" s="4" t="s">
        <v>54</v>
      </c>
      <c r="C344" s="4" t="s">
        <v>55</v>
      </c>
      <c r="D344" s="101">
        <v>308.39999999999998</v>
      </c>
      <c r="E344" s="28"/>
      <c r="F344" s="29"/>
      <c r="G344" s="30">
        <f t="shared" si="211"/>
        <v>0</v>
      </c>
      <c r="H344" s="34">
        <f t="shared" si="212"/>
        <v>308.39999999999998</v>
      </c>
      <c r="I344" s="32">
        <v>43.33</v>
      </c>
      <c r="J344" s="31">
        <f t="shared" si="210"/>
        <v>13362.971999999998</v>
      </c>
      <c r="K344" s="35">
        <f t="shared" si="204"/>
        <v>0</v>
      </c>
      <c r="L344" s="36">
        <f t="shared" si="205"/>
        <v>0</v>
      </c>
      <c r="M344" s="35">
        <f t="shared" si="206"/>
        <v>0</v>
      </c>
      <c r="N344" s="35">
        <f t="shared" si="207"/>
        <v>13362.971999999998</v>
      </c>
      <c r="O344" s="37">
        <f t="shared" si="208"/>
        <v>1</v>
      </c>
    </row>
    <row r="345" spans="1:15" ht="25" x14ac:dyDescent="0.25">
      <c r="A345" s="8" t="s">
        <v>425</v>
      </c>
      <c r="B345" s="4" t="s">
        <v>57</v>
      </c>
      <c r="C345" s="4" t="s">
        <v>55</v>
      </c>
      <c r="D345" s="101">
        <v>308.39999999999998</v>
      </c>
      <c r="E345" s="28"/>
      <c r="F345" s="29"/>
      <c r="G345" s="30">
        <f t="shared" si="211"/>
        <v>0</v>
      </c>
      <c r="H345" s="34">
        <f t="shared" si="212"/>
        <v>308.39999999999998</v>
      </c>
      <c r="I345" s="32">
        <v>8.32</v>
      </c>
      <c r="J345" s="31">
        <f t="shared" si="210"/>
        <v>2565.8879999999999</v>
      </c>
      <c r="K345" s="35">
        <f t="shared" si="204"/>
        <v>0</v>
      </c>
      <c r="L345" s="36">
        <f t="shared" si="205"/>
        <v>0</v>
      </c>
      <c r="M345" s="35">
        <f t="shared" si="206"/>
        <v>0</v>
      </c>
      <c r="N345" s="35">
        <f t="shared" si="207"/>
        <v>2565.8879999999999</v>
      </c>
      <c r="O345" s="37">
        <f t="shared" si="208"/>
        <v>1</v>
      </c>
    </row>
    <row r="346" spans="1:15" x14ac:dyDescent="0.25">
      <c r="A346" s="8" t="s">
        <v>426</v>
      </c>
      <c r="B346" s="4" t="s">
        <v>59</v>
      </c>
      <c r="C346" s="4" t="s">
        <v>55</v>
      </c>
      <c r="D346" s="101">
        <v>308.39999999999998</v>
      </c>
      <c r="E346" s="28"/>
      <c r="F346" s="29"/>
      <c r="G346" s="30">
        <f t="shared" si="211"/>
        <v>0</v>
      </c>
      <c r="H346" s="34">
        <f t="shared" si="212"/>
        <v>308.39999999999998</v>
      </c>
      <c r="I346" s="32">
        <v>4.6500000000000004</v>
      </c>
      <c r="J346" s="31">
        <f t="shared" si="210"/>
        <v>1434.06</v>
      </c>
      <c r="K346" s="35">
        <f t="shared" si="204"/>
        <v>0</v>
      </c>
      <c r="L346" s="36">
        <f t="shared" si="205"/>
        <v>0</v>
      </c>
      <c r="M346" s="35">
        <f t="shared" si="206"/>
        <v>0</v>
      </c>
      <c r="N346" s="35">
        <f t="shared" si="207"/>
        <v>1434.06</v>
      </c>
      <c r="O346" s="37">
        <f t="shared" si="208"/>
        <v>1</v>
      </c>
    </row>
    <row r="347" spans="1:15" s="10" customFormat="1" x14ac:dyDescent="0.3">
      <c r="A347" s="11" t="s">
        <v>427</v>
      </c>
      <c r="B347" s="11" t="s">
        <v>428</v>
      </c>
      <c r="C347" s="11"/>
      <c r="D347" s="103"/>
      <c r="E347" s="51"/>
      <c r="F347" s="63"/>
      <c r="G347" s="52">
        <f t="shared" si="211"/>
        <v>0</v>
      </c>
      <c r="H347" s="53">
        <f t="shared" si="212"/>
        <v>0</v>
      </c>
      <c r="I347" s="56"/>
      <c r="J347" s="56">
        <f>SUM(J348:J359)</f>
        <v>392400.21549999999</v>
      </c>
      <c r="K347" s="56">
        <f t="shared" ref="K347:N347" si="213">SUM(K348:K359)</f>
        <v>0</v>
      </c>
      <c r="L347" s="56">
        <f t="shared" si="213"/>
        <v>0</v>
      </c>
      <c r="M347" s="56">
        <f t="shared" si="213"/>
        <v>0</v>
      </c>
      <c r="N347" s="56">
        <f t="shared" si="213"/>
        <v>392400.21549999999</v>
      </c>
      <c r="O347" s="68">
        <f t="shared" si="208"/>
        <v>1</v>
      </c>
    </row>
    <row r="348" spans="1:15" x14ac:dyDescent="0.25">
      <c r="A348" s="8" t="s">
        <v>429</v>
      </c>
      <c r="B348" s="4" t="s">
        <v>35</v>
      </c>
      <c r="C348" s="4" t="s">
        <v>14</v>
      </c>
      <c r="D348" s="101">
        <v>2517.9699999999998</v>
      </c>
      <c r="E348" s="28"/>
      <c r="F348" s="29"/>
      <c r="G348" s="30">
        <f t="shared" si="211"/>
        <v>0</v>
      </c>
      <c r="H348" s="34">
        <f t="shared" si="212"/>
        <v>2517.9699999999998</v>
      </c>
      <c r="I348" s="32">
        <v>1.5</v>
      </c>
      <c r="J348" s="31">
        <f t="shared" ref="J348:J359" si="214">I348*D348</f>
        <v>3776.9549999999999</v>
      </c>
      <c r="K348" s="35">
        <f t="shared" si="204"/>
        <v>0</v>
      </c>
      <c r="L348" s="36">
        <f t="shared" si="205"/>
        <v>0</v>
      </c>
      <c r="M348" s="35">
        <f t="shared" si="206"/>
        <v>0</v>
      </c>
      <c r="N348" s="35">
        <f t="shared" si="207"/>
        <v>3776.9549999999999</v>
      </c>
      <c r="O348" s="37">
        <f t="shared" si="208"/>
        <v>1</v>
      </c>
    </row>
    <row r="349" spans="1:15" ht="25" x14ac:dyDescent="0.25">
      <c r="A349" s="8" t="s">
        <v>430</v>
      </c>
      <c r="B349" s="4" t="s">
        <v>37</v>
      </c>
      <c r="C349" s="4" t="s">
        <v>38</v>
      </c>
      <c r="D349" s="101">
        <v>755.39</v>
      </c>
      <c r="E349" s="28"/>
      <c r="F349" s="29"/>
      <c r="G349" s="30">
        <f t="shared" si="211"/>
        <v>0</v>
      </c>
      <c r="H349" s="34">
        <f t="shared" si="212"/>
        <v>755.39</v>
      </c>
      <c r="I349" s="32">
        <v>10.62</v>
      </c>
      <c r="J349" s="31">
        <f t="shared" si="214"/>
        <v>8022.2417999999989</v>
      </c>
      <c r="K349" s="35">
        <f t="shared" si="204"/>
        <v>0</v>
      </c>
      <c r="L349" s="36">
        <f t="shared" si="205"/>
        <v>0</v>
      </c>
      <c r="M349" s="35">
        <f t="shared" si="206"/>
        <v>0</v>
      </c>
      <c r="N349" s="35">
        <f t="shared" si="207"/>
        <v>8022.2417999999989</v>
      </c>
      <c r="O349" s="37">
        <f t="shared" si="208"/>
        <v>1</v>
      </c>
    </row>
    <row r="350" spans="1:15" x14ac:dyDescent="0.25">
      <c r="A350" s="8" t="s">
        <v>431</v>
      </c>
      <c r="B350" s="4" t="s">
        <v>40</v>
      </c>
      <c r="C350" s="4" t="s">
        <v>38</v>
      </c>
      <c r="D350" s="101">
        <v>982.01</v>
      </c>
      <c r="E350" s="28"/>
      <c r="F350" s="29"/>
      <c r="G350" s="30">
        <f t="shared" si="211"/>
        <v>0</v>
      </c>
      <c r="H350" s="34">
        <f t="shared" si="212"/>
        <v>982.01</v>
      </c>
      <c r="I350" s="32">
        <v>1.01</v>
      </c>
      <c r="J350" s="31">
        <f t="shared" si="214"/>
        <v>991.83010000000002</v>
      </c>
      <c r="K350" s="35">
        <f t="shared" si="204"/>
        <v>0</v>
      </c>
      <c r="L350" s="36">
        <f t="shared" si="205"/>
        <v>0</v>
      </c>
      <c r="M350" s="35">
        <f t="shared" si="206"/>
        <v>0</v>
      </c>
      <c r="N350" s="35">
        <f t="shared" si="207"/>
        <v>991.83010000000002</v>
      </c>
      <c r="O350" s="37">
        <f t="shared" si="208"/>
        <v>1</v>
      </c>
    </row>
    <row r="351" spans="1:15" ht="25" x14ac:dyDescent="0.25">
      <c r="A351" s="8" t="s">
        <v>432</v>
      </c>
      <c r="B351" s="4" t="s">
        <v>42</v>
      </c>
      <c r="C351" s="4" t="s">
        <v>43</v>
      </c>
      <c r="D351" s="101">
        <v>22095.22</v>
      </c>
      <c r="E351" s="28"/>
      <c r="F351" s="29"/>
      <c r="G351" s="30">
        <f t="shared" si="211"/>
        <v>0</v>
      </c>
      <c r="H351" s="34">
        <f t="shared" si="212"/>
        <v>22095.22</v>
      </c>
      <c r="I351" s="32">
        <v>0.81</v>
      </c>
      <c r="J351" s="31">
        <f t="shared" si="214"/>
        <v>17897.128200000003</v>
      </c>
      <c r="K351" s="35">
        <f t="shared" si="204"/>
        <v>0</v>
      </c>
      <c r="L351" s="36">
        <f t="shared" si="205"/>
        <v>0</v>
      </c>
      <c r="M351" s="35">
        <f t="shared" si="206"/>
        <v>0</v>
      </c>
      <c r="N351" s="35">
        <f t="shared" si="207"/>
        <v>17897.128200000003</v>
      </c>
      <c r="O351" s="37">
        <f t="shared" si="208"/>
        <v>1</v>
      </c>
    </row>
    <row r="352" spans="1:15" ht="25" x14ac:dyDescent="0.25">
      <c r="A352" s="8" t="s">
        <v>433</v>
      </c>
      <c r="B352" s="4" t="s">
        <v>45</v>
      </c>
      <c r="C352" s="4" t="s">
        <v>14</v>
      </c>
      <c r="D352" s="101">
        <v>2517.9699999999998</v>
      </c>
      <c r="E352" s="28"/>
      <c r="F352" s="29"/>
      <c r="G352" s="30">
        <f t="shared" si="211"/>
        <v>0</v>
      </c>
      <c r="H352" s="34">
        <f t="shared" si="212"/>
        <v>2517.9699999999998</v>
      </c>
      <c r="I352" s="32">
        <v>2.12</v>
      </c>
      <c r="J352" s="31">
        <f t="shared" si="214"/>
        <v>5338.0963999999994</v>
      </c>
      <c r="K352" s="35">
        <f t="shared" si="204"/>
        <v>0</v>
      </c>
      <c r="L352" s="36">
        <f t="shared" si="205"/>
        <v>0</v>
      </c>
      <c r="M352" s="35">
        <f t="shared" si="206"/>
        <v>0</v>
      </c>
      <c r="N352" s="35">
        <f t="shared" si="207"/>
        <v>5338.0963999999994</v>
      </c>
      <c r="O352" s="37">
        <f t="shared" si="208"/>
        <v>1</v>
      </c>
    </row>
    <row r="353" spans="1:15" ht="25" x14ac:dyDescent="0.25">
      <c r="A353" s="8" t="s">
        <v>434</v>
      </c>
      <c r="B353" s="4" t="s">
        <v>47</v>
      </c>
      <c r="C353" s="4" t="s">
        <v>38</v>
      </c>
      <c r="D353" s="101">
        <v>251.8</v>
      </c>
      <c r="E353" s="28"/>
      <c r="F353" s="29"/>
      <c r="G353" s="30">
        <f t="shared" si="211"/>
        <v>0</v>
      </c>
      <c r="H353" s="34">
        <f t="shared" si="212"/>
        <v>251.8</v>
      </c>
      <c r="I353" s="32">
        <v>12.76</v>
      </c>
      <c r="J353" s="31">
        <f t="shared" si="214"/>
        <v>3212.9680000000003</v>
      </c>
      <c r="K353" s="35">
        <f t="shared" ref="K353:K384" si="215">I353*E353</f>
        <v>0</v>
      </c>
      <c r="L353" s="36">
        <f t="shared" ref="L353:L384" si="216">I353*F353</f>
        <v>0</v>
      </c>
      <c r="M353" s="35">
        <f t="shared" ref="M353:M384" si="217">I353*G353</f>
        <v>0</v>
      </c>
      <c r="N353" s="35">
        <f t="shared" ref="N353:N384" si="218">I353*H353</f>
        <v>3212.9680000000003</v>
      </c>
      <c r="O353" s="37">
        <f t="shared" si="208"/>
        <v>1</v>
      </c>
    </row>
    <row r="354" spans="1:15" x14ac:dyDescent="0.25">
      <c r="A354" s="8" t="s">
        <v>435</v>
      </c>
      <c r="B354" s="4" t="s">
        <v>49</v>
      </c>
      <c r="C354" s="4" t="s">
        <v>38</v>
      </c>
      <c r="D354" s="101">
        <v>251.8</v>
      </c>
      <c r="E354" s="28"/>
      <c r="F354" s="29"/>
      <c r="G354" s="30">
        <f t="shared" si="211"/>
        <v>0</v>
      </c>
      <c r="H354" s="34">
        <f t="shared" si="212"/>
        <v>251.8</v>
      </c>
      <c r="I354" s="32">
        <v>0.48</v>
      </c>
      <c r="J354" s="31">
        <f t="shared" si="214"/>
        <v>120.864</v>
      </c>
      <c r="K354" s="35">
        <f t="shared" si="215"/>
        <v>0</v>
      </c>
      <c r="L354" s="36">
        <f t="shared" si="216"/>
        <v>0</v>
      </c>
      <c r="M354" s="35">
        <f t="shared" si="217"/>
        <v>0</v>
      </c>
      <c r="N354" s="35">
        <f t="shared" si="218"/>
        <v>120.864</v>
      </c>
      <c r="O354" s="37">
        <f t="shared" si="208"/>
        <v>1</v>
      </c>
    </row>
    <row r="355" spans="1:15" ht="25" x14ac:dyDescent="0.25">
      <c r="A355" s="8" t="s">
        <v>436</v>
      </c>
      <c r="B355" s="4" t="s">
        <v>42</v>
      </c>
      <c r="C355" s="4" t="s">
        <v>43</v>
      </c>
      <c r="D355" s="101">
        <v>5665.5</v>
      </c>
      <c r="E355" s="28"/>
      <c r="F355" s="29"/>
      <c r="G355" s="30">
        <f t="shared" si="211"/>
        <v>0</v>
      </c>
      <c r="H355" s="34">
        <f t="shared" si="212"/>
        <v>5665.5</v>
      </c>
      <c r="I355" s="32">
        <v>0.81</v>
      </c>
      <c r="J355" s="31">
        <f t="shared" si="214"/>
        <v>4589.0550000000003</v>
      </c>
      <c r="K355" s="35">
        <f t="shared" si="215"/>
        <v>0</v>
      </c>
      <c r="L355" s="36">
        <f t="shared" si="216"/>
        <v>0</v>
      </c>
      <c r="M355" s="35">
        <f t="shared" si="217"/>
        <v>0</v>
      </c>
      <c r="N355" s="35">
        <f t="shared" si="218"/>
        <v>4589.0550000000003</v>
      </c>
      <c r="O355" s="37">
        <f t="shared" si="208"/>
        <v>1</v>
      </c>
    </row>
    <row r="356" spans="1:15" ht="25" x14ac:dyDescent="0.25">
      <c r="A356" s="8" t="s">
        <v>437</v>
      </c>
      <c r="B356" s="4" t="s">
        <v>52</v>
      </c>
      <c r="C356" s="4" t="s">
        <v>14</v>
      </c>
      <c r="D356" s="101">
        <v>2517.9699999999998</v>
      </c>
      <c r="E356" s="28"/>
      <c r="F356" s="29"/>
      <c r="G356" s="30">
        <f t="shared" si="211"/>
        <v>0</v>
      </c>
      <c r="H356" s="34">
        <f t="shared" si="212"/>
        <v>2517.9699999999998</v>
      </c>
      <c r="I356" s="32">
        <v>122.3</v>
      </c>
      <c r="J356" s="31">
        <f t="shared" si="214"/>
        <v>307947.73099999997</v>
      </c>
      <c r="K356" s="35">
        <f t="shared" si="215"/>
        <v>0</v>
      </c>
      <c r="L356" s="36">
        <f t="shared" si="216"/>
        <v>0</v>
      </c>
      <c r="M356" s="35">
        <f t="shared" si="217"/>
        <v>0</v>
      </c>
      <c r="N356" s="35">
        <f t="shared" si="218"/>
        <v>307947.73099999997</v>
      </c>
      <c r="O356" s="37">
        <f t="shared" si="208"/>
        <v>1</v>
      </c>
    </row>
    <row r="357" spans="1:15" ht="25" x14ac:dyDescent="0.25">
      <c r="A357" s="8" t="s">
        <v>438</v>
      </c>
      <c r="B357" s="4" t="s">
        <v>54</v>
      </c>
      <c r="C357" s="4" t="s">
        <v>55</v>
      </c>
      <c r="D357" s="101">
        <v>719.42</v>
      </c>
      <c r="E357" s="28"/>
      <c r="F357" s="29"/>
      <c r="G357" s="30">
        <f t="shared" si="211"/>
        <v>0</v>
      </c>
      <c r="H357" s="34">
        <f t="shared" si="212"/>
        <v>719.42</v>
      </c>
      <c r="I357" s="32">
        <v>43.33</v>
      </c>
      <c r="J357" s="31">
        <f t="shared" si="214"/>
        <v>31172.468599999997</v>
      </c>
      <c r="K357" s="35">
        <f t="shared" si="215"/>
        <v>0</v>
      </c>
      <c r="L357" s="36">
        <f t="shared" si="216"/>
        <v>0</v>
      </c>
      <c r="M357" s="35">
        <f t="shared" si="217"/>
        <v>0</v>
      </c>
      <c r="N357" s="35">
        <f t="shared" si="218"/>
        <v>31172.468599999997</v>
      </c>
      <c r="O357" s="37">
        <f t="shared" si="208"/>
        <v>1</v>
      </c>
    </row>
    <row r="358" spans="1:15" ht="25" x14ac:dyDescent="0.25">
      <c r="A358" s="8" t="s">
        <v>439</v>
      </c>
      <c r="B358" s="4" t="s">
        <v>57</v>
      </c>
      <c r="C358" s="4" t="s">
        <v>55</v>
      </c>
      <c r="D358" s="101">
        <v>719.42</v>
      </c>
      <c r="E358" s="28"/>
      <c r="F358" s="29"/>
      <c r="G358" s="30">
        <f t="shared" si="211"/>
        <v>0</v>
      </c>
      <c r="H358" s="34">
        <f t="shared" si="212"/>
        <v>719.42</v>
      </c>
      <c r="I358" s="32">
        <v>8.32</v>
      </c>
      <c r="J358" s="31">
        <f t="shared" si="214"/>
        <v>5985.5743999999995</v>
      </c>
      <c r="K358" s="35">
        <f t="shared" si="215"/>
        <v>0</v>
      </c>
      <c r="L358" s="36">
        <f t="shared" si="216"/>
        <v>0</v>
      </c>
      <c r="M358" s="35">
        <f t="shared" si="217"/>
        <v>0</v>
      </c>
      <c r="N358" s="35">
        <f t="shared" si="218"/>
        <v>5985.5743999999995</v>
      </c>
      <c r="O358" s="37">
        <f t="shared" si="208"/>
        <v>1</v>
      </c>
    </row>
    <row r="359" spans="1:15" x14ac:dyDescent="0.25">
      <c r="A359" s="8" t="s">
        <v>440</v>
      </c>
      <c r="B359" s="4" t="s">
        <v>59</v>
      </c>
      <c r="C359" s="4" t="s">
        <v>55</v>
      </c>
      <c r="D359" s="101">
        <v>719.42</v>
      </c>
      <c r="E359" s="28"/>
      <c r="F359" s="29"/>
      <c r="G359" s="30">
        <f t="shared" si="211"/>
        <v>0</v>
      </c>
      <c r="H359" s="34">
        <f t="shared" si="212"/>
        <v>719.42</v>
      </c>
      <c r="I359" s="32">
        <v>4.6500000000000004</v>
      </c>
      <c r="J359" s="31">
        <f t="shared" si="214"/>
        <v>3345.3029999999999</v>
      </c>
      <c r="K359" s="35">
        <f t="shared" si="215"/>
        <v>0</v>
      </c>
      <c r="L359" s="36">
        <f t="shared" si="216"/>
        <v>0</v>
      </c>
      <c r="M359" s="35">
        <f t="shared" si="217"/>
        <v>0</v>
      </c>
      <c r="N359" s="35">
        <f t="shared" si="218"/>
        <v>3345.3029999999999</v>
      </c>
      <c r="O359" s="37">
        <f t="shared" si="208"/>
        <v>1</v>
      </c>
    </row>
    <row r="360" spans="1:15" s="76" customFormat="1" ht="26" x14ac:dyDescent="0.3">
      <c r="A360" s="70" t="s">
        <v>441</v>
      </c>
      <c r="B360" s="70" t="s">
        <v>442</v>
      </c>
      <c r="C360" s="70"/>
      <c r="D360" s="104"/>
      <c r="E360" s="71"/>
      <c r="F360" s="72"/>
      <c r="G360" s="73">
        <f t="shared" si="211"/>
        <v>0</v>
      </c>
      <c r="H360" s="74">
        <f t="shared" si="212"/>
        <v>0</v>
      </c>
      <c r="I360" s="75"/>
      <c r="J360" s="75">
        <f>J361+J374</f>
        <v>695005.89140000008</v>
      </c>
      <c r="K360" s="75">
        <f t="shared" ref="K360:N360" si="219">K361+K374</f>
        <v>0</v>
      </c>
      <c r="L360" s="75">
        <f t="shared" si="219"/>
        <v>0</v>
      </c>
      <c r="M360" s="75">
        <f t="shared" si="219"/>
        <v>0</v>
      </c>
      <c r="N360" s="75">
        <f t="shared" si="219"/>
        <v>695005.89140000008</v>
      </c>
      <c r="O360" s="77">
        <f t="shared" si="208"/>
        <v>1</v>
      </c>
    </row>
    <row r="361" spans="1:15" s="10" customFormat="1" x14ac:dyDescent="0.3">
      <c r="A361" s="11" t="s">
        <v>443</v>
      </c>
      <c r="B361" s="11" t="s">
        <v>88</v>
      </c>
      <c r="C361" s="11"/>
      <c r="D361" s="103"/>
      <c r="E361" s="51"/>
      <c r="F361" s="63"/>
      <c r="G361" s="52">
        <f t="shared" si="211"/>
        <v>0</v>
      </c>
      <c r="H361" s="53">
        <f t="shared" si="212"/>
        <v>0</v>
      </c>
      <c r="I361" s="56"/>
      <c r="J361" s="56">
        <f>SUM(J362:J373)</f>
        <v>262323.87310000003</v>
      </c>
      <c r="K361" s="56">
        <f t="shared" ref="K361:N361" si="220">SUM(K362:K373)</f>
        <v>0</v>
      </c>
      <c r="L361" s="56">
        <f t="shared" si="220"/>
        <v>0</v>
      </c>
      <c r="M361" s="56">
        <f t="shared" si="220"/>
        <v>0</v>
      </c>
      <c r="N361" s="56">
        <f t="shared" si="220"/>
        <v>262323.87310000003</v>
      </c>
      <c r="O361" s="68">
        <f t="shared" si="208"/>
        <v>1</v>
      </c>
    </row>
    <row r="362" spans="1:15" x14ac:dyDescent="0.25">
      <c r="A362" s="8" t="s">
        <v>444</v>
      </c>
      <c r="B362" s="4" t="s">
        <v>35</v>
      </c>
      <c r="C362" s="4" t="s">
        <v>14</v>
      </c>
      <c r="D362" s="101">
        <v>1683.29</v>
      </c>
      <c r="E362" s="28"/>
      <c r="F362" s="29"/>
      <c r="G362" s="30">
        <f t="shared" si="211"/>
        <v>0</v>
      </c>
      <c r="H362" s="34">
        <f t="shared" si="212"/>
        <v>1683.29</v>
      </c>
      <c r="I362" s="32">
        <v>1.5</v>
      </c>
      <c r="J362" s="31">
        <f t="shared" ref="J362:J373" si="221">I362*D362</f>
        <v>2524.9349999999999</v>
      </c>
      <c r="K362" s="35">
        <f t="shared" si="215"/>
        <v>0</v>
      </c>
      <c r="L362" s="36">
        <f t="shared" si="216"/>
        <v>0</v>
      </c>
      <c r="M362" s="35">
        <f t="shared" si="217"/>
        <v>0</v>
      </c>
      <c r="N362" s="35">
        <f t="shared" si="218"/>
        <v>2524.9349999999999</v>
      </c>
      <c r="O362" s="37">
        <f t="shared" si="208"/>
        <v>1</v>
      </c>
    </row>
    <row r="363" spans="1:15" ht="25" x14ac:dyDescent="0.25">
      <c r="A363" s="8" t="s">
        <v>445</v>
      </c>
      <c r="B363" s="4" t="s">
        <v>37</v>
      </c>
      <c r="C363" s="4" t="s">
        <v>38</v>
      </c>
      <c r="D363" s="101">
        <v>504.99</v>
      </c>
      <c r="E363" s="28"/>
      <c r="F363" s="29"/>
      <c r="G363" s="30">
        <f t="shared" si="211"/>
        <v>0</v>
      </c>
      <c r="H363" s="34">
        <f t="shared" si="212"/>
        <v>504.99</v>
      </c>
      <c r="I363" s="32">
        <v>10.62</v>
      </c>
      <c r="J363" s="31">
        <f t="shared" si="221"/>
        <v>5362.9937999999993</v>
      </c>
      <c r="K363" s="35">
        <f t="shared" si="215"/>
        <v>0</v>
      </c>
      <c r="L363" s="36">
        <f t="shared" si="216"/>
        <v>0</v>
      </c>
      <c r="M363" s="35">
        <f t="shared" si="217"/>
        <v>0</v>
      </c>
      <c r="N363" s="35">
        <f t="shared" si="218"/>
        <v>5362.9937999999993</v>
      </c>
      <c r="O363" s="37">
        <f t="shared" si="208"/>
        <v>1</v>
      </c>
    </row>
    <row r="364" spans="1:15" x14ac:dyDescent="0.25">
      <c r="A364" s="8" t="s">
        <v>446</v>
      </c>
      <c r="B364" s="4" t="s">
        <v>40</v>
      </c>
      <c r="C364" s="4" t="s">
        <v>38</v>
      </c>
      <c r="D364" s="101">
        <v>656.49</v>
      </c>
      <c r="E364" s="28"/>
      <c r="F364" s="29"/>
      <c r="G364" s="30">
        <f t="shared" si="211"/>
        <v>0</v>
      </c>
      <c r="H364" s="34">
        <f t="shared" si="212"/>
        <v>656.49</v>
      </c>
      <c r="I364" s="32">
        <v>1.01</v>
      </c>
      <c r="J364" s="31">
        <f t="shared" si="221"/>
        <v>663.05489999999998</v>
      </c>
      <c r="K364" s="35">
        <f t="shared" si="215"/>
        <v>0</v>
      </c>
      <c r="L364" s="36">
        <f t="shared" si="216"/>
        <v>0</v>
      </c>
      <c r="M364" s="35">
        <f t="shared" si="217"/>
        <v>0</v>
      </c>
      <c r="N364" s="35">
        <f t="shared" si="218"/>
        <v>663.05489999999998</v>
      </c>
      <c r="O364" s="37">
        <f t="shared" si="208"/>
        <v>1</v>
      </c>
    </row>
    <row r="365" spans="1:15" ht="25" x14ac:dyDescent="0.25">
      <c r="A365" s="8" t="s">
        <v>447</v>
      </c>
      <c r="B365" s="4" t="s">
        <v>42</v>
      </c>
      <c r="C365" s="4" t="s">
        <v>43</v>
      </c>
      <c r="D365" s="101">
        <v>14771.02</v>
      </c>
      <c r="E365" s="28"/>
      <c r="F365" s="29"/>
      <c r="G365" s="30">
        <f t="shared" si="211"/>
        <v>0</v>
      </c>
      <c r="H365" s="34">
        <f t="shared" si="212"/>
        <v>14771.02</v>
      </c>
      <c r="I365" s="32">
        <v>0.81</v>
      </c>
      <c r="J365" s="31">
        <f t="shared" si="221"/>
        <v>11964.5262</v>
      </c>
      <c r="K365" s="35">
        <f t="shared" si="215"/>
        <v>0</v>
      </c>
      <c r="L365" s="36">
        <f t="shared" si="216"/>
        <v>0</v>
      </c>
      <c r="M365" s="35">
        <f t="shared" si="217"/>
        <v>0</v>
      </c>
      <c r="N365" s="35">
        <f t="shared" si="218"/>
        <v>11964.5262</v>
      </c>
      <c r="O365" s="37">
        <f t="shared" si="208"/>
        <v>1</v>
      </c>
    </row>
    <row r="366" spans="1:15" ht="25" x14ac:dyDescent="0.25">
      <c r="A366" s="8" t="s">
        <v>448</v>
      </c>
      <c r="B366" s="4" t="s">
        <v>45</v>
      </c>
      <c r="C366" s="4" t="s">
        <v>14</v>
      </c>
      <c r="D366" s="101">
        <v>1683.29</v>
      </c>
      <c r="E366" s="28"/>
      <c r="F366" s="29"/>
      <c r="G366" s="30">
        <f t="shared" si="211"/>
        <v>0</v>
      </c>
      <c r="H366" s="34">
        <f t="shared" si="212"/>
        <v>1683.29</v>
      </c>
      <c r="I366" s="32">
        <v>2.12</v>
      </c>
      <c r="J366" s="31">
        <f t="shared" si="221"/>
        <v>3568.5748000000003</v>
      </c>
      <c r="K366" s="35">
        <f t="shared" si="215"/>
        <v>0</v>
      </c>
      <c r="L366" s="36">
        <f t="shared" si="216"/>
        <v>0</v>
      </c>
      <c r="M366" s="35">
        <f t="shared" si="217"/>
        <v>0</v>
      </c>
      <c r="N366" s="35">
        <f t="shared" si="218"/>
        <v>3568.5748000000003</v>
      </c>
      <c r="O366" s="37">
        <f t="shared" si="208"/>
        <v>1</v>
      </c>
    </row>
    <row r="367" spans="1:15" ht="25" x14ac:dyDescent="0.25">
      <c r="A367" s="8" t="s">
        <v>449</v>
      </c>
      <c r="B367" s="4" t="s">
        <v>47</v>
      </c>
      <c r="C367" s="4" t="s">
        <v>38</v>
      </c>
      <c r="D367" s="101">
        <v>168.33</v>
      </c>
      <c r="E367" s="28"/>
      <c r="F367" s="29"/>
      <c r="G367" s="30">
        <f t="shared" si="211"/>
        <v>0</v>
      </c>
      <c r="H367" s="34">
        <f t="shared" si="212"/>
        <v>168.33</v>
      </c>
      <c r="I367" s="32">
        <v>12.76</v>
      </c>
      <c r="J367" s="31">
        <f t="shared" si="221"/>
        <v>2147.8908000000001</v>
      </c>
      <c r="K367" s="35">
        <f t="shared" si="215"/>
        <v>0</v>
      </c>
      <c r="L367" s="36">
        <f t="shared" si="216"/>
        <v>0</v>
      </c>
      <c r="M367" s="35">
        <f t="shared" si="217"/>
        <v>0</v>
      </c>
      <c r="N367" s="35">
        <f t="shared" si="218"/>
        <v>2147.8908000000001</v>
      </c>
      <c r="O367" s="37">
        <f t="shared" si="208"/>
        <v>1</v>
      </c>
    </row>
    <row r="368" spans="1:15" x14ac:dyDescent="0.25">
      <c r="A368" s="8" t="s">
        <v>450</v>
      </c>
      <c r="B368" s="4" t="s">
        <v>49</v>
      </c>
      <c r="C368" s="4" t="s">
        <v>38</v>
      </c>
      <c r="D368" s="101">
        <v>168.33</v>
      </c>
      <c r="E368" s="28"/>
      <c r="F368" s="29"/>
      <c r="G368" s="30">
        <f t="shared" si="211"/>
        <v>0</v>
      </c>
      <c r="H368" s="34">
        <f t="shared" si="212"/>
        <v>168.33</v>
      </c>
      <c r="I368" s="32">
        <v>0.48</v>
      </c>
      <c r="J368" s="31">
        <f t="shared" si="221"/>
        <v>80.798400000000001</v>
      </c>
      <c r="K368" s="35">
        <f t="shared" si="215"/>
        <v>0</v>
      </c>
      <c r="L368" s="36">
        <f t="shared" si="216"/>
        <v>0</v>
      </c>
      <c r="M368" s="35">
        <f t="shared" si="217"/>
        <v>0</v>
      </c>
      <c r="N368" s="35">
        <f t="shared" si="218"/>
        <v>80.798400000000001</v>
      </c>
      <c r="O368" s="37">
        <f t="shared" si="208"/>
        <v>1</v>
      </c>
    </row>
    <row r="369" spans="1:15" ht="25" x14ac:dyDescent="0.25">
      <c r="A369" s="8" t="s">
        <v>451</v>
      </c>
      <c r="B369" s="4" t="s">
        <v>42</v>
      </c>
      <c r="C369" s="4" t="s">
        <v>43</v>
      </c>
      <c r="D369" s="101">
        <v>3787.42</v>
      </c>
      <c r="E369" s="28"/>
      <c r="F369" s="29"/>
      <c r="G369" s="30">
        <f t="shared" si="211"/>
        <v>0</v>
      </c>
      <c r="H369" s="34">
        <f t="shared" si="212"/>
        <v>3787.42</v>
      </c>
      <c r="I369" s="32">
        <v>0.81</v>
      </c>
      <c r="J369" s="31">
        <f t="shared" si="221"/>
        <v>3067.8102000000003</v>
      </c>
      <c r="K369" s="35">
        <f t="shared" si="215"/>
        <v>0</v>
      </c>
      <c r="L369" s="36">
        <f t="shared" si="216"/>
        <v>0</v>
      </c>
      <c r="M369" s="35">
        <f t="shared" si="217"/>
        <v>0</v>
      </c>
      <c r="N369" s="35">
        <f t="shared" si="218"/>
        <v>3067.8102000000003</v>
      </c>
      <c r="O369" s="37">
        <f t="shared" si="208"/>
        <v>1</v>
      </c>
    </row>
    <row r="370" spans="1:15" ht="25" x14ac:dyDescent="0.25">
      <c r="A370" s="8" t="s">
        <v>452</v>
      </c>
      <c r="B370" s="4" t="s">
        <v>52</v>
      </c>
      <c r="C370" s="4" t="s">
        <v>14</v>
      </c>
      <c r="D370" s="101">
        <v>1683.29</v>
      </c>
      <c r="E370" s="28"/>
      <c r="F370" s="29"/>
      <c r="G370" s="30">
        <f t="shared" si="211"/>
        <v>0</v>
      </c>
      <c r="H370" s="34">
        <f t="shared" si="212"/>
        <v>1683.29</v>
      </c>
      <c r="I370" s="32">
        <v>122.3</v>
      </c>
      <c r="J370" s="31">
        <f t="shared" si="221"/>
        <v>205866.367</v>
      </c>
      <c r="K370" s="35">
        <f t="shared" si="215"/>
        <v>0</v>
      </c>
      <c r="L370" s="36">
        <f t="shared" si="216"/>
        <v>0</v>
      </c>
      <c r="M370" s="35">
        <f t="shared" si="217"/>
        <v>0</v>
      </c>
      <c r="N370" s="35">
        <f t="shared" si="218"/>
        <v>205866.367</v>
      </c>
      <c r="O370" s="37">
        <f t="shared" si="208"/>
        <v>1</v>
      </c>
    </row>
    <row r="371" spans="1:15" ht="25" x14ac:dyDescent="0.25">
      <c r="A371" s="8" t="s">
        <v>453</v>
      </c>
      <c r="B371" s="4" t="s">
        <v>54</v>
      </c>
      <c r="C371" s="4" t="s">
        <v>55</v>
      </c>
      <c r="D371" s="101">
        <v>480.94</v>
      </c>
      <c r="E371" s="28"/>
      <c r="F371" s="29"/>
      <c r="G371" s="30">
        <f t="shared" si="211"/>
        <v>0</v>
      </c>
      <c r="H371" s="34">
        <f t="shared" si="212"/>
        <v>480.94</v>
      </c>
      <c r="I371" s="32">
        <v>43.33</v>
      </c>
      <c r="J371" s="31">
        <f t="shared" si="221"/>
        <v>20839.1302</v>
      </c>
      <c r="K371" s="35">
        <f t="shared" si="215"/>
        <v>0</v>
      </c>
      <c r="L371" s="36">
        <f t="shared" si="216"/>
        <v>0</v>
      </c>
      <c r="M371" s="35">
        <f t="shared" si="217"/>
        <v>0</v>
      </c>
      <c r="N371" s="35">
        <f t="shared" si="218"/>
        <v>20839.1302</v>
      </c>
      <c r="O371" s="37">
        <f t="shared" si="208"/>
        <v>1</v>
      </c>
    </row>
    <row r="372" spans="1:15" ht="25" x14ac:dyDescent="0.25">
      <c r="A372" s="8" t="s">
        <v>454</v>
      </c>
      <c r="B372" s="4" t="s">
        <v>57</v>
      </c>
      <c r="C372" s="4" t="s">
        <v>55</v>
      </c>
      <c r="D372" s="101">
        <v>480.94</v>
      </c>
      <c r="E372" s="28"/>
      <c r="F372" s="29"/>
      <c r="G372" s="30">
        <f t="shared" si="211"/>
        <v>0</v>
      </c>
      <c r="H372" s="34">
        <f t="shared" si="212"/>
        <v>480.94</v>
      </c>
      <c r="I372" s="32">
        <v>8.32</v>
      </c>
      <c r="J372" s="31">
        <f t="shared" si="221"/>
        <v>4001.4208000000003</v>
      </c>
      <c r="K372" s="35">
        <f t="shared" si="215"/>
        <v>0</v>
      </c>
      <c r="L372" s="36">
        <f t="shared" si="216"/>
        <v>0</v>
      </c>
      <c r="M372" s="35">
        <f t="shared" si="217"/>
        <v>0</v>
      </c>
      <c r="N372" s="35">
        <f t="shared" si="218"/>
        <v>4001.4208000000003</v>
      </c>
      <c r="O372" s="37">
        <f t="shared" si="208"/>
        <v>1</v>
      </c>
    </row>
    <row r="373" spans="1:15" x14ac:dyDescent="0.25">
      <c r="A373" s="8" t="s">
        <v>455</v>
      </c>
      <c r="B373" s="4" t="s">
        <v>59</v>
      </c>
      <c r="C373" s="4" t="s">
        <v>55</v>
      </c>
      <c r="D373" s="101">
        <v>480.94</v>
      </c>
      <c r="E373" s="28"/>
      <c r="F373" s="29"/>
      <c r="G373" s="30">
        <f t="shared" si="211"/>
        <v>0</v>
      </c>
      <c r="H373" s="34">
        <f t="shared" si="212"/>
        <v>480.94</v>
      </c>
      <c r="I373" s="32">
        <v>4.6500000000000004</v>
      </c>
      <c r="J373" s="31">
        <f t="shared" si="221"/>
        <v>2236.3710000000001</v>
      </c>
      <c r="K373" s="35">
        <f t="shared" si="215"/>
        <v>0</v>
      </c>
      <c r="L373" s="36">
        <f t="shared" si="216"/>
        <v>0</v>
      </c>
      <c r="M373" s="35">
        <f t="shared" si="217"/>
        <v>0</v>
      </c>
      <c r="N373" s="35">
        <f t="shared" si="218"/>
        <v>2236.3710000000001</v>
      </c>
      <c r="O373" s="37">
        <f t="shared" si="208"/>
        <v>1</v>
      </c>
    </row>
    <row r="374" spans="1:15" s="6" customFormat="1" ht="15.65" customHeight="1" x14ac:dyDescent="0.3">
      <c r="A374" s="11" t="s">
        <v>456</v>
      </c>
      <c r="B374" s="11" t="s">
        <v>91</v>
      </c>
      <c r="C374" s="11"/>
      <c r="D374" s="103"/>
      <c r="E374" s="78"/>
      <c r="F374" s="63"/>
      <c r="G374" s="63">
        <f t="shared" si="211"/>
        <v>0</v>
      </c>
      <c r="H374" s="79">
        <f t="shared" si="212"/>
        <v>0</v>
      </c>
      <c r="I374" s="56"/>
      <c r="J374" s="56">
        <f>SUM(J375:J386)</f>
        <v>432682.0183</v>
      </c>
      <c r="K374" s="56">
        <f t="shared" ref="K374:N374" si="222">SUM(K375:K386)</f>
        <v>0</v>
      </c>
      <c r="L374" s="56">
        <f t="shared" si="222"/>
        <v>0</v>
      </c>
      <c r="M374" s="56">
        <f t="shared" si="222"/>
        <v>0</v>
      </c>
      <c r="N374" s="56">
        <f t="shared" si="222"/>
        <v>432682.0183</v>
      </c>
      <c r="O374" s="68">
        <f t="shared" si="208"/>
        <v>1</v>
      </c>
    </row>
    <row r="375" spans="1:15" x14ac:dyDescent="0.25">
      <c r="A375" s="8" t="s">
        <v>457</v>
      </c>
      <c r="B375" s="4" t="s">
        <v>93</v>
      </c>
      <c r="C375" s="4" t="s">
        <v>55</v>
      </c>
      <c r="D375" s="101">
        <v>293.76</v>
      </c>
      <c r="E375" s="28"/>
      <c r="F375" s="29"/>
      <c r="G375" s="30">
        <f t="shared" si="211"/>
        <v>0</v>
      </c>
      <c r="H375" s="34">
        <f t="shared" si="212"/>
        <v>293.76</v>
      </c>
      <c r="I375" s="32">
        <v>1.7</v>
      </c>
      <c r="J375" s="31">
        <f t="shared" ref="J375:J386" si="223">I375*D375</f>
        <v>499.392</v>
      </c>
      <c r="K375" s="35">
        <f t="shared" si="215"/>
        <v>0</v>
      </c>
      <c r="L375" s="36">
        <f t="shared" si="216"/>
        <v>0</v>
      </c>
      <c r="M375" s="35">
        <f t="shared" si="217"/>
        <v>0</v>
      </c>
      <c r="N375" s="35">
        <f t="shared" si="218"/>
        <v>499.392</v>
      </c>
      <c r="O375" s="37">
        <f t="shared" si="208"/>
        <v>1</v>
      </c>
    </row>
    <row r="376" spans="1:15" ht="25" x14ac:dyDescent="0.25">
      <c r="A376" s="8" t="s">
        <v>458</v>
      </c>
      <c r="B376" s="4" t="s">
        <v>37</v>
      </c>
      <c r="C376" s="4" t="s">
        <v>38</v>
      </c>
      <c r="D376" s="101">
        <v>1046.8599999999999</v>
      </c>
      <c r="E376" s="28"/>
      <c r="F376" s="29"/>
      <c r="G376" s="30">
        <f t="shared" si="211"/>
        <v>0</v>
      </c>
      <c r="H376" s="34">
        <f t="shared" si="212"/>
        <v>1046.8599999999999</v>
      </c>
      <c r="I376" s="32">
        <v>10.62</v>
      </c>
      <c r="J376" s="31">
        <f t="shared" si="223"/>
        <v>11117.653199999999</v>
      </c>
      <c r="K376" s="35">
        <f t="shared" si="215"/>
        <v>0</v>
      </c>
      <c r="L376" s="36">
        <f t="shared" si="216"/>
        <v>0</v>
      </c>
      <c r="M376" s="35">
        <f t="shared" si="217"/>
        <v>0</v>
      </c>
      <c r="N376" s="35">
        <f t="shared" si="218"/>
        <v>11117.653199999999</v>
      </c>
      <c r="O376" s="37">
        <f t="shared" si="208"/>
        <v>1</v>
      </c>
    </row>
    <row r="377" spans="1:15" ht="25" x14ac:dyDescent="0.25">
      <c r="A377" s="8" t="s">
        <v>459</v>
      </c>
      <c r="B377" s="4" t="s">
        <v>96</v>
      </c>
      <c r="C377" s="4" t="s">
        <v>38</v>
      </c>
      <c r="D377" s="101">
        <v>48.72</v>
      </c>
      <c r="E377" s="28"/>
      <c r="F377" s="29"/>
      <c r="G377" s="30">
        <f t="shared" si="211"/>
        <v>0</v>
      </c>
      <c r="H377" s="34">
        <f t="shared" si="212"/>
        <v>48.72</v>
      </c>
      <c r="I377" s="32">
        <v>179.73</v>
      </c>
      <c r="J377" s="31">
        <f t="shared" si="223"/>
        <v>8756.4455999999991</v>
      </c>
      <c r="K377" s="35">
        <f t="shared" si="215"/>
        <v>0</v>
      </c>
      <c r="L377" s="36">
        <f t="shared" si="216"/>
        <v>0</v>
      </c>
      <c r="M377" s="35">
        <f t="shared" si="217"/>
        <v>0</v>
      </c>
      <c r="N377" s="35">
        <f t="shared" si="218"/>
        <v>8756.4455999999991</v>
      </c>
      <c r="O377" s="37">
        <f t="shared" si="208"/>
        <v>1</v>
      </c>
    </row>
    <row r="378" spans="1:15" ht="25" x14ac:dyDescent="0.25">
      <c r="A378" s="8" t="s">
        <v>460</v>
      </c>
      <c r="B378" s="4" t="s">
        <v>98</v>
      </c>
      <c r="C378" s="4" t="s">
        <v>38</v>
      </c>
      <c r="D378" s="101">
        <v>724.24</v>
      </c>
      <c r="E378" s="28"/>
      <c r="F378" s="29"/>
      <c r="G378" s="30">
        <f t="shared" si="211"/>
        <v>0</v>
      </c>
      <c r="H378" s="34">
        <f t="shared" si="212"/>
        <v>724.24</v>
      </c>
      <c r="I378" s="32">
        <v>133.13</v>
      </c>
      <c r="J378" s="31">
        <f t="shared" si="223"/>
        <v>96418.071199999991</v>
      </c>
      <c r="K378" s="35">
        <f t="shared" si="215"/>
        <v>0</v>
      </c>
      <c r="L378" s="36">
        <f t="shared" si="216"/>
        <v>0</v>
      </c>
      <c r="M378" s="35">
        <f t="shared" si="217"/>
        <v>0</v>
      </c>
      <c r="N378" s="35">
        <f t="shared" si="218"/>
        <v>96418.071199999991</v>
      </c>
      <c r="O378" s="37">
        <f t="shared" si="208"/>
        <v>1</v>
      </c>
    </row>
    <row r="379" spans="1:15" ht="37.5" x14ac:dyDescent="0.25">
      <c r="A379" s="8" t="s">
        <v>461</v>
      </c>
      <c r="B379" s="4" t="s">
        <v>100</v>
      </c>
      <c r="C379" s="4" t="s">
        <v>101</v>
      </c>
      <c r="D379" s="101">
        <v>36</v>
      </c>
      <c r="E379" s="28"/>
      <c r="F379" s="29"/>
      <c r="G379" s="30">
        <f t="shared" si="211"/>
        <v>0</v>
      </c>
      <c r="H379" s="34">
        <f t="shared" si="212"/>
        <v>36</v>
      </c>
      <c r="I379" s="32">
        <v>167.62</v>
      </c>
      <c r="J379" s="31">
        <f t="shared" si="223"/>
        <v>6034.32</v>
      </c>
      <c r="K379" s="35">
        <f t="shared" si="215"/>
        <v>0</v>
      </c>
      <c r="L379" s="36">
        <f t="shared" si="216"/>
        <v>0</v>
      </c>
      <c r="M379" s="35">
        <f t="shared" si="217"/>
        <v>0</v>
      </c>
      <c r="N379" s="35">
        <f t="shared" si="218"/>
        <v>6034.32</v>
      </c>
      <c r="O379" s="37">
        <f t="shared" si="208"/>
        <v>1</v>
      </c>
    </row>
    <row r="380" spans="1:15" ht="37.5" x14ac:dyDescent="0.25">
      <c r="A380" s="8" t="s">
        <v>462</v>
      </c>
      <c r="B380" s="4" t="s">
        <v>463</v>
      </c>
      <c r="C380" s="4" t="s">
        <v>101</v>
      </c>
      <c r="D380" s="101">
        <v>63.69</v>
      </c>
      <c r="E380" s="28"/>
      <c r="F380" s="29"/>
      <c r="G380" s="30">
        <f t="shared" si="211"/>
        <v>0</v>
      </c>
      <c r="H380" s="34">
        <f t="shared" si="212"/>
        <v>63.69</v>
      </c>
      <c r="I380" s="32">
        <v>601.61</v>
      </c>
      <c r="J380" s="31">
        <f t="shared" si="223"/>
        <v>38316.5409</v>
      </c>
      <c r="K380" s="35">
        <f t="shared" si="215"/>
        <v>0</v>
      </c>
      <c r="L380" s="36">
        <f t="shared" si="216"/>
        <v>0</v>
      </c>
      <c r="M380" s="35">
        <f t="shared" si="217"/>
        <v>0</v>
      </c>
      <c r="N380" s="35">
        <f t="shared" si="218"/>
        <v>38316.5409</v>
      </c>
      <c r="O380" s="37">
        <f t="shared" si="208"/>
        <v>1</v>
      </c>
    </row>
    <row r="381" spans="1:15" ht="37.5" x14ac:dyDescent="0.25">
      <c r="A381" s="8" t="s">
        <v>464</v>
      </c>
      <c r="B381" s="4" t="s">
        <v>465</v>
      </c>
      <c r="C381" s="4" t="s">
        <v>101</v>
      </c>
      <c r="D381" s="101">
        <v>194.07</v>
      </c>
      <c r="E381" s="28"/>
      <c r="F381" s="29"/>
      <c r="G381" s="30">
        <f t="shared" si="211"/>
        <v>0</v>
      </c>
      <c r="H381" s="34">
        <f t="shared" si="212"/>
        <v>194.07</v>
      </c>
      <c r="I381" s="32">
        <v>874.05</v>
      </c>
      <c r="J381" s="31">
        <f t="shared" si="223"/>
        <v>169626.8835</v>
      </c>
      <c r="K381" s="35">
        <f t="shared" si="215"/>
        <v>0</v>
      </c>
      <c r="L381" s="36">
        <f t="shared" si="216"/>
        <v>0</v>
      </c>
      <c r="M381" s="35">
        <f t="shared" si="217"/>
        <v>0</v>
      </c>
      <c r="N381" s="35">
        <f t="shared" si="218"/>
        <v>169626.8835</v>
      </c>
      <c r="O381" s="37">
        <f t="shared" si="208"/>
        <v>1</v>
      </c>
    </row>
    <row r="382" spans="1:15" ht="25" x14ac:dyDescent="0.25">
      <c r="A382" s="8" t="s">
        <v>466</v>
      </c>
      <c r="B382" s="4" t="s">
        <v>103</v>
      </c>
      <c r="C382" s="4" t="s">
        <v>9</v>
      </c>
      <c r="D382" s="101">
        <v>12</v>
      </c>
      <c r="E382" s="28"/>
      <c r="F382" s="29"/>
      <c r="G382" s="30">
        <f t="shared" si="211"/>
        <v>0</v>
      </c>
      <c r="H382" s="34">
        <f t="shared" si="212"/>
        <v>12</v>
      </c>
      <c r="I382" s="32">
        <v>1660.34</v>
      </c>
      <c r="J382" s="31">
        <f t="shared" si="223"/>
        <v>19924.079999999998</v>
      </c>
      <c r="K382" s="35">
        <f t="shared" si="215"/>
        <v>0</v>
      </c>
      <c r="L382" s="36">
        <f t="shared" si="216"/>
        <v>0</v>
      </c>
      <c r="M382" s="35">
        <f t="shared" si="217"/>
        <v>0</v>
      </c>
      <c r="N382" s="35">
        <f t="shared" si="218"/>
        <v>19924.079999999998</v>
      </c>
      <c r="O382" s="37">
        <f t="shared" si="208"/>
        <v>1</v>
      </c>
    </row>
    <row r="383" spans="1:15" ht="25" x14ac:dyDescent="0.25">
      <c r="A383" s="8" t="s">
        <v>467</v>
      </c>
      <c r="B383" s="4" t="s">
        <v>468</v>
      </c>
      <c r="C383" s="4" t="s">
        <v>6</v>
      </c>
      <c r="D383" s="101">
        <v>5</v>
      </c>
      <c r="E383" s="28"/>
      <c r="F383" s="29"/>
      <c r="G383" s="30">
        <f t="shared" si="211"/>
        <v>0</v>
      </c>
      <c r="H383" s="34">
        <f t="shared" si="212"/>
        <v>5</v>
      </c>
      <c r="I383" s="32">
        <v>4744.71</v>
      </c>
      <c r="J383" s="31">
        <f t="shared" si="223"/>
        <v>23723.55</v>
      </c>
      <c r="K383" s="35">
        <f t="shared" si="215"/>
        <v>0</v>
      </c>
      <c r="L383" s="36">
        <f t="shared" si="216"/>
        <v>0</v>
      </c>
      <c r="M383" s="35">
        <f t="shared" si="217"/>
        <v>0</v>
      </c>
      <c r="N383" s="35">
        <f t="shared" si="218"/>
        <v>23723.55</v>
      </c>
      <c r="O383" s="37">
        <f t="shared" si="208"/>
        <v>1</v>
      </c>
    </row>
    <row r="384" spans="1:15" x14ac:dyDescent="0.25">
      <c r="A384" s="8" t="s">
        <v>469</v>
      </c>
      <c r="B384" s="4" t="s">
        <v>40</v>
      </c>
      <c r="C384" s="4" t="s">
        <v>38</v>
      </c>
      <c r="D384" s="101">
        <v>2365.77</v>
      </c>
      <c r="E384" s="28"/>
      <c r="F384" s="29"/>
      <c r="G384" s="30">
        <f t="shared" si="211"/>
        <v>0</v>
      </c>
      <c r="H384" s="34">
        <f t="shared" si="212"/>
        <v>2365.77</v>
      </c>
      <c r="I384" s="32">
        <v>1.01</v>
      </c>
      <c r="J384" s="31">
        <f t="shared" si="223"/>
        <v>2389.4277000000002</v>
      </c>
      <c r="K384" s="35">
        <f t="shared" si="215"/>
        <v>0</v>
      </c>
      <c r="L384" s="36">
        <f t="shared" si="216"/>
        <v>0</v>
      </c>
      <c r="M384" s="35">
        <f t="shared" si="217"/>
        <v>0</v>
      </c>
      <c r="N384" s="35">
        <f t="shared" si="218"/>
        <v>2389.4277000000002</v>
      </c>
      <c r="O384" s="37">
        <f t="shared" si="208"/>
        <v>1</v>
      </c>
    </row>
    <row r="385" spans="1:15" ht="25" x14ac:dyDescent="0.25">
      <c r="A385" s="8" t="s">
        <v>470</v>
      </c>
      <c r="B385" s="4" t="s">
        <v>42</v>
      </c>
      <c r="C385" s="4" t="s">
        <v>43</v>
      </c>
      <c r="D385" s="101">
        <v>53229.82</v>
      </c>
      <c r="E385" s="28"/>
      <c r="F385" s="29"/>
      <c r="G385" s="30">
        <f t="shared" si="211"/>
        <v>0</v>
      </c>
      <c r="H385" s="34">
        <f t="shared" si="212"/>
        <v>53229.82</v>
      </c>
      <c r="I385" s="32">
        <v>0.81</v>
      </c>
      <c r="J385" s="31">
        <f t="shared" si="223"/>
        <v>43116.154200000004</v>
      </c>
      <c r="K385" s="35">
        <f t="shared" ref="K385:K395" si="224">I385*E385</f>
        <v>0</v>
      </c>
      <c r="L385" s="36">
        <f t="shared" ref="L385:L395" si="225">I385*F385</f>
        <v>0</v>
      </c>
      <c r="M385" s="35">
        <f t="shared" ref="M385:M395" si="226">I385*G385</f>
        <v>0</v>
      </c>
      <c r="N385" s="35">
        <f t="shared" ref="N385:N395" si="227">I385*H385</f>
        <v>43116.154200000004</v>
      </c>
      <c r="O385" s="37">
        <f t="shared" si="208"/>
        <v>1</v>
      </c>
    </row>
    <row r="386" spans="1:15" x14ac:dyDescent="0.25">
      <c r="A386" s="8" t="s">
        <v>471</v>
      </c>
      <c r="B386" s="4" t="s">
        <v>472</v>
      </c>
      <c r="C386" s="4" t="s">
        <v>6</v>
      </c>
      <c r="D386" s="101">
        <v>2</v>
      </c>
      <c r="E386" s="28"/>
      <c r="F386" s="29"/>
      <c r="G386" s="30">
        <f t="shared" si="211"/>
        <v>0</v>
      </c>
      <c r="H386" s="34">
        <f t="shared" si="212"/>
        <v>2</v>
      </c>
      <c r="I386" s="32">
        <v>6379.75</v>
      </c>
      <c r="J386" s="31">
        <f t="shared" si="223"/>
        <v>12759.5</v>
      </c>
      <c r="K386" s="35">
        <f t="shared" si="224"/>
        <v>0</v>
      </c>
      <c r="L386" s="36">
        <f t="shared" si="225"/>
        <v>0</v>
      </c>
      <c r="M386" s="35">
        <f t="shared" si="226"/>
        <v>0</v>
      </c>
      <c r="N386" s="35">
        <f t="shared" si="227"/>
        <v>12759.5</v>
      </c>
      <c r="O386" s="37">
        <f t="shared" si="208"/>
        <v>1</v>
      </c>
    </row>
    <row r="387" spans="1:15" s="45" customFormat="1" x14ac:dyDescent="0.3">
      <c r="A387" s="3" t="s">
        <v>473</v>
      </c>
      <c r="B387" s="3" t="s">
        <v>335</v>
      </c>
      <c r="C387" s="3"/>
      <c r="D387" s="100"/>
      <c r="E387" s="80"/>
      <c r="F387" s="61"/>
      <c r="G387" s="61">
        <f t="shared" si="211"/>
        <v>0</v>
      </c>
      <c r="H387" s="81">
        <f t="shared" si="212"/>
        <v>0</v>
      </c>
      <c r="I387" s="54"/>
      <c r="J387" s="54">
        <f>SUM(J388:J393)</f>
        <v>21010.222199999997</v>
      </c>
      <c r="K387" s="54">
        <f t="shared" ref="K387:N387" si="228">SUM(K388:K393)</f>
        <v>0</v>
      </c>
      <c r="L387" s="54">
        <f t="shared" si="228"/>
        <v>0</v>
      </c>
      <c r="M387" s="54">
        <f t="shared" si="228"/>
        <v>0</v>
      </c>
      <c r="N387" s="54">
        <f t="shared" si="228"/>
        <v>21010.222199999997</v>
      </c>
      <c r="O387" s="67">
        <f t="shared" si="208"/>
        <v>1</v>
      </c>
    </row>
    <row r="388" spans="1:15" ht="37.5" x14ac:dyDescent="0.25">
      <c r="A388" s="8" t="s">
        <v>474</v>
      </c>
      <c r="B388" s="4" t="s">
        <v>337</v>
      </c>
      <c r="C388" s="4" t="s">
        <v>6</v>
      </c>
      <c r="D388" s="101">
        <v>6</v>
      </c>
      <c r="E388" s="28"/>
      <c r="F388" s="29"/>
      <c r="G388" s="30">
        <f t="shared" si="211"/>
        <v>0</v>
      </c>
      <c r="H388" s="34">
        <f t="shared" si="212"/>
        <v>6</v>
      </c>
      <c r="I388" s="32">
        <v>642.49</v>
      </c>
      <c r="J388" s="31">
        <f t="shared" ref="J388:J393" si="229">I388*D388</f>
        <v>3854.94</v>
      </c>
      <c r="K388" s="35">
        <f t="shared" si="224"/>
        <v>0</v>
      </c>
      <c r="L388" s="36">
        <f t="shared" si="225"/>
        <v>0</v>
      </c>
      <c r="M388" s="35">
        <f t="shared" si="226"/>
        <v>0</v>
      </c>
      <c r="N388" s="35">
        <f t="shared" si="227"/>
        <v>3854.94</v>
      </c>
      <c r="O388" s="37">
        <f t="shared" si="208"/>
        <v>1</v>
      </c>
    </row>
    <row r="389" spans="1:15" ht="37.5" x14ac:dyDescent="0.25">
      <c r="A389" s="8" t="s">
        <v>475</v>
      </c>
      <c r="B389" s="4" t="s">
        <v>339</v>
      </c>
      <c r="C389" s="4" t="s">
        <v>14</v>
      </c>
      <c r="D389" s="101">
        <v>43.8</v>
      </c>
      <c r="E389" s="28"/>
      <c r="F389" s="29"/>
      <c r="G389" s="30">
        <f t="shared" si="211"/>
        <v>0</v>
      </c>
      <c r="H389" s="34">
        <f t="shared" si="212"/>
        <v>43.8</v>
      </c>
      <c r="I389" s="32">
        <v>144.63</v>
      </c>
      <c r="J389" s="31">
        <f t="shared" si="229"/>
        <v>6334.793999999999</v>
      </c>
      <c r="K389" s="35">
        <f t="shared" si="224"/>
        <v>0</v>
      </c>
      <c r="L389" s="36">
        <f t="shared" si="225"/>
        <v>0</v>
      </c>
      <c r="M389" s="35">
        <f t="shared" si="226"/>
        <v>0</v>
      </c>
      <c r="N389" s="35">
        <f t="shared" si="227"/>
        <v>6334.793999999999</v>
      </c>
      <c r="O389" s="37">
        <f t="shared" si="208"/>
        <v>1</v>
      </c>
    </row>
    <row r="390" spans="1:15" ht="37.5" x14ac:dyDescent="0.25">
      <c r="A390" s="8" t="s">
        <v>476</v>
      </c>
      <c r="B390" s="4" t="s">
        <v>341</v>
      </c>
      <c r="C390" s="4" t="s">
        <v>14</v>
      </c>
      <c r="D390" s="101">
        <v>28.8</v>
      </c>
      <c r="E390" s="28"/>
      <c r="F390" s="29"/>
      <c r="G390" s="30">
        <f t="shared" si="211"/>
        <v>0</v>
      </c>
      <c r="H390" s="34">
        <f t="shared" si="212"/>
        <v>28.8</v>
      </c>
      <c r="I390" s="32">
        <v>28.14</v>
      </c>
      <c r="J390" s="31">
        <f t="shared" si="229"/>
        <v>810.43200000000002</v>
      </c>
      <c r="K390" s="35">
        <f t="shared" si="224"/>
        <v>0</v>
      </c>
      <c r="L390" s="36">
        <f t="shared" si="225"/>
        <v>0</v>
      </c>
      <c r="M390" s="35">
        <f t="shared" si="226"/>
        <v>0</v>
      </c>
      <c r="N390" s="35">
        <f t="shared" si="227"/>
        <v>810.43200000000002</v>
      </c>
      <c r="O390" s="37">
        <f t="shared" si="208"/>
        <v>1</v>
      </c>
    </row>
    <row r="391" spans="1:15" ht="25" x14ac:dyDescent="0.25">
      <c r="A391" s="8" t="s">
        <v>477</v>
      </c>
      <c r="B391" s="4" t="s">
        <v>343</v>
      </c>
      <c r="C391" s="4" t="s">
        <v>14</v>
      </c>
      <c r="D391" s="101">
        <v>73.44</v>
      </c>
      <c r="E391" s="28"/>
      <c r="F391" s="29"/>
      <c r="G391" s="30">
        <f t="shared" si="211"/>
        <v>0</v>
      </c>
      <c r="H391" s="34">
        <f t="shared" si="212"/>
        <v>73.44</v>
      </c>
      <c r="I391" s="32">
        <v>3.95</v>
      </c>
      <c r="J391" s="31">
        <f t="shared" si="229"/>
        <v>290.08800000000002</v>
      </c>
      <c r="K391" s="35">
        <f t="shared" si="224"/>
        <v>0</v>
      </c>
      <c r="L391" s="36">
        <f t="shared" si="225"/>
        <v>0</v>
      </c>
      <c r="M391" s="35">
        <f t="shared" si="226"/>
        <v>0</v>
      </c>
      <c r="N391" s="35">
        <f t="shared" si="227"/>
        <v>290.08800000000002</v>
      </c>
      <c r="O391" s="37">
        <f t="shared" ref="O391:O454" si="230">N391/J391</f>
        <v>1</v>
      </c>
    </row>
    <row r="392" spans="1:15" x14ac:dyDescent="0.25">
      <c r="A392" s="8" t="s">
        <v>478</v>
      </c>
      <c r="B392" s="4" t="s">
        <v>345</v>
      </c>
      <c r="C392" s="4" t="s">
        <v>38</v>
      </c>
      <c r="D392" s="101">
        <v>11.02</v>
      </c>
      <c r="E392" s="28"/>
      <c r="F392" s="29"/>
      <c r="G392" s="30">
        <f t="shared" si="211"/>
        <v>0</v>
      </c>
      <c r="H392" s="34">
        <f t="shared" si="212"/>
        <v>11.02</v>
      </c>
      <c r="I392" s="32">
        <v>624.39</v>
      </c>
      <c r="J392" s="31">
        <f t="shared" si="229"/>
        <v>6880.7777999999998</v>
      </c>
      <c r="K392" s="35">
        <f t="shared" si="224"/>
        <v>0</v>
      </c>
      <c r="L392" s="36">
        <f t="shared" si="225"/>
        <v>0</v>
      </c>
      <c r="M392" s="35">
        <f t="shared" si="226"/>
        <v>0</v>
      </c>
      <c r="N392" s="35">
        <f t="shared" si="227"/>
        <v>6880.7777999999998</v>
      </c>
      <c r="O392" s="37">
        <f t="shared" si="230"/>
        <v>1</v>
      </c>
    </row>
    <row r="393" spans="1:15" ht="25" x14ac:dyDescent="0.25">
      <c r="A393" s="8" t="s">
        <v>479</v>
      </c>
      <c r="B393" s="4" t="s">
        <v>347</v>
      </c>
      <c r="C393" s="4" t="s">
        <v>14</v>
      </c>
      <c r="D393" s="101">
        <v>73.44</v>
      </c>
      <c r="E393" s="28"/>
      <c r="F393" s="29"/>
      <c r="G393" s="30">
        <f t="shared" si="211"/>
        <v>0</v>
      </c>
      <c r="H393" s="34">
        <f t="shared" si="212"/>
        <v>73.44</v>
      </c>
      <c r="I393" s="32">
        <v>38.659999999999997</v>
      </c>
      <c r="J393" s="31">
        <f t="shared" si="229"/>
        <v>2839.1903999999995</v>
      </c>
      <c r="K393" s="35">
        <f t="shared" si="224"/>
        <v>0</v>
      </c>
      <c r="L393" s="36">
        <f t="shared" si="225"/>
        <v>0</v>
      </c>
      <c r="M393" s="35">
        <f t="shared" si="226"/>
        <v>0</v>
      </c>
      <c r="N393" s="35">
        <f t="shared" si="227"/>
        <v>2839.1903999999995</v>
      </c>
      <c r="O393" s="37">
        <f t="shared" si="230"/>
        <v>1</v>
      </c>
    </row>
    <row r="394" spans="1:15" s="45" customFormat="1" x14ac:dyDescent="0.3">
      <c r="A394" s="3" t="s">
        <v>480</v>
      </c>
      <c r="B394" s="3" t="s">
        <v>349</v>
      </c>
      <c r="C394" s="3"/>
      <c r="D394" s="100"/>
      <c r="E394" s="80"/>
      <c r="F394" s="61"/>
      <c r="G394" s="61">
        <f t="shared" si="211"/>
        <v>0</v>
      </c>
      <c r="H394" s="81">
        <f t="shared" si="212"/>
        <v>0</v>
      </c>
      <c r="I394" s="54"/>
      <c r="J394" s="54">
        <f>J395</f>
        <v>2963.1350000000002</v>
      </c>
      <c r="K394" s="54">
        <f t="shared" ref="K394:N394" si="231">K395</f>
        <v>0</v>
      </c>
      <c r="L394" s="54">
        <f t="shared" si="231"/>
        <v>0</v>
      </c>
      <c r="M394" s="54">
        <f t="shared" si="231"/>
        <v>0</v>
      </c>
      <c r="N394" s="54">
        <f t="shared" si="231"/>
        <v>2963.1350000000002</v>
      </c>
      <c r="O394" s="67">
        <f t="shared" si="230"/>
        <v>1</v>
      </c>
    </row>
    <row r="395" spans="1:15" x14ac:dyDescent="0.25">
      <c r="A395" s="8" t="s">
        <v>481</v>
      </c>
      <c r="B395" s="4" t="s">
        <v>351</v>
      </c>
      <c r="C395" s="4" t="s">
        <v>14</v>
      </c>
      <c r="D395" s="101">
        <v>5926.27</v>
      </c>
      <c r="E395" s="28"/>
      <c r="F395" s="29"/>
      <c r="G395" s="30">
        <f t="shared" si="211"/>
        <v>0</v>
      </c>
      <c r="H395" s="34">
        <f t="shared" si="212"/>
        <v>5926.27</v>
      </c>
      <c r="I395" s="32">
        <v>0.5</v>
      </c>
      <c r="J395" s="31">
        <f>I395*D395</f>
        <v>2963.1350000000002</v>
      </c>
      <c r="K395" s="35">
        <f t="shared" si="224"/>
        <v>0</v>
      </c>
      <c r="L395" s="36">
        <f t="shared" si="225"/>
        <v>0</v>
      </c>
      <c r="M395" s="35">
        <f t="shared" si="226"/>
        <v>0</v>
      </c>
      <c r="N395" s="35">
        <f t="shared" si="227"/>
        <v>2963.1350000000002</v>
      </c>
      <c r="O395" s="37">
        <f t="shared" si="230"/>
        <v>1</v>
      </c>
    </row>
    <row r="396" spans="1:15" s="13" customFormat="1" x14ac:dyDescent="0.3">
      <c r="A396" s="12" t="s">
        <v>482</v>
      </c>
      <c r="B396" s="12" t="s">
        <v>483</v>
      </c>
      <c r="C396" s="12"/>
      <c r="D396" s="102"/>
      <c r="E396" s="83"/>
      <c r="F396" s="62"/>
      <c r="G396" s="62">
        <f t="shared" si="211"/>
        <v>0</v>
      </c>
      <c r="H396" s="84">
        <f t="shared" si="212"/>
        <v>0</v>
      </c>
      <c r="I396" s="55"/>
      <c r="J396" s="55">
        <f>J397+J423+J446+J467+J476+J485+J492</f>
        <v>1153932.4772999999</v>
      </c>
      <c r="K396" s="55">
        <f t="shared" ref="K396:N396" si="232">K397+K423+K446+K467+K476+K485+K492</f>
        <v>0</v>
      </c>
      <c r="L396" s="55">
        <f t="shared" si="232"/>
        <v>0</v>
      </c>
      <c r="M396" s="55">
        <f t="shared" si="232"/>
        <v>0</v>
      </c>
      <c r="N396" s="55">
        <f t="shared" si="232"/>
        <v>1153932.4842999999</v>
      </c>
      <c r="O396" s="66">
        <f t="shared" si="230"/>
        <v>1.0000000060662129</v>
      </c>
    </row>
    <row r="397" spans="1:15" s="76" customFormat="1" x14ac:dyDescent="0.3">
      <c r="A397" s="70" t="s">
        <v>484</v>
      </c>
      <c r="B397" s="70" t="s">
        <v>485</v>
      </c>
      <c r="C397" s="70"/>
      <c r="D397" s="104"/>
      <c r="E397" s="85"/>
      <c r="F397" s="72"/>
      <c r="G397" s="72">
        <f t="shared" si="211"/>
        <v>0</v>
      </c>
      <c r="H397" s="86">
        <f t="shared" si="212"/>
        <v>0</v>
      </c>
      <c r="I397" s="75"/>
      <c r="J397" s="75">
        <f>J398+J411</f>
        <v>439048.97869999998</v>
      </c>
      <c r="K397" s="75">
        <f t="shared" ref="K397:N397" si="233">K398+K411</f>
        <v>0</v>
      </c>
      <c r="L397" s="75">
        <f t="shared" si="233"/>
        <v>0</v>
      </c>
      <c r="M397" s="75">
        <f t="shared" si="233"/>
        <v>0</v>
      </c>
      <c r="N397" s="75">
        <f t="shared" si="233"/>
        <v>439048.97869999998</v>
      </c>
      <c r="O397" s="77">
        <f t="shared" si="230"/>
        <v>1</v>
      </c>
    </row>
    <row r="398" spans="1:15" s="6" customFormat="1" x14ac:dyDescent="0.3">
      <c r="A398" s="11" t="s">
        <v>486</v>
      </c>
      <c r="B398" s="11" t="s">
        <v>88</v>
      </c>
      <c r="C398" s="11"/>
      <c r="D398" s="103"/>
      <c r="E398" s="78"/>
      <c r="F398" s="63"/>
      <c r="G398" s="63">
        <f t="shared" si="211"/>
        <v>0</v>
      </c>
      <c r="H398" s="79">
        <f t="shared" si="212"/>
        <v>0</v>
      </c>
      <c r="I398" s="56"/>
      <c r="J398" s="56">
        <f>SUM(J399:J410)</f>
        <v>313215.16829999996</v>
      </c>
      <c r="K398" s="56">
        <f t="shared" ref="K398:N398" si="234">SUM(K399:K410)</f>
        <v>0</v>
      </c>
      <c r="L398" s="56">
        <f t="shared" si="234"/>
        <v>0</v>
      </c>
      <c r="M398" s="56">
        <f t="shared" si="234"/>
        <v>0</v>
      </c>
      <c r="N398" s="56">
        <f t="shared" si="234"/>
        <v>313215.16829999996</v>
      </c>
      <c r="O398" s="68">
        <f t="shared" si="230"/>
        <v>1</v>
      </c>
    </row>
    <row r="399" spans="1:15" x14ac:dyDescent="0.25">
      <c r="A399" s="8" t="s">
        <v>487</v>
      </c>
      <c r="B399" s="4" t="s">
        <v>35</v>
      </c>
      <c r="C399" s="4" t="s">
        <v>14</v>
      </c>
      <c r="D399" s="101">
        <v>1975.86</v>
      </c>
      <c r="E399" s="28"/>
      <c r="F399" s="29"/>
      <c r="G399" s="30">
        <f t="shared" si="211"/>
        <v>0</v>
      </c>
      <c r="H399" s="34">
        <f t="shared" si="212"/>
        <v>1975.86</v>
      </c>
      <c r="I399" s="32">
        <v>1.5</v>
      </c>
      <c r="J399" s="31">
        <f t="shared" ref="J399:J410" si="235">I399*D399</f>
        <v>2963.79</v>
      </c>
      <c r="K399" s="35">
        <f t="shared" ref="K399:K428" si="236">I399*E399</f>
        <v>0</v>
      </c>
      <c r="L399" s="36">
        <f t="shared" ref="L399:L428" si="237">I399*F399</f>
        <v>0</v>
      </c>
      <c r="M399" s="35">
        <f t="shared" ref="M399:M428" si="238">I399*G399</f>
        <v>0</v>
      </c>
      <c r="N399" s="35">
        <f t="shared" ref="N399:N428" si="239">I399*H399</f>
        <v>2963.79</v>
      </c>
      <c r="O399" s="37">
        <f t="shared" si="230"/>
        <v>1</v>
      </c>
    </row>
    <row r="400" spans="1:15" ht="25" x14ac:dyDescent="0.25">
      <c r="A400" s="8" t="s">
        <v>488</v>
      </c>
      <c r="B400" s="4" t="s">
        <v>37</v>
      </c>
      <c r="C400" s="4" t="s">
        <v>38</v>
      </c>
      <c r="D400" s="101">
        <v>592.76</v>
      </c>
      <c r="E400" s="28"/>
      <c r="F400" s="29"/>
      <c r="G400" s="30">
        <f t="shared" si="211"/>
        <v>0</v>
      </c>
      <c r="H400" s="34">
        <f t="shared" si="212"/>
        <v>592.76</v>
      </c>
      <c r="I400" s="32">
        <v>10.62</v>
      </c>
      <c r="J400" s="31">
        <f t="shared" si="235"/>
        <v>6295.1111999999994</v>
      </c>
      <c r="K400" s="35">
        <f t="shared" si="236"/>
        <v>0</v>
      </c>
      <c r="L400" s="36">
        <f t="shared" si="237"/>
        <v>0</v>
      </c>
      <c r="M400" s="35">
        <f t="shared" si="238"/>
        <v>0</v>
      </c>
      <c r="N400" s="35">
        <f t="shared" si="239"/>
        <v>6295.1111999999994</v>
      </c>
      <c r="O400" s="37">
        <f t="shared" si="230"/>
        <v>1</v>
      </c>
    </row>
    <row r="401" spans="1:15" x14ac:dyDescent="0.25">
      <c r="A401" s="8" t="s">
        <v>489</v>
      </c>
      <c r="B401" s="4" t="s">
        <v>40</v>
      </c>
      <c r="C401" s="4" t="s">
        <v>38</v>
      </c>
      <c r="D401" s="101">
        <v>770.59</v>
      </c>
      <c r="E401" s="28"/>
      <c r="F401" s="29"/>
      <c r="G401" s="30">
        <f t="shared" si="211"/>
        <v>0</v>
      </c>
      <c r="H401" s="34">
        <f t="shared" si="212"/>
        <v>770.59</v>
      </c>
      <c r="I401" s="32">
        <v>1.01</v>
      </c>
      <c r="J401" s="31">
        <f t="shared" si="235"/>
        <v>778.29590000000007</v>
      </c>
      <c r="K401" s="35">
        <f t="shared" si="236"/>
        <v>0</v>
      </c>
      <c r="L401" s="36">
        <f t="shared" si="237"/>
        <v>0</v>
      </c>
      <c r="M401" s="35">
        <f t="shared" si="238"/>
        <v>0</v>
      </c>
      <c r="N401" s="35">
        <f t="shared" si="239"/>
        <v>778.29590000000007</v>
      </c>
      <c r="O401" s="37">
        <f t="shared" si="230"/>
        <v>1</v>
      </c>
    </row>
    <row r="402" spans="1:15" ht="25" x14ac:dyDescent="0.25">
      <c r="A402" s="8" t="s">
        <v>490</v>
      </c>
      <c r="B402" s="4" t="s">
        <v>42</v>
      </c>
      <c r="C402" s="4" t="s">
        <v>43</v>
      </c>
      <c r="D402" s="101">
        <v>17338.27</v>
      </c>
      <c r="E402" s="28"/>
      <c r="F402" s="29"/>
      <c r="G402" s="30">
        <f t="shared" si="211"/>
        <v>0</v>
      </c>
      <c r="H402" s="34">
        <f t="shared" si="212"/>
        <v>17338.27</v>
      </c>
      <c r="I402" s="32">
        <v>0.81</v>
      </c>
      <c r="J402" s="31">
        <f t="shared" si="235"/>
        <v>14043.998700000002</v>
      </c>
      <c r="K402" s="35">
        <f t="shared" si="236"/>
        <v>0</v>
      </c>
      <c r="L402" s="36">
        <f t="shared" si="237"/>
        <v>0</v>
      </c>
      <c r="M402" s="35">
        <f t="shared" si="238"/>
        <v>0</v>
      </c>
      <c r="N402" s="35">
        <f t="shared" si="239"/>
        <v>14043.998700000002</v>
      </c>
      <c r="O402" s="37">
        <f t="shared" si="230"/>
        <v>1</v>
      </c>
    </row>
    <row r="403" spans="1:15" ht="25" x14ac:dyDescent="0.25">
      <c r="A403" s="8" t="s">
        <v>491</v>
      </c>
      <c r="B403" s="4" t="s">
        <v>45</v>
      </c>
      <c r="C403" s="4" t="s">
        <v>14</v>
      </c>
      <c r="D403" s="101">
        <v>1975.86</v>
      </c>
      <c r="E403" s="28"/>
      <c r="F403" s="29"/>
      <c r="G403" s="30">
        <f t="shared" si="211"/>
        <v>0</v>
      </c>
      <c r="H403" s="34">
        <f t="shared" si="212"/>
        <v>1975.86</v>
      </c>
      <c r="I403" s="32">
        <v>2.12</v>
      </c>
      <c r="J403" s="31">
        <f t="shared" si="235"/>
        <v>4188.8231999999998</v>
      </c>
      <c r="K403" s="35">
        <f t="shared" si="236"/>
        <v>0</v>
      </c>
      <c r="L403" s="36">
        <f t="shared" si="237"/>
        <v>0</v>
      </c>
      <c r="M403" s="35">
        <f t="shared" si="238"/>
        <v>0</v>
      </c>
      <c r="N403" s="35">
        <f t="shared" si="239"/>
        <v>4188.8231999999998</v>
      </c>
      <c r="O403" s="37">
        <f t="shared" si="230"/>
        <v>1</v>
      </c>
    </row>
    <row r="404" spans="1:15" ht="25" x14ac:dyDescent="0.25">
      <c r="A404" s="8" t="s">
        <v>492</v>
      </c>
      <c r="B404" s="4" t="s">
        <v>47</v>
      </c>
      <c r="C404" s="4" t="s">
        <v>38</v>
      </c>
      <c r="D404" s="101">
        <v>197.59</v>
      </c>
      <c r="E404" s="28"/>
      <c r="F404" s="29"/>
      <c r="G404" s="30">
        <f t="shared" si="211"/>
        <v>0</v>
      </c>
      <c r="H404" s="34">
        <f t="shared" si="212"/>
        <v>197.59</v>
      </c>
      <c r="I404" s="32">
        <v>12.76</v>
      </c>
      <c r="J404" s="31">
        <f t="shared" si="235"/>
        <v>2521.2483999999999</v>
      </c>
      <c r="K404" s="35">
        <f t="shared" si="236"/>
        <v>0</v>
      </c>
      <c r="L404" s="36">
        <f t="shared" si="237"/>
        <v>0</v>
      </c>
      <c r="M404" s="35">
        <f t="shared" si="238"/>
        <v>0</v>
      </c>
      <c r="N404" s="35">
        <f t="shared" si="239"/>
        <v>2521.2483999999999</v>
      </c>
      <c r="O404" s="37">
        <f t="shared" si="230"/>
        <v>1</v>
      </c>
    </row>
    <row r="405" spans="1:15" x14ac:dyDescent="0.25">
      <c r="A405" s="8" t="s">
        <v>493</v>
      </c>
      <c r="B405" s="4" t="s">
        <v>49</v>
      </c>
      <c r="C405" s="4" t="s">
        <v>38</v>
      </c>
      <c r="D405" s="101">
        <v>197.59</v>
      </c>
      <c r="E405" s="28"/>
      <c r="F405" s="29"/>
      <c r="G405" s="30">
        <f t="shared" si="211"/>
        <v>0</v>
      </c>
      <c r="H405" s="34">
        <f t="shared" si="212"/>
        <v>197.59</v>
      </c>
      <c r="I405" s="32">
        <v>0.48</v>
      </c>
      <c r="J405" s="31">
        <f t="shared" si="235"/>
        <v>94.843199999999996</v>
      </c>
      <c r="K405" s="35">
        <f t="shared" si="236"/>
        <v>0</v>
      </c>
      <c r="L405" s="36">
        <f t="shared" si="237"/>
        <v>0</v>
      </c>
      <c r="M405" s="35">
        <f t="shared" si="238"/>
        <v>0</v>
      </c>
      <c r="N405" s="35">
        <f t="shared" si="239"/>
        <v>94.843199999999996</v>
      </c>
      <c r="O405" s="37">
        <f t="shared" si="230"/>
        <v>1</v>
      </c>
    </row>
    <row r="406" spans="1:15" ht="25" x14ac:dyDescent="0.25">
      <c r="A406" s="8" t="s">
        <v>494</v>
      </c>
      <c r="B406" s="4" t="s">
        <v>42</v>
      </c>
      <c r="C406" s="4" t="s">
        <v>43</v>
      </c>
      <c r="D406" s="101">
        <v>4445.7700000000004</v>
      </c>
      <c r="E406" s="28"/>
      <c r="F406" s="29"/>
      <c r="G406" s="30">
        <f t="shared" si="211"/>
        <v>0</v>
      </c>
      <c r="H406" s="34">
        <f t="shared" si="212"/>
        <v>4445.7700000000004</v>
      </c>
      <c r="I406" s="32">
        <v>0.81</v>
      </c>
      <c r="J406" s="31">
        <f t="shared" si="235"/>
        <v>3601.0737000000004</v>
      </c>
      <c r="K406" s="35">
        <f t="shared" si="236"/>
        <v>0</v>
      </c>
      <c r="L406" s="36">
        <f t="shared" si="237"/>
        <v>0</v>
      </c>
      <c r="M406" s="35">
        <f t="shared" si="238"/>
        <v>0</v>
      </c>
      <c r="N406" s="35">
        <f t="shared" si="239"/>
        <v>3601.0737000000004</v>
      </c>
      <c r="O406" s="37">
        <f t="shared" si="230"/>
        <v>1</v>
      </c>
    </row>
    <row r="407" spans="1:15" ht="25" x14ac:dyDescent="0.25">
      <c r="A407" s="8" t="s">
        <v>495</v>
      </c>
      <c r="B407" s="4" t="s">
        <v>52</v>
      </c>
      <c r="C407" s="4" t="s">
        <v>14</v>
      </c>
      <c r="D407" s="101">
        <v>1975.86</v>
      </c>
      <c r="E407" s="28"/>
      <c r="F407" s="29"/>
      <c r="G407" s="30">
        <f t="shared" ref="G407:G470" si="240">E407+F407</f>
        <v>0</v>
      </c>
      <c r="H407" s="34">
        <f t="shared" ref="H407:H470" si="241">D407-G407</f>
        <v>1975.86</v>
      </c>
      <c r="I407" s="32">
        <v>122.3</v>
      </c>
      <c r="J407" s="31">
        <f t="shared" si="235"/>
        <v>241647.67799999999</v>
      </c>
      <c r="K407" s="35">
        <f t="shared" si="236"/>
        <v>0</v>
      </c>
      <c r="L407" s="36">
        <f t="shared" si="237"/>
        <v>0</v>
      </c>
      <c r="M407" s="35">
        <f t="shared" si="238"/>
        <v>0</v>
      </c>
      <c r="N407" s="35">
        <f t="shared" si="239"/>
        <v>241647.67799999999</v>
      </c>
      <c r="O407" s="37">
        <f t="shared" si="230"/>
        <v>1</v>
      </c>
    </row>
    <row r="408" spans="1:15" ht="25" x14ac:dyDescent="0.25">
      <c r="A408" s="8" t="s">
        <v>496</v>
      </c>
      <c r="B408" s="4" t="s">
        <v>54</v>
      </c>
      <c r="C408" s="4" t="s">
        <v>55</v>
      </c>
      <c r="D408" s="101">
        <v>658.62</v>
      </c>
      <c r="E408" s="28"/>
      <c r="F408" s="29"/>
      <c r="G408" s="30">
        <f t="shared" si="240"/>
        <v>0</v>
      </c>
      <c r="H408" s="34">
        <f t="shared" si="241"/>
        <v>658.62</v>
      </c>
      <c r="I408" s="32">
        <v>43.33</v>
      </c>
      <c r="J408" s="31">
        <f t="shared" si="235"/>
        <v>28538.0046</v>
      </c>
      <c r="K408" s="35">
        <f t="shared" si="236"/>
        <v>0</v>
      </c>
      <c r="L408" s="36">
        <f t="shared" si="237"/>
        <v>0</v>
      </c>
      <c r="M408" s="35">
        <f t="shared" si="238"/>
        <v>0</v>
      </c>
      <c r="N408" s="35">
        <f t="shared" si="239"/>
        <v>28538.0046</v>
      </c>
      <c r="O408" s="37">
        <f t="shared" si="230"/>
        <v>1</v>
      </c>
    </row>
    <row r="409" spans="1:15" ht="25" x14ac:dyDescent="0.25">
      <c r="A409" s="8" t="s">
        <v>497</v>
      </c>
      <c r="B409" s="4" t="s">
        <v>57</v>
      </c>
      <c r="C409" s="4" t="s">
        <v>55</v>
      </c>
      <c r="D409" s="101">
        <v>658.62</v>
      </c>
      <c r="E409" s="28"/>
      <c r="F409" s="29"/>
      <c r="G409" s="30">
        <f t="shared" si="240"/>
        <v>0</v>
      </c>
      <c r="H409" s="34">
        <f t="shared" si="241"/>
        <v>658.62</v>
      </c>
      <c r="I409" s="32">
        <v>8.32</v>
      </c>
      <c r="J409" s="31">
        <f t="shared" si="235"/>
        <v>5479.7184000000007</v>
      </c>
      <c r="K409" s="35">
        <f t="shared" si="236"/>
        <v>0</v>
      </c>
      <c r="L409" s="36">
        <f t="shared" si="237"/>
        <v>0</v>
      </c>
      <c r="M409" s="35">
        <f t="shared" si="238"/>
        <v>0</v>
      </c>
      <c r="N409" s="35">
        <f t="shared" si="239"/>
        <v>5479.7184000000007</v>
      </c>
      <c r="O409" s="37">
        <f t="shared" si="230"/>
        <v>1</v>
      </c>
    </row>
    <row r="410" spans="1:15" x14ac:dyDescent="0.25">
      <c r="A410" s="8" t="s">
        <v>498</v>
      </c>
      <c r="B410" s="4" t="s">
        <v>59</v>
      </c>
      <c r="C410" s="4" t="s">
        <v>55</v>
      </c>
      <c r="D410" s="101">
        <v>658.62</v>
      </c>
      <c r="E410" s="28"/>
      <c r="F410" s="29"/>
      <c r="G410" s="30">
        <f t="shared" si="240"/>
        <v>0</v>
      </c>
      <c r="H410" s="34">
        <f t="shared" si="241"/>
        <v>658.62</v>
      </c>
      <c r="I410" s="32">
        <v>4.6500000000000004</v>
      </c>
      <c r="J410" s="31">
        <f t="shared" si="235"/>
        <v>3062.5830000000001</v>
      </c>
      <c r="K410" s="35">
        <f t="shared" si="236"/>
        <v>0</v>
      </c>
      <c r="L410" s="36">
        <f t="shared" si="237"/>
        <v>0</v>
      </c>
      <c r="M410" s="35">
        <f t="shared" si="238"/>
        <v>0</v>
      </c>
      <c r="N410" s="35">
        <f t="shared" si="239"/>
        <v>3062.5830000000001</v>
      </c>
      <c r="O410" s="37">
        <f t="shared" si="230"/>
        <v>1</v>
      </c>
    </row>
    <row r="411" spans="1:15" s="6" customFormat="1" x14ac:dyDescent="0.3">
      <c r="A411" s="11" t="s">
        <v>499</v>
      </c>
      <c r="B411" s="11" t="s">
        <v>91</v>
      </c>
      <c r="C411" s="11"/>
      <c r="D411" s="103"/>
      <c r="E411" s="78"/>
      <c r="F411" s="63"/>
      <c r="G411" s="63">
        <f t="shared" si="240"/>
        <v>0</v>
      </c>
      <c r="H411" s="79">
        <f t="shared" si="241"/>
        <v>0</v>
      </c>
      <c r="I411" s="56"/>
      <c r="J411" s="56">
        <f>SUM(J412:J422)</f>
        <v>125833.81040000002</v>
      </c>
      <c r="K411" s="56">
        <f t="shared" ref="K411:N411" si="242">SUM(K412:K422)</f>
        <v>0</v>
      </c>
      <c r="L411" s="56">
        <f t="shared" si="242"/>
        <v>0</v>
      </c>
      <c r="M411" s="56">
        <f t="shared" si="242"/>
        <v>0</v>
      </c>
      <c r="N411" s="56">
        <f t="shared" si="242"/>
        <v>125833.81040000002</v>
      </c>
      <c r="O411" s="68">
        <f t="shared" si="230"/>
        <v>1</v>
      </c>
    </row>
    <row r="412" spans="1:15" x14ac:dyDescent="0.25">
      <c r="A412" s="8" t="s">
        <v>500</v>
      </c>
      <c r="B412" s="4" t="s">
        <v>93</v>
      </c>
      <c r="C412" s="4" t="s">
        <v>55</v>
      </c>
      <c r="D412" s="101">
        <v>182.17</v>
      </c>
      <c r="E412" s="28"/>
      <c r="F412" s="29"/>
      <c r="G412" s="30">
        <f t="shared" si="240"/>
        <v>0</v>
      </c>
      <c r="H412" s="34">
        <f t="shared" si="241"/>
        <v>182.17</v>
      </c>
      <c r="I412" s="32">
        <v>1.7</v>
      </c>
      <c r="J412" s="31">
        <f t="shared" ref="J412:J422" si="243">I412*D412</f>
        <v>309.68899999999996</v>
      </c>
      <c r="K412" s="35">
        <f t="shared" si="236"/>
        <v>0</v>
      </c>
      <c r="L412" s="36">
        <f t="shared" si="237"/>
        <v>0</v>
      </c>
      <c r="M412" s="35">
        <f t="shared" si="238"/>
        <v>0</v>
      </c>
      <c r="N412" s="35">
        <f t="shared" si="239"/>
        <v>309.68899999999996</v>
      </c>
      <c r="O412" s="37">
        <f t="shared" si="230"/>
        <v>1</v>
      </c>
    </row>
    <row r="413" spans="1:15" ht="25" x14ac:dyDescent="0.25">
      <c r="A413" s="8" t="s">
        <v>501</v>
      </c>
      <c r="B413" s="4" t="s">
        <v>37</v>
      </c>
      <c r="C413" s="4" t="s">
        <v>38</v>
      </c>
      <c r="D413" s="101">
        <v>268.56</v>
      </c>
      <c r="E413" s="28"/>
      <c r="F413" s="29"/>
      <c r="G413" s="30">
        <f t="shared" si="240"/>
        <v>0</v>
      </c>
      <c r="H413" s="34">
        <f t="shared" si="241"/>
        <v>268.56</v>
      </c>
      <c r="I413" s="32">
        <v>10.62</v>
      </c>
      <c r="J413" s="31">
        <f t="shared" si="243"/>
        <v>2852.1071999999999</v>
      </c>
      <c r="K413" s="35">
        <f t="shared" si="236"/>
        <v>0</v>
      </c>
      <c r="L413" s="36">
        <f t="shared" si="237"/>
        <v>0</v>
      </c>
      <c r="M413" s="35">
        <f t="shared" si="238"/>
        <v>0</v>
      </c>
      <c r="N413" s="35">
        <f t="shared" si="239"/>
        <v>2852.1071999999999</v>
      </c>
      <c r="O413" s="37">
        <f t="shared" si="230"/>
        <v>1</v>
      </c>
    </row>
    <row r="414" spans="1:15" ht="25" x14ac:dyDescent="0.25">
      <c r="A414" s="8" t="s">
        <v>502</v>
      </c>
      <c r="B414" s="4" t="s">
        <v>96</v>
      </c>
      <c r="C414" s="4" t="s">
        <v>38</v>
      </c>
      <c r="D414" s="101">
        <v>20.5</v>
      </c>
      <c r="E414" s="28"/>
      <c r="F414" s="29"/>
      <c r="G414" s="30">
        <f t="shared" si="240"/>
        <v>0</v>
      </c>
      <c r="H414" s="34">
        <f t="shared" si="241"/>
        <v>20.5</v>
      </c>
      <c r="I414" s="32">
        <v>179.73</v>
      </c>
      <c r="J414" s="31">
        <f t="shared" si="243"/>
        <v>3684.4649999999997</v>
      </c>
      <c r="K414" s="35">
        <f t="shared" si="236"/>
        <v>0</v>
      </c>
      <c r="L414" s="36">
        <f t="shared" si="237"/>
        <v>0</v>
      </c>
      <c r="M414" s="35">
        <f t="shared" si="238"/>
        <v>0</v>
      </c>
      <c r="N414" s="35">
        <f t="shared" si="239"/>
        <v>3684.4649999999997</v>
      </c>
      <c r="O414" s="37">
        <f t="shared" si="230"/>
        <v>1</v>
      </c>
    </row>
    <row r="415" spans="1:15" ht="25" x14ac:dyDescent="0.25">
      <c r="A415" s="8" t="s">
        <v>503</v>
      </c>
      <c r="B415" s="4" t="s">
        <v>98</v>
      </c>
      <c r="C415" s="4" t="s">
        <v>38</v>
      </c>
      <c r="D415" s="101">
        <v>206.21</v>
      </c>
      <c r="E415" s="28"/>
      <c r="F415" s="29"/>
      <c r="G415" s="30">
        <f t="shared" si="240"/>
        <v>0</v>
      </c>
      <c r="H415" s="34">
        <f t="shared" si="241"/>
        <v>206.21</v>
      </c>
      <c r="I415" s="32">
        <v>133.13</v>
      </c>
      <c r="J415" s="31">
        <f t="shared" si="243"/>
        <v>27452.737300000001</v>
      </c>
      <c r="K415" s="35">
        <f t="shared" si="236"/>
        <v>0</v>
      </c>
      <c r="L415" s="36">
        <f t="shared" si="237"/>
        <v>0</v>
      </c>
      <c r="M415" s="35">
        <f t="shared" si="238"/>
        <v>0</v>
      </c>
      <c r="N415" s="35">
        <f t="shared" si="239"/>
        <v>27452.737300000001</v>
      </c>
      <c r="O415" s="37">
        <f t="shared" si="230"/>
        <v>1</v>
      </c>
    </row>
    <row r="416" spans="1:15" ht="37.5" x14ac:dyDescent="0.25">
      <c r="A416" s="8" t="s">
        <v>504</v>
      </c>
      <c r="B416" s="4" t="s">
        <v>379</v>
      </c>
      <c r="C416" s="4" t="s">
        <v>101</v>
      </c>
      <c r="D416" s="101">
        <v>45.43</v>
      </c>
      <c r="E416" s="28"/>
      <c r="F416" s="29"/>
      <c r="G416" s="30">
        <f t="shared" si="240"/>
        <v>0</v>
      </c>
      <c r="H416" s="34">
        <f t="shared" si="241"/>
        <v>45.43</v>
      </c>
      <c r="I416" s="32">
        <v>142.88</v>
      </c>
      <c r="J416" s="31">
        <f t="shared" si="243"/>
        <v>6491.0383999999995</v>
      </c>
      <c r="K416" s="35">
        <f t="shared" si="236"/>
        <v>0</v>
      </c>
      <c r="L416" s="36">
        <f t="shared" si="237"/>
        <v>0</v>
      </c>
      <c r="M416" s="35">
        <f t="shared" si="238"/>
        <v>0</v>
      </c>
      <c r="N416" s="35">
        <f t="shared" si="239"/>
        <v>6491.0383999999995</v>
      </c>
      <c r="O416" s="37">
        <f t="shared" si="230"/>
        <v>1</v>
      </c>
    </row>
    <row r="417" spans="1:15" ht="37.5" x14ac:dyDescent="0.25">
      <c r="A417" s="8" t="s">
        <v>505</v>
      </c>
      <c r="B417" s="4" t="s">
        <v>212</v>
      </c>
      <c r="C417" s="4" t="s">
        <v>101</v>
      </c>
      <c r="D417" s="101">
        <v>136.74</v>
      </c>
      <c r="E417" s="28"/>
      <c r="F417" s="29"/>
      <c r="G417" s="30">
        <f t="shared" si="240"/>
        <v>0</v>
      </c>
      <c r="H417" s="34">
        <f t="shared" si="241"/>
        <v>136.74</v>
      </c>
      <c r="I417" s="32">
        <v>312.72000000000003</v>
      </c>
      <c r="J417" s="31">
        <f t="shared" si="243"/>
        <v>42761.332800000004</v>
      </c>
      <c r="K417" s="35">
        <f t="shared" si="236"/>
        <v>0</v>
      </c>
      <c r="L417" s="36">
        <f t="shared" si="237"/>
        <v>0</v>
      </c>
      <c r="M417" s="35">
        <f t="shared" si="238"/>
        <v>0</v>
      </c>
      <c r="N417" s="35">
        <f t="shared" si="239"/>
        <v>42761.332800000004</v>
      </c>
      <c r="O417" s="37">
        <f t="shared" si="230"/>
        <v>1</v>
      </c>
    </row>
    <row r="418" spans="1:15" ht="25" x14ac:dyDescent="0.25">
      <c r="A418" s="8" t="s">
        <v>506</v>
      </c>
      <c r="B418" s="4" t="s">
        <v>103</v>
      </c>
      <c r="C418" s="4" t="s">
        <v>9</v>
      </c>
      <c r="D418" s="101">
        <v>8</v>
      </c>
      <c r="E418" s="28"/>
      <c r="F418" s="29"/>
      <c r="G418" s="30">
        <f t="shared" si="240"/>
        <v>0</v>
      </c>
      <c r="H418" s="34">
        <f t="shared" si="241"/>
        <v>8</v>
      </c>
      <c r="I418" s="32">
        <v>1660.34</v>
      </c>
      <c r="J418" s="31">
        <f t="shared" si="243"/>
        <v>13282.72</v>
      </c>
      <c r="K418" s="35">
        <f t="shared" si="236"/>
        <v>0</v>
      </c>
      <c r="L418" s="36">
        <f t="shared" si="237"/>
        <v>0</v>
      </c>
      <c r="M418" s="35">
        <f t="shared" si="238"/>
        <v>0</v>
      </c>
      <c r="N418" s="35">
        <f t="shared" si="239"/>
        <v>13282.72</v>
      </c>
      <c r="O418" s="37">
        <f t="shared" si="230"/>
        <v>1</v>
      </c>
    </row>
    <row r="419" spans="1:15" ht="25" x14ac:dyDescent="0.25">
      <c r="A419" s="8" t="s">
        <v>507</v>
      </c>
      <c r="B419" s="4" t="s">
        <v>215</v>
      </c>
      <c r="C419" s="4" t="s">
        <v>6</v>
      </c>
      <c r="D419" s="101">
        <v>4</v>
      </c>
      <c r="E419" s="28"/>
      <c r="F419" s="29"/>
      <c r="G419" s="30">
        <f t="shared" si="240"/>
        <v>0</v>
      </c>
      <c r="H419" s="34">
        <f t="shared" si="241"/>
        <v>4</v>
      </c>
      <c r="I419" s="32">
        <v>3603.29</v>
      </c>
      <c r="J419" s="31">
        <f t="shared" si="243"/>
        <v>14413.16</v>
      </c>
      <c r="K419" s="35">
        <f t="shared" si="236"/>
        <v>0</v>
      </c>
      <c r="L419" s="36">
        <f t="shared" si="237"/>
        <v>0</v>
      </c>
      <c r="M419" s="35">
        <f t="shared" si="238"/>
        <v>0</v>
      </c>
      <c r="N419" s="35">
        <f t="shared" si="239"/>
        <v>14413.16</v>
      </c>
      <c r="O419" s="37">
        <f t="shared" si="230"/>
        <v>1</v>
      </c>
    </row>
    <row r="420" spans="1:15" x14ac:dyDescent="0.25">
      <c r="A420" s="8" t="s">
        <v>508</v>
      </c>
      <c r="B420" s="4" t="s">
        <v>40</v>
      </c>
      <c r="C420" s="4" t="s">
        <v>38</v>
      </c>
      <c r="D420" s="101">
        <v>643.85</v>
      </c>
      <c r="E420" s="28"/>
      <c r="F420" s="29"/>
      <c r="G420" s="30">
        <f t="shared" si="240"/>
        <v>0</v>
      </c>
      <c r="H420" s="34">
        <f t="shared" si="241"/>
        <v>643.85</v>
      </c>
      <c r="I420" s="32">
        <v>1.01</v>
      </c>
      <c r="J420" s="31">
        <f t="shared" si="243"/>
        <v>650.2885</v>
      </c>
      <c r="K420" s="35">
        <f t="shared" si="236"/>
        <v>0</v>
      </c>
      <c r="L420" s="36">
        <f t="shared" si="237"/>
        <v>0</v>
      </c>
      <c r="M420" s="35">
        <f t="shared" si="238"/>
        <v>0</v>
      </c>
      <c r="N420" s="35">
        <f t="shared" si="239"/>
        <v>650.2885</v>
      </c>
      <c r="O420" s="37">
        <f t="shared" si="230"/>
        <v>1</v>
      </c>
    </row>
    <row r="421" spans="1:15" ht="25" x14ac:dyDescent="0.25">
      <c r="A421" s="8" t="s">
        <v>509</v>
      </c>
      <c r="B421" s="4" t="s">
        <v>42</v>
      </c>
      <c r="C421" s="4" t="s">
        <v>43</v>
      </c>
      <c r="D421" s="101">
        <v>14486.62</v>
      </c>
      <c r="E421" s="28"/>
      <c r="F421" s="29"/>
      <c r="G421" s="30">
        <f t="shared" si="240"/>
        <v>0</v>
      </c>
      <c r="H421" s="34">
        <f t="shared" si="241"/>
        <v>14486.62</v>
      </c>
      <c r="I421" s="32">
        <v>0.81</v>
      </c>
      <c r="J421" s="31">
        <f t="shared" si="243"/>
        <v>11734.162200000001</v>
      </c>
      <c r="K421" s="35">
        <f t="shared" si="236"/>
        <v>0</v>
      </c>
      <c r="L421" s="36">
        <f t="shared" si="237"/>
        <v>0</v>
      </c>
      <c r="M421" s="35">
        <f t="shared" si="238"/>
        <v>0</v>
      </c>
      <c r="N421" s="35">
        <f t="shared" si="239"/>
        <v>11734.162200000001</v>
      </c>
      <c r="O421" s="37">
        <f t="shared" si="230"/>
        <v>1</v>
      </c>
    </row>
    <row r="422" spans="1:15" x14ac:dyDescent="0.25">
      <c r="A422" s="8" t="s">
        <v>510</v>
      </c>
      <c r="B422" s="4" t="s">
        <v>73</v>
      </c>
      <c r="C422" s="4" t="s">
        <v>6</v>
      </c>
      <c r="D422" s="101">
        <v>1</v>
      </c>
      <c r="E422" s="28"/>
      <c r="F422" s="29"/>
      <c r="G422" s="30">
        <f t="shared" si="240"/>
        <v>0</v>
      </c>
      <c r="H422" s="34">
        <f t="shared" si="241"/>
        <v>1</v>
      </c>
      <c r="I422" s="32">
        <v>2202.11</v>
      </c>
      <c r="J422" s="31">
        <f t="shared" si="243"/>
        <v>2202.11</v>
      </c>
      <c r="K422" s="35">
        <f t="shared" si="236"/>
        <v>0</v>
      </c>
      <c r="L422" s="36">
        <f t="shared" si="237"/>
        <v>0</v>
      </c>
      <c r="M422" s="35">
        <f t="shared" si="238"/>
        <v>0</v>
      </c>
      <c r="N422" s="35">
        <f t="shared" si="239"/>
        <v>2202.11</v>
      </c>
      <c r="O422" s="37">
        <f t="shared" si="230"/>
        <v>1</v>
      </c>
    </row>
    <row r="423" spans="1:15" s="76" customFormat="1" x14ac:dyDescent="0.3">
      <c r="A423" s="70" t="s">
        <v>511</v>
      </c>
      <c r="B423" s="70" t="s">
        <v>512</v>
      </c>
      <c r="C423" s="70"/>
      <c r="D423" s="104"/>
      <c r="E423" s="85"/>
      <c r="F423" s="72"/>
      <c r="G423" s="72">
        <f t="shared" si="240"/>
        <v>0</v>
      </c>
      <c r="H423" s="86">
        <f t="shared" si="241"/>
        <v>0</v>
      </c>
      <c r="I423" s="75"/>
      <c r="J423" s="75">
        <f>J424+J434</f>
        <v>221541.57879999999</v>
      </c>
      <c r="K423" s="75">
        <f t="shared" ref="K423:N423" si="244">K424+K434</f>
        <v>0</v>
      </c>
      <c r="L423" s="75">
        <f t="shared" si="244"/>
        <v>0</v>
      </c>
      <c r="M423" s="75">
        <f t="shared" si="244"/>
        <v>0</v>
      </c>
      <c r="N423" s="75">
        <f t="shared" si="244"/>
        <v>221541.5858</v>
      </c>
      <c r="O423" s="77">
        <f t="shared" si="230"/>
        <v>1.0000000315967776</v>
      </c>
    </row>
    <row r="424" spans="1:15" s="6" customFormat="1" x14ac:dyDescent="0.3">
      <c r="A424" s="11" t="s">
        <v>513</v>
      </c>
      <c r="B424" s="11" t="s">
        <v>88</v>
      </c>
      <c r="C424" s="11"/>
      <c r="D424" s="103"/>
      <c r="E424" s="78"/>
      <c r="F424" s="63"/>
      <c r="G424" s="63">
        <f t="shared" si="240"/>
        <v>0</v>
      </c>
      <c r="H424" s="79">
        <f t="shared" si="241"/>
        <v>0</v>
      </c>
      <c r="I424" s="56"/>
      <c r="J424" s="56">
        <f>SUM(J425:J433)</f>
        <v>120366.60040000001</v>
      </c>
      <c r="K424" s="56">
        <f t="shared" ref="K424:N424" si="245">SUM(K425:K433)</f>
        <v>0</v>
      </c>
      <c r="L424" s="56">
        <f t="shared" si="245"/>
        <v>0</v>
      </c>
      <c r="M424" s="56">
        <f t="shared" si="245"/>
        <v>0</v>
      </c>
      <c r="N424" s="56">
        <f t="shared" si="245"/>
        <v>120366.60040000001</v>
      </c>
      <c r="O424" s="68">
        <f t="shared" si="230"/>
        <v>1</v>
      </c>
    </row>
    <row r="425" spans="1:15" x14ac:dyDescent="0.25">
      <c r="A425" s="8" t="s">
        <v>514</v>
      </c>
      <c r="B425" s="4" t="s">
        <v>35</v>
      </c>
      <c r="C425" s="4" t="s">
        <v>14</v>
      </c>
      <c r="D425" s="101">
        <v>821.64</v>
      </c>
      <c r="E425" s="28"/>
      <c r="F425" s="29"/>
      <c r="G425" s="30">
        <f t="shared" si="240"/>
        <v>0</v>
      </c>
      <c r="H425" s="34">
        <f t="shared" si="241"/>
        <v>821.64</v>
      </c>
      <c r="I425" s="32">
        <v>1.5</v>
      </c>
      <c r="J425" s="31">
        <f t="shared" ref="J425:J433" si="246">I425*D425</f>
        <v>1232.46</v>
      </c>
      <c r="K425" s="35">
        <f t="shared" si="236"/>
        <v>0</v>
      </c>
      <c r="L425" s="36">
        <f t="shared" si="237"/>
        <v>0</v>
      </c>
      <c r="M425" s="35">
        <f t="shared" si="238"/>
        <v>0</v>
      </c>
      <c r="N425" s="35">
        <f t="shared" si="239"/>
        <v>1232.46</v>
      </c>
      <c r="O425" s="37">
        <f t="shared" si="230"/>
        <v>1</v>
      </c>
    </row>
    <row r="426" spans="1:15" ht="25" x14ac:dyDescent="0.25">
      <c r="A426" s="8" t="s">
        <v>515</v>
      </c>
      <c r="B426" s="4" t="s">
        <v>47</v>
      </c>
      <c r="C426" s="4" t="s">
        <v>38</v>
      </c>
      <c r="D426" s="101">
        <v>82.16</v>
      </c>
      <c r="E426" s="28"/>
      <c r="F426" s="29"/>
      <c r="G426" s="30">
        <f t="shared" si="240"/>
        <v>0</v>
      </c>
      <c r="H426" s="34">
        <f t="shared" si="241"/>
        <v>82.16</v>
      </c>
      <c r="I426" s="32">
        <v>12.76</v>
      </c>
      <c r="J426" s="31">
        <f t="shared" si="246"/>
        <v>1048.3616</v>
      </c>
      <c r="K426" s="35">
        <f t="shared" si="236"/>
        <v>0</v>
      </c>
      <c r="L426" s="36">
        <f t="shared" si="237"/>
        <v>0</v>
      </c>
      <c r="M426" s="35">
        <f t="shared" si="238"/>
        <v>0</v>
      </c>
      <c r="N426" s="35">
        <f t="shared" si="239"/>
        <v>1048.3616</v>
      </c>
      <c r="O426" s="37">
        <f t="shared" si="230"/>
        <v>1</v>
      </c>
    </row>
    <row r="427" spans="1:15" x14ac:dyDescent="0.25">
      <c r="A427" s="8" t="s">
        <v>516</v>
      </c>
      <c r="B427" s="4" t="s">
        <v>49</v>
      </c>
      <c r="C427" s="4" t="s">
        <v>38</v>
      </c>
      <c r="D427" s="101">
        <v>82.16</v>
      </c>
      <c r="E427" s="28"/>
      <c r="F427" s="29"/>
      <c r="G427" s="30">
        <f t="shared" si="240"/>
        <v>0</v>
      </c>
      <c r="H427" s="34">
        <f t="shared" si="241"/>
        <v>82.16</v>
      </c>
      <c r="I427" s="32">
        <v>0.48</v>
      </c>
      <c r="J427" s="31">
        <f t="shared" si="246"/>
        <v>39.436799999999998</v>
      </c>
      <c r="K427" s="35">
        <f t="shared" si="236"/>
        <v>0</v>
      </c>
      <c r="L427" s="36">
        <f t="shared" si="237"/>
        <v>0</v>
      </c>
      <c r="M427" s="35">
        <f t="shared" si="238"/>
        <v>0</v>
      </c>
      <c r="N427" s="35">
        <f t="shared" si="239"/>
        <v>39.436799999999998</v>
      </c>
      <c r="O427" s="37">
        <f t="shared" si="230"/>
        <v>1</v>
      </c>
    </row>
    <row r="428" spans="1:15" ht="25" x14ac:dyDescent="0.25">
      <c r="A428" s="8" t="s">
        <v>517</v>
      </c>
      <c r="B428" s="4" t="s">
        <v>42</v>
      </c>
      <c r="C428" s="4" t="s">
        <v>43</v>
      </c>
      <c r="D428" s="101">
        <v>1848.6</v>
      </c>
      <c r="E428" s="28"/>
      <c r="F428" s="29"/>
      <c r="G428" s="30">
        <f t="shared" si="240"/>
        <v>0</v>
      </c>
      <c r="H428" s="34">
        <f t="shared" si="241"/>
        <v>1848.6</v>
      </c>
      <c r="I428" s="32">
        <v>0.81</v>
      </c>
      <c r="J428" s="31">
        <f t="shared" si="246"/>
        <v>1497.366</v>
      </c>
      <c r="K428" s="35">
        <f t="shared" si="236"/>
        <v>0</v>
      </c>
      <c r="L428" s="36">
        <f t="shared" si="237"/>
        <v>0</v>
      </c>
      <c r="M428" s="35">
        <f t="shared" si="238"/>
        <v>0</v>
      </c>
      <c r="N428" s="35">
        <f t="shared" si="239"/>
        <v>1497.366</v>
      </c>
      <c r="O428" s="37">
        <f t="shared" si="230"/>
        <v>1</v>
      </c>
    </row>
    <row r="429" spans="1:15" ht="25" x14ac:dyDescent="0.25">
      <c r="A429" s="8" t="s">
        <v>518</v>
      </c>
      <c r="B429" s="4" t="s">
        <v>52</v>
      </c>
      <c r="C429" s="4" t="s">
        <v>14</v>
      </c>
      <c r="D429" s="101">
        <v>821.64</v>
      </c>
      <c r="E429" s="28"/>
      <c r="F429" s="29"/>
      <c r="G429" s="30">
        <f t="shared" si="240"/>
        <v>0</v>
      </c>
      <c r="H429" s="34">
        <f t="shared" si="241"/>
        <v>821.64</v>
      </c>
      <c r="I429" s="32">
        <v>122.3</v>
      </c>
      <c r="J429" s="31">
        <f t="shared" si="246"/>
        <v>100486.572</v>
      </c>
      <c r="K429" s="35">
        <f t="shared" ref="K429:K460" si="247">I429*E429</f>
        <v>0</v>
      </c>
      <c r="L429" s="36">
        <f t="shared" ref="L429:L460" si="248">I429*F429</f>
        <v>0</v>
      </c>
      <c r="M429" s="35">
        <f t="shared" ref="M429:M460" si="249">I429*G429</f>
        <v>0</v>
      </c>
      <c r="N429" s="35">
        <f t="shared" ref="N429:N460" si="250">I429*H429</f>
        <v>100486.572</v>
      </c>
      <c r="O429" s="37">
        <f t="shared" si="230"/>
        <v>1</v>
      </c>
    </row>
    <row r="430" spans="1:15" ht="25" x14ac:dyDescent="0.25">
      <c r="A430" s="8" t="s">
        <v>519</v>
      </c>
      <c r="B430" s="4" t="s">
        <v>54</v>
      </c>
      <c r="C430" s="4" t="s">
        <v>55</v>
      </c>
      <c r="D430" s="101">
        <v>273.88</v>
      </c>
      <c r="E430" s="28"/>
      <c r="F430" s="29"/>
      <c r="G430" s="30">
        <f t="shared" si="240"/>
        <v>0</v>
      </c>
      <c r="H430" s="34">
        <f t="shared" si="241"/>
        <v>273.88</v>
      </c>
      <c r="I430" s="32">
        <v>43.33</v>
      </c>
      <c r="J430" s="31">
        <f t="shared" si="246"/>
        <v>11867.2204</v>
      </c>
      <c r="K430" s="35">
        <f t="shared" si="247"/>
        <v>0</v>
      </c>
      <c r="L430" s="36">
        <f t="shared" si="248"/>
        <v>0</v>
      </c>
      <c r="M430" s="35">
        <f t="shared" si="249"/>
        <v>0</v>
      </c>
      <c r="N430" s="35">
        <f t="shared" si="250"/>
        <v>11867.2204</v>
      </c>
      <c r="O430" s="37">
        <f t="shared" si="230"/>
        <v>1</v>
      </c>
    </row>
    <row r="431" spans="1:15" ht="25" x14ac:dyDescent="0.25">
      <c r="A431" s="8" t="s">
        <v>520</v>
      </c>
      <c r="B431" s="4" t="s">
        <v>57</v>
      </c>
      <c r="C431" s="4" t="s">
        <v>55</v>
      </c>
      <c r="D431" s="101">
        <v>273.88</v>
      </c>
      <c r="E431" s="28"/>
      <c r="F431" s="29"/>
      <c r="G431" s="30">
        <f t="shared" si="240"/>
        <v>0</v>
      </c>
      <c r="H431" s="34">
        <f t="shared" si="241"/>
        <v>273.88</v>
      </c>
      <c r="I431" s="32">
        <v>8.32</v>
      </c>
      <c r="J431" s="31">
        <f t="shared" si="246"/>
        <v>2278.6815999999999</v>
      </c>
      <c r="K431" s="35">
        <f t="shared" si="247"/>
        <v>0</v>
      </c>
      <c r="L431" s="36">
        <f t="shared" si="248"/>
        <v>0</v>
      </c>
      <c r="M431" s="35">
        <f t="shared" si="249"/>
        <v>0</v>
      </c>
      <c r="N431" s="35">
        <f t="shared" si="250"/>
        <v>2278.6815999999999</v>
      </c>
      <c r="O431" s="37">
        <f t="shared" si="230"/>
        <v>1</v>
      </c>
    </row>
    <row r="432" spans="1:15" x14ac:dyDescent="0.25">
      <c r="A432" s="8" t="s">
        <v>521</v>
      </c>
      <c r="B432" s="4" t="s">
        <v>233</v>
      </c>
      <c r="C432" s="4" t="s">
        <v>55</v>
      </c>
      <c r="D432" s="101">
        <v>12</v>
      </c>
      <c r="E432" s="28"/>
      <c r="F432" s="29"/>
      <c r="G432" s="30">
        <f t="shared" si="240"/>
        <v>0</v>
      </c>
      <c r="H432" s="34">
        <f t="shared" si="241"/>
        <v>12</v>
      </c>
      <c r="I432" s="32">
        <v>53.58</v>
      </c>
      <c r="J432" s="31">
        <f t="shared" si="246"/>
        <v>642.96</v>
      </c>
      <c r="K432" s="35">
        <f t="shared" si="247"/>
        <v>0</v>
      </c>
      <c r="L432" s="36">
        <f t="shared" si="248"/>
        <v>0</v>
      </c>
      <c r="M432" s="35">
        <f t="shared" si="249"/>
        <v>0</v>
      </c>
      <c r="N432" s="35">
        <f t="shared" si="250"/>
        <v>642.96</v>
      </c>
      <c r="O432" s="37">
        <f t="shared" si="230"/>
        <v>1</v>
      </c>
    </row>
    <row r="433" spans="1:15" x14ac:dyDescent="0.25">
      <c r="A433" s="8" t="s">
        <v>522</v>
      </c>
      <c r="B433" s="4" t="s">
        <v>59</v>
      </c>
      <c r="C433" s="4" t="s">
        <v>55</v>
      </c>
      <c r="D433" s="101">
        <v>273.88</v>
      </c>
      <c r="E433" s="28"/>
      <c r="F433" s="29"/>
      <c r="G433" s="30">
        <f t="shared" si="240"/>
        <v>0</v>
      </c>
      <c r="H433" s="34">
        <f t="shared" si="241"/>
        <v>273.88</v>
      </c>
      <c r="I433" s="32">
        <v>4.6500000000000004</v>
      </c>
      <c r="J433" s="31">
        <f t="shared" si="246"/>
        <v>1273.5420000000001</v>
      </c>
      <c r="K433" s="35">
        <f t="shared" si="247"/>
        <v>0</v>
      </c>
      <c r="L433" s="36">
        <f t="shared" si="248"/>
        <v>0</v>
      </c>
      <c r="M433" s="35">
        <f t="shared" si="249"/>
        <v>0</v>
      </c>
      <c r="N433" s="35">
        <f t="shared" si="250"/>
        <v>1273.5420000000001</v>
      </c>
      <c r="O433" s="37">
        <f t="shared" si="230"/>
        <v>1</v>
      </c>
    </row>
    <row r="434" spans="1:15" s="6" customFormat="1" x14ac:dyDescent="0.3">
      <c r="A434" s="11" t="s">
        <v>523</v>
      </c>
      <c r="B434" s="11" t="s">
        <v>91</v>
      </c>
      <c r="C434" s="11"/>
      <c r="D434" s="103"/>
      <c r="E434" s="78"/>
      <c r="F434" s="63"/>
      <c r="G434" s="63">
        <f t="shared" si="240"/>
        <v>0</v>
      </c>
      <c r="H434" s="79">
        <f t="shared" si="241"/>
        <v>0</v>
      </c>
      <c r="I434" s="56"/>
      <c r="J434" s="56">
        <f>SUM(J435:J445)</f>
        <v>101174.97839999998</v>
      </c>
      <c r="K434" s="56">
        <f t="shared" ref="K434:N434" si="251">SUM(K435:K445)</f>
        <v>0</v>
      </c>
      <c r="L434" s="56">
        <f t="shared" si="251"/>
        <v>0</v>
      </c>
      <c r="M434" s="56">
        <f t="shared" si="251"/>
        <v>0</v>
      </c>
      <c r="N434" s="56">
        <f t="shared" si="251"/>
        <v>101174.98539999999</v>
      </c>
      <c r="O434" s="68">
        <f t="shared" si="230"/>
        <v>1.000000069187067</v>
      </c>
    </row>
    <row r="435" spans="1:15" x14ac:dyDescent="0.25">
      <c r="A435" s="4" t="s">
        <v>524</v>
      </c>
      <c r="B435" s="4" t="s">
        <v>93</v>
      </c>
      <c r="C435" s="4" t="s">
        <v>55</v>
      </c>
      <c r="D435" s="101">
        <v>144.61000000000001</v>
      </c>
      <c r="E435" s="28"/>
      <c r="F435" s="29"/>
      <c r="G435" s="30">
        <f t="shared" si="240"/>
        <v>0</v>
      </c>
      <c r="H435" s="34">
        <f t="shared" si="241"/>
        <v>144.61000000000001</v>
      </c>
      <c r="I435" s="32">
        <v>1.7</v>
      </c>
      <c r="J435" s="31">
        <v>245.83</v>
      </c>
      <c r="K435" s="35">
        <f t="shared" si="247"/>
        <v>0</v>
      </c>
      <c r="L435" s="36">
        <f t="shared" si="248"/>
        <v>0</v>
      </c>
      <c r="M435" s="35">
        <f t="shared" si="249"/>
        <v>0</v>
      </c>
      <c r="N435" s="35">
        <f t="shared" si="250"/>
        <v>245.83700000000002</v>
      </c>
      <c r="O435" s="37">
        <f t="shared" si="230"/>
        <v>1.0000284749623725</v>
      </c>
    </row>
    <row r="436" spans="1:15" ht="25" x14ac:dyDescent="0.25">
      <c r="A436" s="8" t="s">
        <v>525</v>
      </c>
      <c r="B436" s="4" t="s">
        <v>37</v>
      </c>
      <c r="C436" s="4" t="s">
        <v>38</v>
      </c>
      <c r="D436" s="101">
        <v>218.86</v>
      </c>
      <c r="E436" s="28"/>
      <c r="F436" s="29"/>
      <c r="G436" s="30">
        <f t="shared" si="240"/>
        <v>0</v>
      </c>
      <c r="H436" s="34">
        <f t="shared" si="241"/>
        <v>218.86</v>
      </c>
      <c r="I436" s="32">
        <v>10.62</v>
      </c>
      <c r="J436" s="31">
        <f t="shared" ref="J436:J445" si="252">I436*D436</f>
        <v>2324.2932000000001</v>
      </c>
      <c r="K436" s="35">
        <f t="shared" si="247"/>
        <v>0</v>
      </c>
      <c r="L436" s="36">
        <f t="shared" si="248"/>
        <v>0</v>
      </c>
      <c r="M436" s="35">
        <f t="shared" si="249"/>
        <v>0</v>
      </c>
      <c r="N436" s="35">
        <f t="shared" si="250"/>
        <v>2324.2932000000001</v>
      </c>
      <c r="O436" s="37">
        <f t="shared" si="230"/>
        <v>1</v>
      </c>
    </row>
    <row r="437" spans="1:15" ht="25" x14ac:dyDescent="0.25">
      <c r="A437" s="8" t="s">
        <v>526</v>
      </c>
      <c r="B437" s="4" t="s">
        <v>96</v>
      </c>
      <c r="C437" s="4" t="s">
        <v>38</v>
      </c>
      <c r="D437" s="101">
        <v>16.48</v>
      </c>
      <c r="E437" s="28"/>
      <c r="F437" s="29"/>
      <c r="G437" s="30">
        <f t="shared" si="240"/>
        <v>0</v>
      </c>
      <c r="H437" s="34">
        <f t="shared" si="241"/>
        <v>16.48</v>
      </c>
      <c r="I437" s="32">
        <v>179.73</v>
      </c>
      <c r="J437" s="31">
        <f t="shared" si="252"/>
        <v>2961.9503999999997</v>
      </c>
      <c r="K437" s="35">
        <f t="shared" si="247"/>
        <v>0</v>
      </c>
      <c r="L437" s="36">
        <f t="shared" si="248"/>
        <v>0</v>
      </c>
      <c r="M437" s="35">
        <f t="shared" si="249"/>
        <v>0</v>
      </c>
      <c r="N437" s="35">
        <f t="shared" si="250"/>
        <v>2961.9503999999997</v>
      </c>
      <c r="O437" s="37">
        <f t="shared" si="230"/>
        <v>1</v>
      </c>
    </row>
    <row r="438" spans="1:15" ht="25" x14ac:dyDescent="0.25">
      <c r="A438" s="8" t="s">
        <v>527</v>
      </c>
      <c r="B438" s="4" t="s">
        <v>98</v>
      </c>
      <c r="C438" s="4" t="s">
        <v>38</v>
      </c>
      <c r="D438" s="101">
        <v>167.7</v>
      </c>
      <c r="E438" s="28"/>
      <c r="F438" s="29"/>
      <c r="G438" s="30">
        <f t="shared" si="240"/>
        <v>0</v>
      </c>
      <c r="H438" s="34">
        <f t="shared" si="241"/>
        <v>167.7</v>
      </c>
      <c r="I438" s="32">
        <v>133.13</v>
      </c>
      <c r="J438" s="31">
        <f t="shared" si="252"/>
        <v>22325.900999999998</v>
      </c>
      <c r="K438" s="35">
        <f t="shared" si="247"/>
        <v>0</v>
      </c>
      <c r="L438" s="36">
        <f t="shared" si="248"/>
        <v>0</v>
      </c>
      <c r="M438" s="35">
        <f t="shared" si="249"/>
        <v>0</v>
      </c>
      <c r="N438" s="35">
        <f t="shared" si="250"/>
        <v>22325.900999999998</v>
      </c>
      <c r="O438" s="37">
        <f t="shared" si="230"/>
        <v>1</v>
      </c>
    </row>
    <row r="439" spans="1:15" ht="37.5" x14ac:dyDescent="0.25">
      <c r="A439" s="8" t="s">
        <v>528</v>
      </c>
      <c r="B439" s="4" t="s">
        <v>379</v>
      </c>
      <c r="C439" s="4" t="s">
        <v>101</v>
      </c>
      <c r="D439" s="101">
        <v>29.19</v>
      </c>
      <c r="E439" s="28"/>
      <c r="F439" s="29"/>
      <c r="G439" s="30">
        <f t="shared" si="240"/>
        <v>0</v>
      </c>
      <c r="H439" s="34">
        <f t="shared" si="241"/>
        <v>29.19</v>
      </c>
      <c r="I439" s="32">
        <v>142.88</v>
      </c>
      <c r="J439" s="31">
        <f t="shared" si="252"/>
        <v>4170.6671999999999</v>
      </c>
      <c r="K439" s="35">
        <f t="shared" si="247"/>
        <v>0</v>
      </c>
      <c r="L439" s="36">
        <f t="shared" si="248"/>
        <v>0</v>
      </c>
      <c r="M439" s="35">
        <f t="shared" si="249"/>
        <v>0</v>
      </c>
      <c r="N439" s="35">
        <f t="shared" si="250"/>
        <v>4170.6671999999999</v>
      </c>
      <c r="O439" s="37">
        <f t="shared" si="230"/>
        <v>1</v>
      </c>
    </row>
    <row r="440" spans="1:15" ht="37.5" x14ac:dyDescent="0.25">
      <c r="A440" s="8" t="s">
        <v>529</v>
      </c>
      <c r="B440" s="4" t="s">
        <v>212</v>
      </c>
      <c r="C440" s="4" t="s">
        <v>101</v>
      </c>
      <c r="D440" s="101">
        <v>115.42</v>
      </c>
      <c r="E440" s="28"/>
      <c r="F440" s="29"/>
      <c r="G440" s="30">
        <f t="shared" si="240"/>
        <v>0</v>
      </c>
      <c r="H440" s="34">
        <f t="shared" si="241"/>
        <v>115.42</v>
      </c>
      <c r="I440" s="32">
        <v>312.72000000000003</v>
      </c>
      <c r="J440" s="31">
        <f t="shared" si="252"/>
        <v>36094.142400000004</v>
      </c>
      <c r="K440" s="35">
        <f t="shared" si="247"/>
        <v>0</v>
      </c>
      <c r="L440" s="36">
        <f t="shared" si="248"/>
        <v>0</v>
      </c>
      <c r="M440" s="35">
        <f t="shared" si="249"/>
        <v>0</v>
      </c>
      <c r="N440" s="35">
        <f t="shared" si="250"/>
        <v>36094.142400000004</v>
      </c>
      <c r="O440" s="37">
        <f t="shared" si="230"/>
        <v>1</v>
      </c>
    </row>
    <row r="441" spans="1:15" ht="25" x14ac:dyDescent="0.25">
      <c r="A441" s="8" t="s">
        <v>530</v>
      </c>
      <c r="B441" s="4" t="s">
        <v>103</v>
      </c>
      <c r="C441" s="4" t="s">
        <v>9</v>
      </c>
      <c r="D441" s="101">
        <v>6</v>
      </c>
      <c r="E441" s="28"/>
      <c r="F441" s="29"/>
      <c r="G441" s="30">
        <f t="shared" si="240"/>
        <v>0</v>
      </c>
      <c r="H441" s="34">
        <f t="shared" si="241"/>
        <v>6</v>
      </c>
      <c r="I441" s="32">
        <v>1660.34</v>
      </c>
      <c r="J441" s="31">
        <f t="shared" si="252"/>
        <v>9962.0399999999991</v>
      </c>
      <c r="K441" s="35">
        <f t="shared" si="247"/>
        <v>0</v>
      </c>
      <c r="L441" s="36">
        <f t="shared" si="248"/>
        <v>0</v>
      </c>
      <c r="M441" s="35">
        <f t="shared" si="249"/>
        <v>0</v>
      </c>
      <c r="N441" s="35">
        <f t="shared" si="250"/>
        <v>9962.0399999999991</v>
      </c>
      <c r="O441" s="37">
        <f t="shared" si="230"/>
        <v>1</v>
      </c>
    </row>
    <row r="442" spans="1:15" ht="25" x14ac:dyDescent="0.25">
      <c r="A442" s="8" t="s">
        <v>531</v>
      </c>
      <c r="B442" s="4" t="s">
        <v>215</v>
      </c>
      <c r="C442" s="4" t="s">
        <v>6</v>
      </c>
      <c r="D442" s="101">
        <v>3</v>
      </c>
      <c r="E442" s="28"/>
      <c r="F442" s="29"/>
      <c r="G442" s="30">
        <f t="shared" si="240"/>
        <v>0</v>
      </c>
      <c r="H442" s="34">
        <f t="shared" si="241"/>
        <v>3</v>
      </c>
      <c r="I442" s="32">
        <v>3603.29</v>
      </c>
      <c r="J442" s="31">
        <f t="shared" si="252"/>
        <v>10809.869999999999</v>
      </c>
      <c r="K442" s="35">
        <f t="shared" si="247"/>
        <v>0</v>
      </c>
      <c r="L442" s="36">
        <f t="shared" si="248"/>
        <v>0</v>
      </c>
      <c r="M442" s="35">
        <f t="shared" si="249"/>
        <v>0</v>
      </c>
      <c r="N442" s="35">
        <f t="shared" si="250"/>
        <v>10809.869999999999</v>
      </c>
      <c r="O442" s="37">
        <f t="shared" si="230"/>
        <v>1</v>
      </c>
    </row>
    <row r="443" spans="1:15" x14ac:dyDescent="0.25">
      <c r="A443" s="8" t="s">
        <v>532</v>
      </c>
      <c r="B443" s="4" t="s">
        <v>40</v>
      </c>
      <c r="C443" s="4" t="s">
        <v>38</v>
      </c>
      <c r="D443" s="101">
        <v>523.95000000000005</v>
      </c>
      <c r="E443" s="28"/>
      <c r="F443" s="29"/>
      <c r="G443" s="30">
        <f t="shared" si="240"/>
        <v>0</v>
      </c>
      <c r="H443" s="34">
        <f t="shared" si="241"/>
        <v>523.95000000000005</v>
      </c>
      <c r="I443" s="32">
        <v>1.01</v>
      </c>
      <c r="J443" s="31">
        <f t="shared" si="252"/>
        <v>529.18950000000007</v>
      </c>
      <c r="K443" s="35">
        <f t="shared" si="247"/>
        <v>0</v>
      </c>
      <c r="L443" s="36">
        <f t="shared" si="248"/>
        <v>0</v>
      </c>
      <c r="M443" s="35">
        <f t="shared" si="249"/>
        <v>0</v>
      </c>
      <c r="N443" s="35">
        <f t="shared" si="250"/>
        <v>529.18950000000007</v>
      </c>
      <c r="O443" s="37">
        <f t="shared" si="230"/>
        <v>1</v>
      </c>
    </row>
    <row r="444" spans="1:15" ht="25" x14ac:dyDescent="0.25">
      <c r="A444" s="8" t="s">
        <v>533</v>
      </c>
      <c r="B444" s="4" t="s">
        <v>42</v>
      </c>
      <c r="C444" s="4" t="s">
        <v>43</v>
      </c>
      <c r="D444" s="101">
        <v>11788.87</v>
      </c>
      <c r="E444" s="28"/>
      <c r="F444" s="29"/>
      <c r="G444" s="30">
        <f t="shared" si="240"/>
        <v>0</v>
      </c>
      <c r="H444" s="34">
        <f t="shared" si="241"/>
        <v>11788.87</v>
      </c>
      <c r="I444" s="32">
        <v>0.81</v>
      </c>
      <c r="J444" s="31">
        <f t="shared" si="252"/>
        <v>9548.9847000000009</v>
      </c>
      <c r="K444" s="35">
        <f t="shared" si="247"/>
        <v>0</v>
      </c>
      <c r="L444" s="36">
        <f t="shared" si="248"/>
        <v>0</v>
      </c>
      <c r="M444" s="35">
        <f t="shared" si="249"/>
        <v>0</v>
      </c>
      <c r="N444" s="35">
        <f t="shared" si="250"/>
        <v>9548.9847000000009</v>
      </c>
      <c r="O444" s="37">
        <f t="shared" si="230"/>
        <v>1</v>
      </c>
    </row>
    <row r="445" spans="1:15" x14ac:dyDescent="0.25">
      <c r="A445" s="8" t="s">
        <v>534</v>
      </c>
      <c r="B445" s="4" t="s">
        <v>73</v>
      </c>
      <c r="C445" s="4" t="s">
        <v>6</v>
      </c>
      <c r="D445" s="101">
        <v>1</v>
      </c>
      <c r="E445" s="28"/>
      <c r="F445" s="29"/>
      <c r="G445" s="30">
        <f t="shared" si="240"/>
        <v>0</v>
      </c>
      <c r="H445" s="34">
        <f t="shared" si="241"/>
        <v>1</v>
      </c>
      <c r="I445" s="32">
        <v>2202.11</v>
      </c>
      <c r="J445" s="31">
        <f t="shared" si="252"/>
        <v>2202.11</v>
      </c>
      <c r="K445" s="35">
        <f t="shared" si="247"/>
        <v>0</v>
      </c>
      <c r="L445" s="36">
        <f t="shared" si="248"/>
        <v>0</v>
      </c>
      <c r="M445" s="35">
        <f t="shared" si="249"/>
        <v>0</v>
      </c>
      <c r="N445" s="35">
        <f t="shared" si="250"/>
        <v>2202.11</v>
      </c>
      <c r="O445" s="37">
        <f t="shared" si="230"/>
        <v>1</v>
      </c>
    </row>
    <row r="446" spans="1:15" s="76" customFormat="1" x14ac:dyDescent="0.3">
      <c r="A446" s="70" t="s">
        <v>535</v>
      </c>
      <c r="B446" s="70" t="s">
        <v>536</v>
      </c>
      <c r="C446" s="70"/>
      <c r="D446" s="104"/>
      <c r="E446" s="85"/>
      <c r="F446" s="72"/>
      <c r="G446" s="72">
        <f t="shared" si="240"/>
        <v>0</v>
      </c>
      <c r="H446" s="86">
        <f t="shared" si="241"/>
        <v>0</v>
      </c>
      <c r="I446" s="75"/>
      <c r="J446" s="75">
        <f>J447+J456</f>
        <v>210265.2586</v>
      </c>
      <c r="K446" s="75">
        <f t="shared" ref="K446:N446" si="253">K447+K456</f>
        <v>0</v>
      </c>
      <c r="L446" s="75">
        <f t="shared" si="253"/>
        <v>0</v>
      </c>
      <c r="M446" s="75">
        <f t="shared" si="253"/>
        <v>0</v>
      </c>
      <c r="N446" s="75">
        <f t="shared" si="253"/>
        <v>210265.2586</v>
      </c>
      <c r="O446" s="77">
        <f t="shared" si="230"/>
        <v>1</v>
      </c>
    </row>
    <row r="447" spans="1:15" s="6" customFormat="1" x14ac:dyDescent="0.3">
      <c r="A447" s="11" t="s">
        <v>537</v>
      </c>
      <c r="B447" s="11" t="s">
        <v>88</v>
      </c>
      <c r="C447" s="11"/>
      <c r="D447" s="103"/>
      <c r="E447" s="78"/>
      <c r="F447" s="63"/>
      <c r="G447" s="63">
        <f t="shared" si="240"/>
        <v>0</v>
      </c>
      <c r="H447" s="79">
        <f t="shared" si="241"/>
        <v>0</v>
      </c>
      <c r="I447" s="56"/>
      <c r="J447" s="56">
        <f>SUM(J448:J455)</f>
        <v>149589.13690000001</v>
      </c>
      <c r="K447" s="56">
        <f t="shared" ref="K447:N447" si="254">SUM(K448:K455)</f>
        <v>0</v>
      </c>
      <c r="L447" s="56">
        <f t="shared" si="254"/>
        <v>0</v>
      </c>
      <c r="M447" s="56">
        <f t="shared" si="254"/>
        <v>0</v>
      </c>
      <c r="N447" s="56">
        <f t="shared" si="254"/>
        <v>149589.13690000001</v>
      </c>
      <c r="O447" s="68">
        <f t="shared" si="230"/>
        <v>1</v>
      </c>
    </row>
    <row r="448" spans="1:15" x14ac:dyDescent="0.25">
      <c r="A448" s="8" t="s">
        <v>538</v>
      </c>
      <c r="B448" s="4" t="s">
        <v>35</v>
      </c>
      <c r="C448" s="4" t="s">
        <v>14</v>
      </c>
      <c r="D448" s="101">
        <v>1026.5999999999999</v>
      </c>
      <c r="E448" s="28"/>
      <c r="F448" s="29"/>
      <c r="G448" s="30">
        <f t="shared" si="240"/>
        <v>0</v>
      </c>
      <c r="H448" s="34">
        <f t="shared" si="241"/>
        <v>1026.5999999999999</v>
      </c>
      <c r="I448" s="32">
        <v>1.5</v>
      </c>
      <c r="J448" s="31">
        <f t="shared" ref="J448:J455" si="255">I448*D448</f>
        <v>1539.8999999999999</v>
      </c>
      <c r="K448" s="35">
        <f t="shared" si="247"/>
        <v>0</v>
      </c>
      <c r="L448" s="36">
        <f t="shared" si="248"/>
        <v>0</v>
      </c>
      <c r="M448" s="35">
        <f t="shared" si="249"/>
        <v>0</v>
      </c>
      <c r="N448" s="35">
        <f t="shared" si="250"/>
        <v>1539.8999999999999</v>
      </c>
      <c r="O448" s="37">
        <f t="shared" si="230"/>
        <v>1</v>
      </c>
    </row>
    <row r="449" spans="1:15" ht="25" x14ac:dyDescent="0.25">
      <c r="A449" s="8" t="s">
        <v>539</v>
      </c>
      <c r="B449" s="4" t="s">
        <v>47</v>
      </c>
      <c r="C449" s="4" t="s">
        <v>38</v>
      </c>
      <c r="D449" s="101">
        <v>102.66</v>
      </c>
      <c r="E449" s="28"/>
      <c r="F449" s="29"/>
      <c r="G449" s="30">
        <f t="shared" si="240"/>
        <v>0</v>
      </c>
      <c r="H449" s="34">
        <f t="shared" si="241"/>
        <v>102.66</v>
      </c>
      <c r="I449" s="32">
        <v>12.76</v>
      </c>
      <c r="J449" s="31">
        <f t="shared" si="255"/>
        <v>1309.9415999999999</v>
      </c>
      <c r="K449" s="35">
        <f t="shared" si="247"/>
        <v>0</v>
      </c>
      <c r="L449" s="36">
        <f t="shared" si="248"/>
        <v>0</v>
      </c>
      <c r="M449" s="35">
        <f t="shared" si="249"/>
        <v>0</v>
      </c>
      <c r="N449" s="35">
        <f t="shared" si="250"/>
        <v>1309.9415999999999</v>
      </c>
      <c r="O449" s="37">
        <f t="shared" si="230"/>
        <v>1</v>
      </c>
    </row>
    <row r="450" spans="1:15" x14ac:dyDescent="0.25">
      <c r="A450" s="8" t="s">
        <v>540</v>
      </c>
      <c r="B450" s="4" t="s">
        <v>49</v>
      </c>
      <c r="C450" s="4" t="s">
        <v>38</v>
      </c>
      <c r="D450" s="101">
        <v>102.66</v>
      </c>
      <c r="E450" s="28"/>
      <c r="F450" s="29"/>
      <c r="G450" s="30">
        <f t="shared" si="240"/>
        <v>0</v>
      </c>
      <c r="H450" s="34">
        <f t="shared" si="241"/>
        <v>102.66</v>
      </c>
      <c r="I450" s="32">
        <v>0.48</v>
      </c>
      <c r="J450" s="31">
        <f t="shared" si="255"/>
        <v>49.276799999999994</v>
      </c>
      <c r="K450" s="35">
        <f t="shared" si="247"/>
        <v>0</v>
      </c>
      <c r="L450" s="36">
        <f t="shared" si="248"/>
        <v>0</v>
      </c>
      <c r="M450" s="35">
        <f t="shared" si="249"/>
        <v>0</v>
      </c>
      <c r="N450" s="35">
        <f t="shared" si="250"/>
        <v>49.276799999999994</v>
      </c>
      <c r="O450" s="37">
        <f t="shared" si="230"/>
        <v>1</v>
      </c>
    </row>
    <row r="451" spans="1:15" ht="25" x14ac:dyDescent="0.25">
      <c r="A451" s="8" t="s">
        <v>541</v>
      </c>
      <c r="B451" s="4" t="s">
        <v>42</v>
      </c>
      <c r="C451" s="4" t="s">
        <v>43</v>
      </c>
      <c r="D451" s="101">
        <v>2309.85</v>
      </c>
      <c r="E451" s="28"/>
      <c r="F451" s="29"/>
      <c r="G451" s="30">
        <f t="shared" si="240"/>
        <v>0</v>
      </c>
      <c r="H451" s="34">
        <f t="shared" si="241"/>
        <v>2309.85</v>
      </c>
      <c r="I451" s="32">
        <v>0.81</v>
      </c>
      <c r="J451" s="31">
        <f t="shared" si="255"/>
        <v>1870.9784999999999</v>
      </c>
      <c r="K451" s="35">
        <f t="shared" si="247"/>
        <v>0</v>
      </c>
      <c r="L451" s="36">
        <f t="shared" si="248"/>
        <v>0</v>
      </c>
      <c r="M451" s="35">
        <f t="shared" si="249"/>
        <v>0</v>
      </c>
      <c r="N451" s="35">
        <f t="shared" si="250"/>
        <v>1870.9784999999999</v>
      </c>
      <c r="O451" s="37">
        <f t="shared" si="230"/>
        <v>1</v>
      </c>
    </row>
    <row r="452" spans="1:15" ht="25" x14ac:dyDescent="0.25">
      <c r="A452" s="8" t="s">
        <v>542</v>
      </c>
      <c r="B452" s="4" t="s">
        <v>52</v>
      </c>
      <c r="C452" s="4" t="s">
        <v>14</v>
      </c>
      <c r="D452" s="101">
        <v>1026.5999999999999</v>
      </c>
      <c r="E452" s="28"/>
      <c r="F452" s="29"/>
      <c r="G452" s="30">
        <f t="shared" si="240"/>
        <v>0</v>
      </c>
      <c r="H452" s="34">
        <f t="shared" si="241"/>
        <v>1026.5999999999999</v>
      </c>
      <c r="I452" s="32">
        <v>122.3</v>
      </c>
      <c r="J452" s="31">
        <f t="shared" si="255"/>
        <v>125553.18</v>
      </c>
      <c r="K452" s="35">
        <f t="shared" si="247"/>
        <v>0</v>
      </c>
      <c r="L452" s="36">
        <f t="shared" si="248"/>
        <v>0</v>
      </c>
      <c r="M452" s="35">
        <f t="shared" si="249"/>
        <v>0</v>
      </c>
      <c r="N452" s="35">
        <f t="shared" si="250"/>
        <v>125553.18</v>
      </c>
      <c r="O452" s="37">
        <f t="shared" si="230"/>
        <v>1</v>
      </c>
    </row>
    <row r="453" spans="1:15" ht="25" x14ac:dyDescent="0.25">
      <c r="A453" s="8" t="s">
        <v>543</v>
      </c>
      <c r="B453" s="4" t="s">
        <v>54</v>
      </c>
      <c r="C453" s="4" t="s">
        <v>55</v>
      </c>
      <c r="D453" s="101">
        <v>342.2</v>
      </c>
      <c r="E453" s="28"/>
      <c r="F453" s="29"/>
      <c r="G453" s="30">
        <f t="shared" si="240"/>
        <v>0</v>
      </c>
      <c r="H453" s="34">
        <f t="shared" si="241"/>
        <v>342.2</v>
      </c>
      <c r="I453" s="32">
        <v>43.33</v>
      </c>
      <c r="J453" s="31">
        <f t="shared" si="255"/>
        <v>14827.525999999998</v>
      </c>
      <c r="K453" s="35">
        <f t="shared" si="247"/>
        <v>0</v>
      </c>
      <c r="L453" s="36">
        <f t="shared" si="248"/>
        <v>0</v>
      </c>
      <c r="M453" s="35">
        <f t="shared" si="249"/>
        <v>0</v>
      </c>
      <c r="N453" s="35">
        <f t="shared" si="250"/>
        <v>14827.525999999998</v>
      </c>
      <c r="O453" s="37">
        <f t="shared" si="230"/>
        <v>1</v>
      </c>
    </row>
    <row r="454" spans="1:15" ht="25" x14ac:dyDescent="0.25">
      <c r="A454" s="8" t="s">
        <v>544</v>
      </c>
      <c r="B454" s="4" t="s">
        <v>57</v>
      </c>
      <c r="C454" s="4" t="s">
        <v>55</v>
      </c>
      <c r="D454" s="101">
        <v>342.2</v>
      </c>
      <c r="E454" s="28"/>
      <c r="F454" s="29"/>
      <c r="G454" s="30">
        <f t="shared" si="240"/>
        <v>0</v>
      </c>
      <c r="H454" s="34">
        <f t="shared" si="241"/>
        <v>342.2</v>
      </c>
      <c r="I454" s="32">
        <v>8.32</v>
      </c>
      <c r="J454" s="31">
        <f t="shared" si="255"/>
        <v>2847.1039999999998</v>
      </c>
      <c r="K454" s="35">
        <f t="shared" si="247"/>
        <v>0</v>
      </c>
      <c r="L454" s="36">
        <f t="shared" si="248"/>
        <v>0</v>
      </c>
      <c r="M454" s="35">
        <f t="shared" si="249"/>
        <v>0</v>
      </c>
      <c r="N454" s="35">
        <f t="shared" si="250"/>
        <v>2847.1039999999998</v>
      </c>
      <c r="O454" s="37">
        <f t="shared" si="230"/>
        <v>1</v>
      </c>
    </row>
    <row r="455" spans="1:15" ht="12" customHeight="1" x14ac:dyDescent="0.25">
      <c r="A455" s="8" t="s">
        <v>545</v>
      </c>
      <c r="B455" s="4" t="s">
        <v>59</v>
      </c>
      <c r="C455" s="4" t="s">
        <v>55</v>
      </c>
      <c r="D455" s="101">
        <v>342.2</v>
      </c>
      <c r="E455" s="28"/>
      <c r="F455" s="29"/>
      <c r="G455" s="30">
        <f t="shared" si="240"/>
        <v>0</v>
      </c>
      <c r="H455" s="34">
        <f t="shared" si="241"/>
        <v>342.2</v>
      </c>
      <c r="I455" s="32">
        <v>4.6500000000000004</v>
      </c>
      <c r="J455" s="31">
        <f t="shared" si="255"/>
        <v>1591.23</v>
      </c>
      <c r="K455" s="35">
        <f t="shared" si="247"/>
        <v>0</v>
      </c>
      <c r="L455" s="36">
        <f t="shared" si="248"/>
        <v>0</v>
      </c>
      <c r="M455" s="35">
        <f t="shared" si="249"/>
        <v>0</v>
      </c>
      <c r="N455" s="35">
        <f t="shared" si="250"/>
        <v>1591.23</v>
      </c>
      <c r="O455" s="37">
        <f t="shared" ref="O455:O492" si="256">N455/J455</f>
        <v>1</v>
      </c>
    </row>
    <row r="456" spans="1:15" s="6" customFormat="1" x14ac:dyDescent="0.3">
      <c r="A456" s="11" t="s">
        <v>546</v>
      </c>
      <c r="B456" s="11" t="s">
        <v>91</v>
      </c>
      <c r="C456" s="11"/>
      <c r="D456" s="103"/>
      <c r="E456" s="78"/>
      <c r="F456" s="63"/>
      <c r="G456" s="63">
        <f t="shared" si="240"/>
        <v>0</v>
      </c>
      <c r="H456" s="79">
        <f t="shared" si="241"/>
        <v>0</v>
      </c>
      <c r="I456" s="56"/>
      <c r="J456" s="56">
        <f>SUM(J457:J466)</f>
        <v>60676.121700000003</v>
      </c>
      <c r="K456" s="56">
        <f t="shared" ref="K456:N456" si="257">SUM(K457:K466)</f>
        <v>0</v>
      </c>
      <c r="L456" s="56">
        <f t="shared" si="257"/>
        <v>0</v>
      </c>
      <c r="M456" s="56">
        <f t="shared" si="257"/>
        <v>0</v>
      </c>
      <c r="N456" s="56">
        <f t="shared" si="257"/>
        <v>60676.121700000003</v>
      </c>
      <c r="O456" s="68">
        <f t="shared" si="256"/>
        <v>1</v>
      </c>
    </row>
    <row r="457" spans="1:15" x14ac:dyDescent="0.25">
      <c r="A457" s="8" t="s">
        <v>547</v>
      </c>
      <c r="B457" s="4" t="s">
        <v>93</v>
      </c>
      <c r="C457" s="4" t="s">
        <v>55</v>
      </c>
      <c r="D457" s="101">
        <v>88.36</v>
      </c>
      <c r="E457" s="28"/>
      <c r="F457" s="29"/>
      <c r="G457" s="30">
        <f t="shared" si="240"/>
        <v>0</v>
      </c>
      <c r="H457" s="34">
        <f t="shared" si="241"/>
        <v>88.36</v>
      </c>
      <c r="I457" s="32">
        <v>1.7</v>
      </c>
      <c r="J457" s="31">
        <f t="shared" ref="J457:J466" si="258">I457*D457</f>
        <v>150.21199999999999</v>
      </c>
      <c r="K457" s="35">
        <f t="shared" si="247"/>
        <v>0</v>
      </c>
      <c r="L457" s="36">
        <f t="shared" si="248"/>
        <v>0</v>
      </c>
      <c r="M457" s="35">
        <f t="shared" si="249"/>
        <v>0</v>
      </c>
      <c r="N457" s="35">
        <f t="shared" si="250"/>
        <v>150.21199999999999</v>
      </c>
      <c r="O457" s="37">
        <f t="shared" si="256"/>
        <v>1</v>
      </c>
    </row>
    <row r="458" spans="1:15" ht="25" x14ac:dyDescent="0.25">
      <c r="A458" s="8" t="s">
        <v>548</v>
      </c>
      <c r="B458" s="4" t="s">
        <v>37</v>
      </c>
      <c r="C458" s="4" t="s">
        <v>38</v>
      </c>
      <c r="D458" s="101">
        <v>126.48</v>
      </c>
      <c r="E458" s="28"/>
      <c r="F458" s="29"/>
      <c r="G458" s="30">
        <f t="shared" si="240"/>
        <v>0</v>
      </c>
      <c r="H458" s="34">
        <f t="shared" si="241"/>
        <v>126.48</v>
      </c>
      <c r="I458" s="32">
        <v>10.62</v>
      </c>
      <c r="J458" s="31">
        <f t="shared" si="258"/>
        <v>1343.2175999999999</v>
      </c>
      <c r="K458" s="35">
        <f t="shared" si="247"/>
        <v>0</v>
      </c>
      <c r="L458" s="36">
        <f t="shared" si="248"/>
        <v>0</v>
      </c>
      <c r="M458" s="35">
        <f t="shared" si="249"/>
        <v>0</v>
      </c>
      <c r="N458" s="35">
        <f t="shared" si="250"/>
        <v>1343.2175999999999</v>
      </c>
      <c r="O458" s="37">
        <f t="shared" si="256"/>
        <v>1</v>
      </c>
    </row>
    <row r="459" spans="1:15" ht="25" x14ac:dyDescent="0.25">
      <c r="A459" s="8" t="s">
        <v>549</v>
      </c>
      <c r="B459" s="4" t="s">
        <v>96</v>
      </c>
      <c r="C459" s="4" t="s">
        <v>38</v>
      </c>
      <c r="D459" s="101">
        <v>9.8000000000000007</v>
      </c>
      <c r="E459" s="28"/>
      <c r="F459" s="29"/>
      <c r="G459" s="30">
        <f t="shared" si="240"/>
        <v>0</v>
      </c>
      <c r="H459" s="34">
        <f t="shared" si="241"/>
        <v>9.8000000000000007</v>
      </c>
      <c r="I459" s="32">
        <v>179.73</v>
      </c>
      <c r="J459" s="31">
        <f t="shared" si="258"/>
        <v>1761.354</v>
      </c>
      <c r="K459" s="35">
        <f t="shared" si="247"/>
        <v>0</v>
      </c>
      <c r="L459" s="36">
        <f t="shared" si="248"/>
        <v>0</v>
      </c>
      <c r="M459" s="35">
        <f t="shared" si="249"/>
        <v>0</v>
      </c>
      <c r="N459" s="35">
        <f t="shared" si="250"/>
        <v>1761.354</v>
      </c>
      <c r="O459" s="37">
        <f t="shared" si="256"/>
        <v>1</v>
      </c>
    </row>
    <row r="460" spans="1:15" ht="25" x14ac:dyDescent="0.25">
      <c r="A460" s="8" t="s">
        <v>550</v>
      </c>
      <c r="B460" s="4" t="s">
        <v>98</v>
      </c>
      <c r="C460" s="4" t="s">
        <v>38</v>
      </c>
      <c r="D460" s="101">
        <v>97.35</v>
      </c>
      <c r="E460" s="28"/>
      <c r="F460" s="29"/>
      <c r="G460" s="30">
        <f t="shared" si="240"/>
        <v>0</v>
      </c>
      <c r="H460" s="34">
        <f t="shared" si="241"/>
        <v>97.35</v>
      </c>
      <c r="I460" s="32">
        <v>133.13</v>
      </c>
      <c r="J460" s="31">
        <f t="shared" si="258"/>
        <v>12960.205499999998</v>
      </c>
      <c r="K460" s="35">
        <f t="shared" si="247"/>
        <v>0</v>
      </c>
      <c r="L460" s="36">
        <f t="shared" si="248"/>
        <v>0</v>
      </c>
      <c r="M460" s="35">
        <f t="shared" si="249"/>
        <v>0</v>
      </c>
      <c r="N460" s="35">
        <f t="shared" si="250"/>
        <v>12960.205499999998</v>
      </c>
      <c r="O460" s="37">
        <f t="shared" si="256"/>
        <v>1</v>
      </c>
    </row>
    <row r="461" spans="1:15" ht="37.5" x14ac:dyDescent="0.25">
      <c r="A461" s="8" t="s">
        <v>551</v>
      </c>
      <c r="B461" s="4" t="s">
        <v>379</v>
      </c>
      <c r="C461" s="4" t="s">
        <v>101</v>
      </c>
      <c r="D461" s="101">
        <v>26.62</v>
      </c>
      <c r="E461" s="28"/>
      <c r="F461" s="29"/>
      <c r="G461" s="30">
        <f t="shared" si="240"/>
        <v>0</v>
      </c>
      <c r="H461" s="34">
        <f t="shared" si="241"/>
        <v>26.62</v>
      </c>
      <c r="I461" s="32">
        <v>142.88</v>
      </c>
      <c r="J461" s="31">
        <f t="shared" si="258"/>
        <v>3803.4656</v>
      </c>
      <c r="K461" s="35">
        <f t="shared" ref="K461:K493" si="259">I461*E461</f>
        <v>0</v>
      </c>
      <c r="L461" s="36">
        <f t="shared" ref="L461:L493" si="260">I461*F461</f>
        <v>0</v>
      </c>
      <c r="M461" s="35">
        <f t="shared" ref="M461:M493" si="261">I461*G461</f>
        <v>0</v>
      </c>
      <c r="N461" s="35">
        <f t="shared" ref="N461:N493" si="262">I461*H461</f>
        <v>3803.4656</v>
      </c>
      <c r="O461" s="37">
        <f t="shared" si="256"/>
        <v>1</v>
      </c>
    </row>
    <row r="462" spans="1:15" ht="37.5" x14ac:dyDescent="0.25">
      <c r="A462" s="8" t="s">
        <v>552</v>
      </c>
      <c r="B462" s="4" t="s">
        <v>212</v>
      </c>
      <c r="C462" s="4" t="s">
        <v>101</v>
      </c>
      <c r="D462" s="101">
        <v>61.74</v>
      </c>
      <c r="E462" s="28"/>
      <c r="F462" s="29"/>
      <c r="G462" s="30">
        <f t="shared" si="240"/>
        <v>0</v>
      </c>
      <c r="H462" s="34">
        <f t="shared" si="241"/>
        <v>61.74</v>
      </c>
      <c r="I462" s="32">
        <v>312.72000000000003</v>
      </c>
      <c r="J462" s="31">
        <f t="shared" si="258"/>
        <v>19307.332800000004</v>
      </c>
      <c r="K462" s="35">
        <f t="shared" si="259"/>
        <v>0</v>
      </c>
      <c r="L462" s="36">
        <f t="shared" si="260"/>
        <v>0</v>
      </c>
      <c r="M462" s="35">
        <f t="shared" si="261"/>
        <v>0</v>
      </c>
      <c r="N462" s="35">
        <f t="shared" si="262"/>
        <v>19307.332800000004</v>
      </c>
      <c r="O462" s="37">
        <f t="shared" si="256"/>
        <v>1</v>
      </c>
    </row>
    <row r="463" spans="1:15" ht="25" x14ac:dyDescent="0.25">
      <c r="A463" s="8" t="s">
        <v>553</v>
      </c>
      <c r="B463" s="4" t="s">
        <v>103</v>
      </c>
      <c r="C463" s="4" t="s">
        <v>9</v>
      </c>
      <c r="D463" s="101">
        <v>5</v>
      </c>
      <c r="E463" s="28"/>
      <c r="F463" s="29"/>
      <c r="G463" s="30">
        <f t="shared" si="240"/>
        <v>0</v>
      </c>
      <c r="H463" s="34">
        <f t="shared" si="241"/>
        <v>5</v>
      </c>
      <c r="I463" s="32">
        <v>1660.34</v>
      </c>
      <c r="J463" s="31">
        <f t="shared" si="258"/>
        <v>8301.6999999999989</v>
      </c>
      <c r="K463" s="35">
        <f t="shared" si="259"/>
        <v>0</v>
      </c>
      <c r="L463" s="36">
        <f t="shared" si="260"/>
        <v>0</v>
      </c>
      <c r="M463" s="35">
        <f t="shared" si="261"/>
        <v>0</v>
      </c>
      <c r="N463" s="35">
        <f t="shared" si="262"/>
        <v>8301.6999999999989</v>
      </c>
      <c r="O463" s="37">
        <f t="shared" si="256"/>
        <v>1</v>
      </c>
    </row>
    <row r="464" spans="1:15" ht="25" x14ac:dyDescent="0.25">
      <c r="A464" s="8" t="s">
        <v>554</v>
      </c>
      <c r="B464" s="4" t="s">
        <v>215</v>
      </c>
      <c r="C464" s="4" t="s">
        <v>6</v>
      </c>
      <c r="D464" s="101">
        <v>2</v>
      </c>
      <c r="E464" s="28"/>
      <c r="F464" s="29"/>
      <c r="G464" s="30">
        <f t="shared" si="240"/>
        <v>0</v>
      </c>
      <c r="H464" s="34">
        <f t="shared" si="241"/>
        <v>2</v>
      </c>
      <c r="I464" s="32">
        <v>3603.29</v>
      </c>
      <c r="J464" s="31">
        <f t="shared" si="258"/>
        <v>7206.58</v>
      </c>
      <c r="K464" s="35">
        <f t="shared" si="259"/>
        <v>0</v>
      </c>
      <c r="L464" s="36">
        <f t="shared" si="260"/>
        <v>0</v>
      </c>
      <c r="M464" s="35">
        <f t="shared" si="261"/>
        <v>0</v>
      </c>
      <c r="N464" s="35">
        <f t="shared" si="262"/>
        <v>7206.58</v>
      </c>
      <c r="O464" s="37">
        <f t="shared" si="256"/>
        <v>1</v>
      </c>
    </row>
    <row r="465" spans="1:15" x14ac:dyDescent="0.25">
      <c r="A465" s="8" t="s">
        <v>555</v>
      </c>
      <c r="B465" s="4" t="s">
        <v>40</v>
      </c>
      <c r="C465" s="4" t="s">
        <v>38</v>
      </c>
      <c r="D465" s="101">
        <v>303.72000000000003</v>
      </c>
      <c r="E465" s="28"/>
      <c r="F465" s="29"/>
      <c r="G465" s="30">
        <f t="shared" si="240"/>
        <v>0</v>
      </c>
      <c r="H465" s="34">
        <f t="shared" si="241"/>
        <v>303.72000000000003</v>
      </c>
      <c r="I465" s="32">
        <v>1.01</v>
      </c>
      <c r="J465" s="31">
        <f t="shared" si="258"/>
        <v>306.75720000000001</v>
      </c>
      <c r="K465" s="35">
        <f t="shared" si="259"/>
        <v>0</v>
      </c>
      <c r="L465" s="36">
        <f t="shared" si="260"/>
        <v>0</v>
      </c>
      <c r="M465" s="35">
        <f t="shared" si="261"/>
        <v>0</v>
      </c>
      <c r="N465" s="35">
        <f t="shared" si="262"/>
        <v>306.75720000000001</v>
      </c>
      <c r="O465" s="37">
        <f t="shared" si="256"/>
        <v>1</v>
      </c>
    </row>
    <row r="466" spans="1:15" ht="25" x14ac:dyDescent="0.25">
      <c r="A466" s="8" t="s">
        <v>556</v>
      </c>
      <c r="B466" s="4" t="s">
        <v>42</v>
      </c>
      <c r="C466" s="4" t="s">
        <v>43</v>
      </c>
      <c r="D466" s="101">
        <v>6833.7</v>
      </c>
      <c r="E466" s="28"/>
      <c r="F466" s="29"/>
      <c r="G466" s="30">
        <f t="shared" si="240"/>
        <v>0</v>
      </c>
      <c r="H466" s="34">
        <f t="shared" si="241"/>
        <v>6833.7</v>
      </c>
      <c r="I466" s="32">
        <v>0.81</v>
      </c>
      <c r="J466" s="31">
        <f t="shared" si="258"/>
        <v>5535.2970000000005</v>
      </c>
      <c r="K466" s="35">
        <f t="shared" si="259"/>
        <v>0</v>
      </c>
      <c r="L466" s="36">
        <f t="shared" si="260"/>
        <v>0</v>
      </c>
      <c r="M466" s="35">
        <f t="shared" si="261"/>
        <v>0</v>
      </c>
      <c r="N466" s="35">
        <f t="shared" si="262"/>
        <v>5535.2970000000005</v>
      </c>
      <c r="O466" s="37">
        <f t="shared" si="256"/>
        <v>1</v>
      </c>
    </row>
    <row r="467" spans="1:15" s="76" customFormat="1" x14ac:dyDescent="0.3">
      <c r="A467" s="70" t="s">
        <v>557</v>
      </c>
      <c r="B467" s="70" t="s">
        <v>558</v>
      </c>
      <c r="C467" s="70"/>
      <c r="D467" s="104"/>
      <c r="E467" s="85"/>
      <c r="F467" s="72"/>
      <c r="G467" s="72">
        <f t="shared" si="240"/>
        <v>0</v>
      </c>
      <c r="H467" s="86">
        <f t="shared" si="241"/>
        <v>0</v>
      </c>
      <c r="I467" s="75"/>
      <c r="J467" s="75">
        <f>SUM(J468:J475)</f>
        <v>163367.89980000004</v>
      </c>
      <c r="K467" s="75">
        <f t="shared" ref="K467:N467" si="263">SUM(K468:K475)</f>
        <v>0</v>
      </c>
      <c r="L467" s="75">
        <f t="shared" si="263"/>
        <v>0</v>
      </c>
      <c r="M467" s="75">
        <f t="shared" si="263"/>
        <v>0</v>
      </c>
      <c r="N467" s="75">
        <f t="shared" si="263"/>
        <v>163367.89980000004</v>
      </c>
      <c r="O467" s="77">
        <f t="shared" si="256"/>
        <v>1</v>
      </c>
    </row>
    <row r="468" spans="1:15" x14ac:dyDescent="0.25">
      <c r="A468" s="8" t="s">
        <v>559</v>
      </c>
      <c r="B468" s="4" t="s">
        <v>35</v>
      </c>
      <c r="C468" s="4" t="s">
        <v>14</v>
      </c>
      <c r="D468" s="101">
        <v>1121.1600000000001</v>
      </c>
      <c r="E468" s="28"/>
      <c r="F468" s="29"/>
      <c r="G468" s="30">
        <f t="shared" si="240"/>
        <v>0</v>
      </c>
      <c r="H468" s="34">
        <f t="shared" si="241"/>
        <v>1121.1600000000001</v>
      </c>
      <c r="I468" s="32">
        <v>1.5</v>
      </c>
      <c r="J468" s="31">
        <f t="shared" ref="J468:J475" si="264">I468*D468</f>
        <v>1681.7400000000002</v>
      </c>
      <c r="K468" s="35">
        <f t="shared" si="259"/>
        <v>0</v>
      </c>
      <c r="L468" s="36">
        <f t="shared" si="260"/>
        <v>0</v>
      </c>
      <c r="M468" s="35">
        <f t="shared" si="261"/>
        <v>0</v>
      </c>
      <c r="N468" s="35">
        <f t="shared" si="262"/>
        <v>1681.7400000000002</v>
      </c>
      <c r="O468" s="37">
        <f t="shared" si="256"/>
        <v>1</v>
      </c>
    </row>
    <row r="469" spans="1:15" ht="25" x14ac:dyDescent="0.25">
      <c r="A469" s="8" t="s">
        <v>560</v>
      </c>
      <c r="B469" s="4" t="s">
        <v>47</v>
      </c>
      <c r="C469" s="4" t="s">
        <v>38</v>
      </c>
      <c r="D469" s="101">
        <v>112.12</v>
      </c>
      <c r="E469" s="28"/>
      <c r="F469" s="29"/>
      <c r="G469" s="30">
        <f t="shared" si="240"/>
        <v>0</v>
      </c>
      <c r="H469" s="34">
        <f t="shared" si="241"/>
        <v>112.12</v>
      </c>
      <c r="I469" s="32">
        <v>12.76</v>
      </c>
      <c r="J469" s="31">
        <f t="shared" si="264"/>
        <v>1430.6512</v>
      </c>
      <c r="K469" s="35">
        <f t="shared" si="259"/>
        <v>0</v>
      </c>
      <c r="L469" s="36">
        <f t="shared" si="260"/>
        <v>0</v>
      </c>
      <c r="M469" s="35">
        <f t="shared" si="261"/>
        <v>0</v>
      </c>
      <c r="N469" s="35">
        <f t="shared" si="262"/>
        <v>1430.6512</v>
      </c>
      <c r="O469" s="37">
        <f t="shared" si="256"/>
        <v>1</v>
      </c>
    </row>
    <row r="470" spans="1:15" x14ac:dyDescent="0.25">
      <c r="A470" s="8" t="s">
        <v>561</v>
      </c>
      <c r="B470" s="4" t="s">
        <v>49</v>
      </c>
      <c r="C470" s="4" t="s">
        <v>38</v>
      </c>
      <c r="D470" s="101">
        <v>112.12</v>
      </c>
      <c r="E470" s="28"/>
      <c r="F470" s="29"/>
      <c r="G470" s="30">
        <f t="shared" si="240"/>
        <v>0</v>
      </c>
      <c r="H470" s="34">
        <f t="shared" si="241"/>
        <v>112.12</v>
      </c>
      <c r="I470" s="32">
        <v>0.48</v>
      </c>
      <c r="J470" s="31">
        <f t="shared" si="264"/>
        <v>53.817599999999999</v>
      </c>
      <c r="K470" s="35">
        <f t="shared" si="259"/>
        <v>0</v>
      </c>
      <c r="L470" s="36">
        <f t="shared" si="260"/>
        <v>0</v>
      </c>
      <c r="M470" s="35">
        <f t="shared" si="261"/>
        <v>0</v>
      </c>
      <c r="N470" s="35">
        <f t="shared" si="262"/>
        <v>53.817599999999999</v>
      </c>
      <c r="O470" s="37">
        <f t="shared" si="256"/>
        <v>1</v>
      </c>
    </row>
    <row r="471" spans="1:15" ht="25" x14ac:dyDescent="0.25">
      <c r="A471" s="8" t="s">
        <v>562</v>
      </c>
      <c r="B471" s="4" t="s">
        <v>42</v>
      </c>
      <c r="C471" s="4" t="s">
        <v>43</v>
      </c>
      <c r="D471" s="101">
        <v>2522.6999999999998</v>
      </c>
      <c r="E471" s="28"/>
      <c r="F471" s="29"/>
      <c r="G471" s="30">
        <f t="shared" ref="G471:G493" si="265">E471+F471</f>
        <v>0</v>
      </c>
      <c r="H471" s="34">
        <f t="shared" ref="H471:H493" si="266">D471-G471</f>
        <v>2522.6999999999998</v>
      </c>
      <c r="I471" s="32">
        <v>0.81</v>
      </c>
      <c r="J471" s="31">
        <f t="shared" si="264"/>
        <v>2043.3869999999999</v>
      </c>
      <c r="K471" s="35">
        <f t="shared" si="259"/>
        <v>0</v>
      </c>
      <c r="L471" s="36">
        <f t="shared" si="260"/>
        <v>0</v>
      </c>
      <c r="M471" s="35">
        <f t="shared" si="261"/>
        <v>0</v>
      </c>
      <c r="N471" s="35">
        <f t="shared" si="262"/>
        <v>2043.3869999999999</v>
      </c>
      <c r="O471" s="37">
        <f t="shared" si="256"/>
        <v>1</v>
      </c>
    </row>
    <row r="472" spans="1:15" ht="25" x14ac:dyDescent="0.25">
      <c r="A472" s="8" t="s">
        <v>563</v>
      </c>
      <c r="B472" s="4" t="s">
        <v>52</v>
      </c>
      <c r="C472" s="4" t="s">
        <v>14</v>
      </c>
      <c r="D472" s="101">
        <v>1121.1600000000001</v>
      </c>
      <c r="E472" s="28"/>
      <c r="F472" s="29"/>
      <c r="G472" s="30">
        <f t="shared" si="265"/>
        <v>0</v>
      </c>
      <c r="H472" s="34">
        <f t="shared" si="266"/>
        <v>1121.1600000000001</v>
      </c>
      <c r="I472" s="32">
        <v>122.3</v>
      </c>
      <c r="J472" s="31">
        <f t="shared" si="264"/>
        <v>137117.86800000002</v>
      </c>
      <c r="K472" s="35">
        <f t="shared" si="259"/>
        <v>0</v>
      </c>
      <c r="L472" s="36">
        <f t="shared" si="260"/>
        <v>0</v>
      </c>
      <c r="M472" s="35">
        <f t="shared" si="261"/>
        <v>0</v>
      </c>
      <c r="N472" s="35">
        <f t="shared" si="262"/>
        <v>137117.86800000002</v>
      </c>
      <c r="O472" s="37">
        <f t="shared" si="256"/>
        <v>1</v>
      </c>
    </row>
    <row r="473" spans="1:15" ht="25" x14ac:dyDescent="0.25">
      <c r="A473" s="8" t="s">
        <v>564</v>
      </c>
      <c r="B473" s="4" t="s">
        <v>54</v>
      </c>
      <c r="C473" s="4" t="s">
        <v>55</v>
      </c>
      <c r="D473" s="101">
        <v>373.72</v>
      </c>
      <c r="E473" s="28"/>
      <c r="F473" s="29"/>
      <c r="G473" s="30">
        <f t="shared" si="265"/>
        <v>0</v>
      </c>
      <c r="H473" s="34">
        <f t="shared" si="266"/>
        <v>373.72</v>
      </c>
      <c r="I473" s="32">
        <v>43.33</v>
      </c>
      <c r="J473" s="31">
        <f t="shared" si="264"/>
        <v>16193.2876</v>
      </c>
      <c r="K473" s="35">
        <f t="shared" si="259"/>
        <v>0</v>
      </c>
      <c r="L473" s="36">
        <f t="shared" si="260"/>
        <v>0</v>
      </c>
      <c r="M473" s="35">
        <f t="shared" si="261"/>
        <v>0</v>
      </c>
      <c r="N473" s="35">
        <f t="shared" si="262"/>
        <v>16193.2876</v>
      </c>
      <c r="O473" s="37">
        <f t="shared" si="256"/>
        <v>1</v>
      </c>
    </row>
    <row r="474" spans="1:15" ht="25" x14ac:dyDescent="0.25">
      <c r="A474" s="8" t="s">
        <v>565</v>
      </c>
      <c r="B474" s="4" t="s">
        <v>57</v>
      </c>
      <c r="C474" s="4" t="s">
        <v>55</v>
      </c>
      <c r="D474" s="101">
        <v>373.72</v>
      </c>
      <c r="E474" s="28"/>
      <c r="F474" s="29"/>
      <c r="G474" s="30">
        <f t="shared" si="265"/>
        <v>0</v>
      </c>
      <c r="H474" s="34">
        <f t="shared" si="266"/>
        <v>373.72</v>
      </c>
      <c r="I474" s="32">
        <v>8.32</v>
      </c>
      <c r="J474" s="31">
        <f t="shared" si="264"/>
        <v>3109.3504000000003</v>
      </c>
      <c r="K474" s="35">
        <f t="shared" si="259"/>
        <v>0</v>
      </c>
      <c r="L474" s="36">
        <f t="shared" si="260"/>
        <v>0</v>
      </c>
      <c r="M474" s="35">
        <f t="shared" si="261"/>
        <v>0</v>
      </c>
      <c r="N474" s="35">
        <f t="shared" si="262"/>
        <v>3109.3504000000003</v>
      </c>
      <c r="O474" s="37">
        <f t="shared" si="256"/>
        <v>1</v>
      </c>
    </row>
    <row r="475" spans="1:15" x14ac:dyDescent="0.25">
      <c r="A475" s="8" t="s">
        <v>566</v>
      </c>
      <c r="B475" s="4" t="s">
        <v>59</v>
      </c>
      <c r="C475" s="4" t="s">
        <v>55</v>
      </c>
      <c r="D475" s="101">
        <v>373.72</v>
      </c>
      <c r="E475" s="28"/>
      <c r="F475" s="29"/>
      <c r="G475" s="30">
        <f t="shared" si="265"/>
        <v>0</v>
      </c>
      <c r="H475" s="34">
        <f t="shared" si="266"/>
        <v>373.72</v>
      </c>
      <c r="I475" s="32">
        <v>4.6500000000000004</v>
      </c>
      <c r="J475" s="31">
        <f t="shared" si="264"/>
        <v>1737.7980000000002</v>
      </c>
      <c r="K475" s="35">
        <f t="shared" si="259"/>
        <v>0</v>
      </c>
      <c r="L475" s="36">
        <f t="shared" si="260"/>
        <v>0</v>
      </c>
      <c r="M475" s="35">
        <f t="shared" si="261"/>
        <v>0</v>
      </c>
      <c r="N475" s="35">
        <f t="shared" si="262"/>
        <v>1737.7980000000002</v>
      </c>
      <c r="O475" s="37">
        <f t="shared" si="256"/>
        <v>1</v>
      </c>
    </row>
    <row r="476" spans="1:15" s="45" customFormat="1" ht="20.5" customHeight="1" x14ac:dyDescent="0.3">
      <c r="A476" s="3" t="s">
        <v>567</v>
      </c>
      <c r="B476" s="3" t="s">
        <v>568</v>
      </c>
      <c r="C476" s="3"/>
      <c r="D476" s="100"/>
      <c r="E476" s="80"/>
      <c r="F476" s="61"/>
      <c r="G476" s="61">
        <f t="shared" si="265"/>
        <v>0</v>
      </c>
      <c r="H476" s="81">
        <f t="shared" si="266"/>
        <v>0</v>
      </c>
      <c r="I476" s="54"/>
      <c r="J476" s="54">
        <f>SUM(J477:J484)</f>
        <v>95896.809200000003</v>
      </c>
      <c r="K476" s="54">
        <f t="shared" ref="K476:N476" si="267">SUM(K477:K484)</f>
        <v>0</v>
      </c>
      <c r="L476" s="54">
        <f t="shared" si="267"/>
        <v>0</v>
      </c>
      <c r="M476" s="54">
        <f t="shared" si="267"/>
        <v>0</v>
      </c>
      <c r="N476" s="54">
        <f t="shared" si="267"/>
        <v>95896.809200000003</v>
      </c>
      <c r="O476" s="67">
        <f t="shared" si="256"/>
        <v>1</v>
      </c>
    </row>
    <row r="477" spans="1:15" x14ac:dyDescent="0.25">
      <c r="A477" s="8" t="s">
        <v>569</v>
      </c>
      <c r="B477" s="4" t="s">
        <v>35</v>
      </c>
      <c r="C477" s="4" t="s">
        <v>14</v>
      </c>
      <c r="D477" s="101">
        <v>658.2</v>
      </c>
      <c r="E477" s="28"/>
      <c r="F477" s="29"/>
      <c r="G477" s="30">
        <f t="shared" si="265"/>
        <v>0</v>
      </c>
      <c r="H477" s="34">
        <f t="shared" si="266"/>
        <v>658.2</v>
      </c>
      <c r="I477" s="32">
        <v>1.5</v>
      </c>
      <c r="J477" s="31">
        <f t="shared" ref="J477:J484" si="268">I477*D477</f>
        <v>987.30000000000007</v>
      </c>
      <c r="K477" s="35">
        <f t="shared" si="259"/>
        <v>0</v>
      </c>
      <c r="L477" s="36">
        <f t="shared" si="260"/>
        <v>0</v>
      </c>
      <c r="M477" s="35">
        <f t="shared" si="261"/>
        <v>0</v>
      </c>
      <c r="N477" s="35">
        <f t="shared" si="262"/>
        <v>987.30000000000007</v>
      </c>
      <c r="O477" s="37">
        <f t="shared" si="256"/>
        <v>1</v>
      </c>
    </row>
    <row r="478" spans="1:15" ht="25" x14ac:dyDescent="0.25">
      <c r="A478" s="8" t="s">
        <v>570</v>
      </c>
      <c r="B478" s="4" t="s">
        <v>47</v>
      </c>
      <c r="C478" s="4" t="s">
        <v>38</v>
      </c>
      <c r="D478" s="101">
        <v>65.819999999999993</v>
      </c>
      <c r="E478" s="28"/>
      <c r="F478" s="29"/>
      <c r="G478" s="30">
        <f t="shared" si="265"/>
        <v>0</v>
      </c>
      <c r="H478" s="34">
        <f t="shared" si="266"/>
        <v>65.819999999999993</v>
      </c>
      <c r="I478" s="32">
        <v>12.76</v>
      </c>
      <c r="J478" s="31">
        <f t="shared" si="268"/>
        <v>839.86319999999989</v>
      </c>
      <c r="K478" s="35">
        <f t="shared" si="259"/>
        <v>0</v>
      </c>
      <c r="L478" s="36">
        <f t="shared" si="260"/>
        <v>0</v>
      </c>
      <c r="M478" s="35">
        <f t="shared" si="261"/>
        <v>0</v>
      </c>
      <c r="N478" s="35">
        <f t="shared" si="262"/>
        <v>839.86319999999989</v>
      </c>
      <c r="O478" s="37">
        <f t="shared" si="256"/>
        <v>1</v>
      </c>
    </row>
    <row r="479" spans="1:15" x14ac:dyDescent="0.25">
      <c r="A479" s="8" t="s">
        <v>571</v>
      </c>
      <c r="B479" s="4" t="s">
        <v>49</v>
      </c>
      <c r="C479" s="4" t="s">
        <v>38</v>
      </c>
      <c r="D479" s="101">
        <v>65.2</v>
      </c>
      <c r="E479" s="28"/>
      <c r="F479" s="29"/>
      <c r="G479" s="30">
        <f t="shared" si="265"/>
        <v>0</v>
      </c>
      <c r="H479" s="34">
        <f t="shared" si="266"/>
        <v>65.2</v>
      </c>
      <c r="I479" s="32">
        <v>0.48</v>
      </c>
      <c r="J479" s="31">
        <f t="shared" si="268"/>
        <v>31.295999999999999</v>
      </c>
      <c r="K479" s="35">
        <f t="shared" si="259"/>
        <v>0</v>
      </c>
      <c r="L479" s="36">
        <f t="shared" si="260"/>
        <v>0</v>
      </c>
      <c r="M479" s="35">
        <f t="shared" si="261"/>
        <v>0</v>
      </c>
      <c r="N479" s="35">
        <f t="shared" si="262"/>
        <v>31.295999999999999</v>
      </c>
      <c r="O479" s="37">
        <f t="shared" si="256"/>
        <v>1</v>
      </c>
    </row>
    <row r="480" spans="1:15" ht="25" x14ac:dyDescent="0.25">
      <c r="A480" s="8" t="s">
        <v>572</v>
      </c>
      <c r="B480" s="4" t="s">
        <v>42</v>
      </c>
      <c r="C480" s="4" t="s">
        <v>43</v>
      </c>
      <c r="D480" s="101">
        <v>1467</v>
      </c>
      <c r="E480" s="28"/>
      <c r="F480" s="29"/>
      <c r="G480" s="30">
        <f t="shared" si="265"/>
        <v>0</v>
      </c>
      <c r="H480" s="34">
        <f t="shared" si="266"/>
        <v>1467</v>
      </c>
      <c r="I480" s="32">
        <v>0.81</v>
      </c>
      <c r="J480" s="31">
        <f t="shared" si="268"/>
        <v>1188.27</v>
      </c>
      <c r="K480" s="35">
        <f t="shared" si="259"/>
        <v>0</v>
      </c>
      <c r="L480" s="36">
        <f t="shared" si="260"/>
        <v>0</v>
      </c>
      <c r="M480" s="35">
        <f t="shared" si="261"/>
        <v>0</v>
      </c>
      <c r="N480" s="35">
        <f t="shared" si="262"/>
        <v>1188.27</v>
      </c>
      <c r="O480" s="37">
        <f t="shared" si="256"/>
        <v>1</v>
      </c>
    </row>
    <row r="481" spans="1:15" ht="25" x14ac:dyDescent="0.25">
      <c r="A481" s="8" t="s">
        <v>573</v>
      </c>
      <c r="B481" s="4" t="s">
        <v>52</v>
      </c>
      <c r="C481" s="4" t="s">
        <v>14</v>
      </c>
      <c r="D481" s="101">
        <v>658.2</v>
      </c>
      <c r="E481" s="28"/>
      <c r="F481" s="29"/>
      <c r="G481" s="30">
        <f t="shared" si="265"/>
        <v>0</v>
      </c>
      <c r="H481" s="34">
        <f t="shared" si="266"/>
        <v>658.2</v>
      </c>
      <c r="I481" s="32">
        <v>122.3</v>
      </c>
      <c r="J481" s="31">
        <f t="shared" si="268"/>
        <v>80497.86</v>
      </c>
      <c r="K481" s="35">
        <f t="shared" si="259"/>
        <v>0</v>
      </c>
      <c r="L481" s="36">
        <f t="shared" si="260"/>
        <v>0</v>
      </c>
      <c r="M481" s="35">
        <f t="shared" si="261"/>
        <v>0</v>
      </c>
      <c r="N481" s="35">
        <f t="shared" si="262"/>
        <v>80497.86</v>
      </c>
      <c r="O481" s="37">
        <f t="shared" si="256"/>
        <v>1</v>
      </c>
    </row>
    <row r="482" spans="1:15" ht="25" x14ac:dyDescent="0.25">
      <c r="A482" s="8" t="s">
        <v>574</v>
      </c>
      <c r="B482" s="4" t="s">
        <v>54</v>
      </c>
      <c r="C482" s="4" t="s">
        <v>55</v>
      </c>
      <c r="D482" s="101">
        <v>219.4</v>
      </c>
      <c r="E482" s="28"/>
      <c r="F482" s="29"/>
      <c r="G482" s="30">
        <f t="shared" si="265"/>
        <v>0</v>
      </c>
      <c r="H482" s="34">
        <f t="shared" si="266"/>
        <v>219.4</v>
      </c>
      <c r="I482" s="32">
        <v>43.33</v>
      </c>
      <c r="J482" s="31">
        <f t="shared" si="268"/>
        <v>9506.6020000000008</v>
      </c>
      <c r="K482" s="35">
        <f t="shared" si="259"/>
        <v>0</v>
      </c>
      <c r="L482" s="36">
        <f t="shared" si="260"/>
        <v>0</v>
      </c>
      <c r="M482" s="35">
        <f t="shared" si="261"/>
        <v>0</v>
      </c>
      <c r="N482" s="35">
        <f t="shared" si="262"/>
        <v>9506.6020000000008</v>
      </c>
      <c r="O482" s="37">
        <f t="shared" si="256"/>
        <v>1</v>
      </c>
    </row>
    <row r="483" spans="1:15" ht="25" x14ac:dyDescent="0.25">
      <c r="A483" s="8" t="s">
        <v>575</v>
      </c>
      <c r="B483" s="4" t="s">
        <v>57</v>
      </c>
      <c r="C483" s="4" t="s">
        <v>55</v>
      </c>
      <c r="D483" s="101">
        <v>219.4</v>
      </c>
      <c r="E483" s="28"/>
      <c r="F483" s="29"/>
      <c r="G483" s="30">
        <f t="shared" si="265"/>
        <v>0</v>
      </c>
      <c r="H483" s="34">
        <f t="shared" si="266"/>
        <v>219.4</v>
      </c>
      <c r="I483" s="32">
        <v>8.32</v>
      </c>
      <c r="J483" s="31">
        <f t="shared" si="268"/>
        <v>1825.4080000000001</v>
      </c>
      <c r="K483" s="35">
        <f t="shared" si="259"/>
        <v>0</v>
      </c>
      <c r="L483" s="36">
        <f t="shared" si="260"/>
        <v>0</v>
      </c>
      <c r="M483" s="35">
        <f t="shared" si="261"/>
        <v>0</v>
      </c>
      <c r="N483" s="35">
        <f t="shared" si="262"/>
        <v>1825.4080000000001</v>
      </c>
      <c r="O483" s="37">
        <f t="shared" si="256"/>
        <v>1</v>
      </c>
    </row>
    <row r="484" spans="1:15" x14ac:dyDescent="0.25">
      <c r="A484" s="8" t="s">
        <v>576</v>
      </c>
      <c r="B484" s="4" t="s">
        <v>59</v>
      </c>
      <c r="C484" s="4" t="s">
        <v>55</v>
      </c>
      <c r="D484" s="101">
        <v>219.4</v>
      </c>
      <c r="E484" s="28"/>
      <c r="F484" s="29"/>
      <c r="G484" s="30">
        <f t="shared" si="265"/>
        <v>0</v>
      </c>
      <c r="H484" s="34">
        <f t="shared" si="266"/>
        <v>219.4</v>
      </c>
      <c r="I484" s="32">
        <v>4.6500000000000004</v>
      </c>
      <c r="J484" s="31">
        <f t="shared" si="268"/>
        <v>1020.2100000000002</v>
      </c>
      <c r="K484" s="35">
        <f t="shared" si="259"/>
        <v>0</v>
      </c>
      <c r="L484" s="36">
        <f t="shared" si="260"/>
        <v>0</v>
      </c>
      <c r="M484" s="35">
        <f t="shared" si="261"/>
        <v>0</v>
      </c>
      <c r="N484" s="35">
        <f t="shared" si="262"/>
        <v>1020.2100000000002</v>
      </c>
      <c r="O484" s="37">
        <f t="shared" si="256"/>
        <v>1</v>
      </c>
    </row>
    <row r="485" spans="1:15" s="45" customFormat="1" x14ac:dyDescent="0.3">
      <c r="A485" s="3" t="s">
        <v>577</v>
      </c>
      <c r="B485" s="3" t="s">
        <v>335</v>
      </c>
      <c r="C485" s="3"/>
      <c r="D485" s="100"/>
      <c r="E485" s="80"/>
      <c r="F485" s="61"/>
      <c r="G485" s="61">
        <f t="shared" si="265"/>
        <v>0</v>
      </c>
      <c r="H485" s="81">
        <f t="shared" si="266"/>
        <v>0</v>
      </c>
      <c r="I485" s="54"/>
      <c r="J485" s="54">
        <f>SUM(J486:J491)</f>
        <v>21010.222199999997</v>
      </c>
      <c r="K485" s="54">
        <f t="shared" ref="K485:N485" si="269">SUM(K486:K491)</f>
        <v>0</v>
      </c>
      <c r="L485" s="54">
        <f t="shared" si="269"/>
        <v>0</v>
      </c>
      <c r="M485" s="54">
        <f t="shared" si="269"/>
        <v>0</v>
      </c>
      <c r="N485" s="54">
        <f t="shared" si="269"/>
        <v>21010.222199999997</v>
      </c>
      <c r="O485" s="67">
        <f t="shared" si="256"/>
        <v>1</v>
      </c>
    </row>
    <row r="486" spans="1:15" ht="37.5" x14ac:dyDescent="0.25">
      <c r="A486" s="8" t="s">
        <v>578</v>
      </c>
      <c r="B486" s="4" t="s">
        <v>337</v>
      </c>
      <c r="C486" s="4" t="s">
        <v>6</v>
      </c>
      <c r="D486" s="101">
        <v>6</v>
      </c>
      <c r="E486" s="28"/>
      <c r="F486" s="29"/>
      <c r="G486" s="30">
        <f t="shared" si="265"/>
        <v>0</v>
      </c>
      <c r="H486" s="34">
        <f t="shared" si="266"/>
        <v>6</v>
      </c>
      <c r="I486" s="32">
        <v>642.49</v>
      </c>
      <c r="J486" s="31">
        <f t="shared" ref="J486:J491" si="270">I486*D486</f>
        <v>3854.94</v>
      </c>
      <c r="K486" s="35">
        <f t="shared" si="259"/>
        <v>0</v>
      </c>
      <c r="L486" s="36">
        <f t="shared" si="260"/>
        <v>0</v>
      </c>
      <c r="M486" s="35">
        <f t="shared" si="261"/>
        <v>0</v>
      </c>
      <c r="N486" s="35">
        <f t="shared" si="262"/>
        <v>3854.94</v>
      </c>
      <c r="O486" s="37">
        <f t="shared" si="256"/>
        <v>1</v>
      </c>
    </row>
    <row r="487" spans="1:15" ht="37.5" x14ac:dyDescent="0.25">
      <c r="A487" s="8" t="s">
        <v>579</v>
      </c>
      <c r="B487" s="4" t="s">
        <v>339</v>
      </c>
      <c r="C487" s="4" t="s">
        <v>14</v>
      </c>
      <c r="D487" s="101">
        <v>43.8</v>
      </c>
      <c r="E487" s="28"/>
      <c r="F487" s="29"/>
      <c r="G487" s="30">
        <f t="shared" si="265"/>
        <v>0</v>
      </c>
      <c r="H487" s="34">
        <f t="shared" si="266"/>
        <v>43.8</v>
      </c>
      <c r="I487" s="32">
        <v>144.63</v>
      </c>
      <c r="J487" s="31">
        <f t="shared" si="270"/>
        <v>6334.793999999999</v>
      </c>
      <c r="K487" s="35">
        <f t="shared" si="259"/>
        <v>0</v>
      </c>
      <c r="L487" s="36">
        <f t="shared" si="260"/>
        <v>0</v>
      </c>
      <c r="M487" s="35">
        <f t="shared" si="261"/>
        <v>0</v>
      </c>
      <c r="N487" s="35">
        <f t="shared" si="262"/>
        <v>6334.793999999999</v>
      </c>
      <c r="O487" s="37">
        <f t="shared" si="256"/>
        <v>1</v>
      </c>
    </row>
    <row r="488" spans="1:15" ht="37.5" x14ac:dyDescent="0.25">
      <c r="A488" s="8" t="s">
        <v>580</v>
      </c>
      <c r="B488" s="4" t="s">
        <v>341</v>
      </c>
      <c r="C488" s="4" t="s">
        <v>14</v>
      </c>
      <c r="D488" s="101">
        <v>28.8</v>
      </c>
      <c r="E488" s="28"/>
      <c r="F488" s="29"/>
      <c r="G488" s="30">
        <f t="shared" si="265"/>
        <v>0</v>
      </c>
      <c r="H488" s="34">
        <f t="shared" si="266"/>
        <v>28.8</v>
      </c>
      <c r="I488" s="32">
        <v>28.14</v>
      </c>
      <c r="J488" s="31">
        <f t="shared" si="270"/>
        <v>810.43200000000002</v>
      </c>
      <c r="K488" s="35">
        <f t="shared" si="259"/>
        <v>0</v>
      </c>
      <c r="L488" s="36">
        <f t="shared" si="260"/>
        <v>0</v>
      </c>
      <c r="M488" s="35">
        <f t="shared" si="261"/>
        <v>0</v>
      </c>
      <c r="N488" s="35">
        <f t="shared" si="262"/>
        <v>810.43200000000002</v>
      </c>
      <c r="O488" s="37">
        <f t="shared" si="256"/>
        <v>1</v>
      </c>
    </row>
    <row r="489" spans="1:15" ht="25" x14ac:dyDescent="0.25">
      <c r="A489" s="8" t="s">
        <v>581</v>
      </c>
      <c r="B489" s="4" t="s">
        <v>343</v>
      </c>
      <c r="C489" s="4" t="s">
        <v>14</v>
      </c>
      <c r="D489" s="101">
        <v>73.44</v>
      </c>
      <c r="E489" s="28"/>
      <c r="F489" s="29"/>
      <c r="G489" s="30">
        <f t="shared" si="265"/>
        <v>0</v>
      </c>
      <c r="H489" s="34">
        <f t="shared" si="266"/>
        <v>73.44</v>
      </c>
      <c r="I489" s="32">
        <v>3.95</v>
      </c>
      <c r="J489" s="31">
        <f t="shared" si="270"/>
        <v>290.08800000000002</v>
      </c>
      <c r="K489" s="35">
        <f t="shared" si="259"/>
        <v>0</v>
      </c>
      <c r="L489" s="36">
        <f t="shared" si="260"/>
        <v>0</v>
      </c>
      <c r="M489" s="35">
        <f t="shared" si="261"/>
        <v>0</v>
      </c>
      <c r="N489" s="35">
        <f t="shared" si="262"/>
        <v>290.08800000000002</v>
      </c>
      <c r="O489" s="37">
        <f t="shared" si="256"/>
        <v>1</v>
      </c>
    </row>
    <row r="490" spans="1:15" x14ac:dyDescent="0.25">
      <c r="A490" s="8" t="s">
        <v>582</v>
      </c>
      <c r="B490" s="4" t="s">
        <v>345</v>
      </c>
      <c r="C490" s="4" t="s">
        <v>38</v>
      </c>
      <c r="D490" s="101">
        <v>11.02</v>
      </c>
      <c r="E490" s="28"/>
      <c r="F490" s="29"/>
      <c r="G490" s="30">
        <f t="shared" si="265"/>
        <v>0</v>
      </c>
      <c r="H490" s="34">
        <f t="shared" si="266"/>
        <v>11.02</v>
      </c>
      <c r="I490" s="32">
        <v>624.39</v>
      </c>
      <c r="J490" s="31">
        <f t="shared" si="270"/>
        <v>6880.7777999999998</v>
      </c>
      <c r="K490" s="35">
        <f t="shared" si="259"/>
        <v>0</v>
      </c>
      <c r="L490" s="36">
        <f t="shared" si="260"/>
        <v>0</v>
      </c>
      <c r="M490" s="35">
        <f t="shared" si="261"/>
        <v>0</v>
      </c>
      <c r="N490" s="35">
        <f t="shared" si="262"/>
        <v>6880.7777999999998</v>
      </c>
      <c r="O490" s="37">
        <f t="shared" si="256"/>
        <v>1</v>
      </c>
    </row>
    <row r="491" spans="1:15" ht="25" x14ac:dyDescent="0.25">
      <c r="A491" s="8" t="s">
        <v>583</v>
      </c>
      <c r="B491" s="4" t="s">
        <v>347</v>
      </c>
      <c r="C491" s="4" t="s">
        <v>14</v>
      </c>
      <c r="D491" s="101">
        <v>73.44</v>
      </c>
      <c r="E491" s="28"/>
      <c r="F491" s="29"/>
      <c r="G491" s="30">
        <f t="shared" si="265"/>
        <v>0</v>
      </c>
      <c r="H491" s="34">
        <f t="shared" si="266"/>
        <v>73.44</v>
      </c>
      <c r="I491" s="32">
        <v>38.659999999999997</v>
      </c>
      <c r="J491" s="31">
        <f t="shared" si="270"/>
        <v>2839.1903999999995</v>
      </c>
      <c r="K491" s="35">
        <f t="shared" si="259"/>
        <v>0</v>
      </c>
      <c r="L491" s="36">
        <f t="shared" si="260"/>
        <v>0</v>
      </c>
      <c r="M491" s="35">
        <f t="shared" si="261"/>
        <v>0</v>
      </c>
      <c r="N491" s="35">
        <f t="shared" si="262"/>
        <v>2839.1903999999995</v>
      </c>
      <c r="O491" s="37">
        <f t="shared" si="256"/>
        <v>1</v>
      </c>
    </row>
    <row r="492" spans="1:15" s="45" customFormat="1" x14ac:dyDescent="0.3">
      <c r="A492" s="3" t="s">
        <v>584</v>
      </c>
      <c r="B492" s="3" t="s">
        <v>349</v>
      </c>
      <c r="C492" s="3"/>
      <c r="D492" s="100"/>
      <c r="E492" s="80"/>
      <c r="F492" s="61"/>
      <c r="G492" s="61">
        <f t="shared" si="265"/>
        <v>0</v>
      </c>
      <c r="H492" s="81">
        <f t="shared" si="266"/>
        <v>0</v>
      </c>
      <c r="I492" s="54"/>
      <c r="J492" s="54">
        <f>J493</f>
        <v>2801.73</v>
      </c>
      <c r="K492" s="54">
        <f t="shared" ref="K492:N492" si="271">K493</f>
        <v>0</v>
      </c>
      <c r="L492" s="54">
        <f t="shared" si="271"/>
        <v>0</v>
      </c>
      <c r="M492" s="54">
        <f t="shared" si="271"/>
        <v>0</v>
      </c>
      <c r="N492" s="54">
        <f t="shared" si="271"/>
        <v>2801.73</v>
      </c>
      <c r="O492" s="67">
        <f t="shared" si="256"/>
        <v>1</v>
      </c>
    </row>
    <row r="493" spans="1:15" x14ac:dyDescent="0.25">
      <c r="A493" s="8" t="s">
        <v>585</v>
      </c>
      <c r="B493" s="4" t="s">
        <v>351</v>
      </c>
      <c r="C493" s="4" t="s">
        <v>14</v>
      </c>
      <c r="D493" s="101">
        <v>5603.46</v>
      </c>
      <c r="E493" s="28"/>
      <c r="F493" s="29"/>
      <c r="G493" s="30">
        <f t="shared" si="265"/>
        <v>0</v>
      </c>
      <c r="H493" s="34">
        <f t="shared" si="266"/>
        <v>5603.46</v>
      </c>
      <c r="I493" s="32">
        <v>0.5</v>
      </c>
      <c r="J493" s="31">
        <f>I493*D493</f>
        <v>2801.73</v>
      </c>
      <c r="K493" s="35">
        <f t="shared" si="259"/>
        <v>0</v>
      </c>
      <c r="L493" s="36">
        <f t="shared" si="260"/>
        <v>0</v>
      </c>
      <c r="M493" s="35">
        <f t="shared" si="261"/>
        <v>0</v>
      </c>
      <c r="N493" s="35">
        <f t="shared" si="262"/>
        <v>2801.73</v>
      </c>
      <c r="O493" s="37">
        <f>N493/J493</f>
        <v>1</v>
      </c>
    </row>
    <row r="494" spans="1:15" s="97" customFormat="1" x14ac:dyDescent="0.3">
      <c r="A494" s="94"/>
      <c r="B494" s="12" t="s">
        <v>613</v>
      </c>
      <c r="C494" s="82"/>
      <c r="D494" s="105"/>
      <c r="E494" s="47"/>
      <c r="F494" s="62"/>
      <c r="G494" s="48"/>
      <c r="H494" s="48"/>
      <c r="I494" s="95"/>
      <c r="J494" s="96">
        <f>J7+J20+J320+J281+J396-1.3</f>
        <v>6067775.3756999997</v>
      </c>
      <c r="K494" s="96">
        <f>K7+K20+K320+K281+K396</f>
        <v>0</v>
      </c>
      <c r="L494" s="96">
        <f>L7+L20+L320+L281+L396</f>
        <v>462612.65205600002</v>
      </c>
      <c r="M494" s="96">
        <f>M7+M20+M320+M281+M396</f>
        <v>462612.65205600002</v>
      </c>
      <c r="N494" s="96">
        <f>N7+N20+N320+N281+N396-1.31</f>
        <v>5605162.7236440005</v>
      </c>
      <c r="O494" s="50">
        <f>N494/J494</f>
        <v>0.92375910059086019</v>
      </c>
    </row>
  </sheetData>
  <mergeCells count="19">
    <mergeCell ref="I5:I6"/>
    <mergeCell ref="J5:N5"/>
    <mergeCell ref="O5:O6"/>
    <mergeCell ref="K2:K3"/>
    <mergeCell ref="L2:L3"/>
    <mergeCell ref="M2:M3"/>
    <mergeCell ref="A2:G2"/>
    <mergeCell ref="H1:I1"/>
    <mergeCell ref="J1:M1"/>
    <mergeCell ref="N1:O1"/>
    <mergeCell ref="J2:J3"/>
    <mergeCell ref="N2:O4"/>
    <mergeCell ref="J4:K4"/>
    <mergeCell ref="A5:A6"/>
    <mergeCell ref="C5:C6"/>
    <mergeCell ref="D5:H5"/>
    <mergeCell ref="B5:B6"/>
    <mergeCell ref="A3:D3"/>
    <mergeCell ref="A4:D4"/>
  </mergeCells>
  <conditionalFormatting sqref="L2">
    <cfRule type="cellIs" dxfId="1" priority="1" operator="equal">
      <formula>$F$2-60</formula>
    </cfRule>
  </conditionalFormatting>
  <pageMargins left="0" right="0" top="0" bottom="0" header="0.11811023622047245" footer="0.11811023622047245"/>
  <pageSetup paperSize="9" scale="53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2E08-A9BE-4EDB-9E60-89194D704C00}">
  <sheetPr>
    <tabColor rgb="FF0070C0"/>
  </sheetPr>
  <dimension ref="A1:O498"/>
  <sheetViews>
    <sheetView tabSelected="1" view="pageBreakPreview" zoomScale="55" zoomScaleNormal="100" zoomScaleSheetLayoutView="55" workbookViewId="0">
      <pane ySplit="6" topLeftCell="A482" activePane="bottomLeft" state="frozen"/>
      <selection pane="bottomLeft" activeCell="I488" sqref="I488"/>
    </sheetView>
  </sheetViews>
  <sheetFormatPr defaultColWidth="8.08203125" defaultRowHeight="15.5" x14ac:dyDescent="0.3"/>
  <cols>
    <col min="1" max="1" width="9.58203125" style="9" bestFit="1" customWidth="1"/>
    <col min="2" max="2" width="72.33203125" style="7" bestFit="1" customWidth="1"/>
    <col min="3" max="3" width="7.83203125" style="7" customWidth="1"/>
    <col min="4" max="4" width="10.58203125" style="106" customWidth="1"/>
    <col min="5" max="5" width="12.33203125" style="21" customWidth="1"/>
    <col min="6" max="6" width="12.08203125" style="22" bestFit="1" customWidth="1"/>
    <col min="7" max="7" width="12.83203125" style="23" customWidth="1"/>
    <col min="8" max="8" width="13.08203125" style="23" customWidth="1"/>
    <col min="9" max="9" width="15.08203125" style="57" customWidth="1"/>
    <col min="10" max="10" width="18.75" style="24" bestFit="1" customWidth="1"/>
    <col min="11" max="11" width="16.6640625" style="25" bestFit="1" customWidth="1"/>
    <col min="12" max="12" width="16.6640625" style="26" bestFit="1" customWidth="1"/>
    <col min="13" max="13" width="15.58203125" style="25" customWidth="1"/>
    <col min="14" max="14" width="19.1640625" style="25" bestFit="1" customWidth="1"/>
    <col min="15" max="15" width="11.08203125" style="27" customWidth="1"/>
    <col min="16" max="16384" width="8.08203125" style="2"/>
  </cols>
  <sheetData>
    <row r="1" spans="1:15" s="1" customFormat="1" ht="59.5" customHeight="1" x14ac:dyDescent="0.3">
      <c r="A1" s="87"/>
      <c r="B1" s="88"/>
      <c r="C1" s="88"/>
      <c r="D1" s="98"/>
      <c r="E1" s="88"/>
      <c r="F1" s="88"/>
      <c r="G1" s="89"/>
      <c r="H1" s="141" t="s">
        <v>593</v>
      </c>
      <c r="I1" s="142"/>
      <c r="J1" s="143" t="s">
        <v>614</v>
      </c>
      <c r="K1" s="144"/>
      <c r="L1" s="144"/>
      <c r="M1" s="145"/>
      <c r="N1" s="141" t="s">
        <v>609</v>
      </c>
      <c r="O1" s="142"/>
    </row>
    <row r="2" spans="1:15" s="1" customFormat="1" ht="29.5" customHeight="1" x14ac:dyDescent="0.3">
      <c r="A2" s="138" t="s">
        <v>592</v>
      </c>
      <c r="B2" s="139"/>
      <c r="C2" s="139"/>
      <c r="D2" s="139"/>
      <c r="E2" s="139"/>
      <c r="F2" s="139"/>
      <c r="G2" s="140"/>
      <c r="H2" s="92" t="s">
        <v>595</v>
      </c>
      <c r="I2" s="14">
        <v>46215</v>
      </c>
      <c r="J2" s="146" t="s">
        <v>596</v>
      </c>
      <c r="K2" s="158">
        <v>46004</v>
      </c>
      <c r="L2" s="158" t="s">
        <v>597</v>
      </c>
      <c r="M2" s="158">
        <v>46034</v>
      </c>
      <c r="N2" s="148" t="s">
        <v>612</v>
      </c>
      <c r="O2" s="148"/>
    </row>
    <row r="3" spans="1:15" s="1" customFormat="1" x14ac:dyDescent="0.3">
      <c r="A3" s="134" t="s">
        <v>586</v>
      </c>
      <c r="B3" s="135"/>
      <c r="C3" s="135"/>
      <c r="D3" s="135"/>
      <c r="E3" s="39"/>
      <c r="F3" s="58"/>
      <c r="G3" s="40"/>
      <c r="H3" s="90" t="s">
        <v>610</v>
      </c>
      <c r="I3" s="91">
        <v>45973</v>
      </c>
      <c r="J3" s="147"/>
      <c r="K3" s="159"/>
      <c r="L3" s="159"/>
      <c r="M3" s="159"/>
      <c r="N3" s="148"/>
      <c r="O3" s="148"/>
    </row>
    <row r="4" spans="1:15" s="1" customFormat="1" x14ac:dyDescent="0.3">
      <c r="A4" s="136" t="s">
        <v>591</v>
      </c>
      <c r="B4" s="137"/>
      <c r="C4" s="137"/>
      <c r="D4" s="137"/>
      <c r="F4" s="59"/>
      <c r="H4" s="90" t="s">
        <v>611</v>
      </c>
      <c r="I4" s="91">
        <v>46215</v>
      </c>
      <c r="J4" s="160" t="s">
        <v>598</v>
      </c>
      <c r="K4" s="161"/>
      <c r="L4" s="121">
        <v>46034</v>
      </c>
      <c r="M4" s="122"/>
      <c r="N4" s="148"/>
      <c r="O4" s="148"/>
    </row>
    <row r="5" spans="1:15" s="1" customFormat="1" ht="22.5" customHeight="1" x14ac:dyDescent="0.3">
      <c r="A5" s="125" t="s">
        <v>587</v>
      </c>
      <c r="B5" s="132" t="s">
        <v>588</v>
      </c>
      <c r="C5" s="127" t="s">
        <v>607</v>
      </c>
      <c r="D5" s="129" t="s">
        <v>608</v>
      </c>
      <c r="E5" s="130"/>
      <c r="F5" s="130"/>
      <c r="G5" s="130"/>
      <c r="H5" s="131"/>
      <c r="I5" s="151" t="s">
        <v>599</v>
      </c>
      <c r="J5" s="153" t="s">
        <v>589</v>
      </c>
      <c r="K5" s="154"/>
      <c r="L5" s="154"/>
      <c r="M5" s="154"/>
      <c r="N5" s="155"/>
      <c r="O5" s="156" t="s">
        <v>590</v>
      </c>
    </row>
    <row r="6" spans="1:15" ht="25" x14ac:dyDescent="0.25">
      <c r="A6" s="126"/>
      <c r="B6" s="133"/>
      <c r="C6" s="128"/>
      <c r="D6" s="18" t="s">
        <v>604</v>
      </c>
      <c r="E6" s="16" t="s">
        <v>600</v>
      </c>
      <c r="F6" s="17" t="s">
        <v>601</v>
      </c>
      <c r="G6" s="18" t="s">
        <v>602</v>
      </c>
      <c r="H6" s="18" t="s">
        <v>603</v>
      </c>
      <c r="I6" s="152"/>
      <c r="J6" s="19" t="s">
        <v>604</v>
      </c>
      <c r="K6" s="19" t="s">
        <v>605</v>
      </c>
      <c r="L6" s="20" t="s">
        <v>601</v>
      </c>
      <c r="M6" s="19" t="s">
        <v>606</v>
      </c>
      <c r="N6" s="19" t="s">
        <v>603</v>
      </c>
      <c r="O6" s="157"/>
    </row>
    <row r="7" spans="1:15" ht="28.5" customHeight="1" x14ac:dyDescent="0.25">
      <c r="A7" s="41" t="s">
        <v>0</v>
      </c>
      <c r="B7" s="64" t="s">
        <v>1</v>
      </c>
      <c r="C7" s="64"/>
      <c r="D7" s="99"/>
      <c r="E7" s="64"/>
      <c r="F7" s="64"/>
      <c r="G7" s="64" t="s">
        <v>615</v>
      </c>
      <c r="H7" s="64"/>
      <c r="I7" s="65"/>
      <c r="J7" s="65">
        <f>J8+J11</f>
        <v>301676.85159999999</v>
      </c>
      <c r="K7" s="65">
        <f t="shared" ref="K7:N7" si="0">K8+K11</f>
        <v>42948.948199999999</v>
      </c>
      <c r="L7" s="65">
        <f t="shared" si="0"/>
        <v>20183.533600000002</v>
      </c>
      <c r="M7" s="65">
        <f t="shared" si="0"/>
        <v>63132.481799999994</v>
      </c>
      <c r="N7" s="65">
        <f t="shared" si="0"/>
        <v>238544.36980000001</v>
      </c>
      <c r="O7" s="123">
        <f t="shared" ref="O7:O70" si="1">N7/J7</f>
        <v>0.79072812028776829</v>
      </c>
    </row>
    <row r="8" spans="1:15" s="45" customFormat="1" x14ac:dyDescent="0.3">
      <c r="A8" s="3" t="s">
        <v>2</v>
      </c>
      <c r="B8" s="3" t="s">
        <v>3</v>
      </c>
      <c r="C8" s="3"/>
      <c r="D8" s="100"/>
      <c r="E8" s="42"/>
      <c r="F8" s="60"/>
      <c r="G8" s="43"/>
      <c r="H8" s="44"/>
      <c r="I8" s="54"/>
      <c r="J8" s="54">
        <f>SUM(J9:J10)</f>
        <v>190725.56</v>
      </c>
      <c r="K8" s="124">
        <f>SUM(K9:K10)</f>
        <v>11443.533600000001</v>
      </c>
      <c r="L8" s="54">
        <f t="shared" ref="L8:N8" si="2">SUM(L9:L10)</f>
        <v>11443.533600000001</v>
      </c>
      <c r="M8" s="54">
        <f t="shared" si="2"/>
        <v>22887.067200000001</v>
      </c>
      <c r="N8" s="54">
        <f t="shared" si="2"/>
        <v>167838.49280000001</v>
      </c>
      <c r="O8" s="67">
        <f t="shared" si="1"/>
        <v>0.88</v>
      </c>
    </row>
    <row r="9" spans="1:15" s="119" customFormat="1" ht="18" customHeight="1" x14ac:dyDescent="0.25">
      <c r="A9" s="107" t="s">
        <v>4</v>
      </c>
      <c r="B9" s="108" t="s">
        <v>5</v>
      </c>
      <c r="C9" s="108" t="s">
        <v>6</v>
      </c>
      <c r="D9" s="109">
        <v>1</v>
      </c>
      <c r="E9" s="110">
        <v>0.06</v>
      </c>
      <c r="F9" s="111">
        <v>0.06</v>
      </c>
      <c r="G9" s="112">
        <f>E9+F9</f>
        <v>0.12</v>
      </c>
      <c r="H9" s="113">
        <f>D9-G9</f>
        <v>0.88</v>
      </c>
      <c r="I9" s="114">
        <v>185000</v>
      </c>
      <c r="J9" s="115">
        <f>I9*D9</f>
        <v>185000</v>
      </c>
      <c r="K9" s="116">
        <f>I9*E9</f>
        <v>11100</v>
      </c>
      <c r="L9" s="117">
        <f>I9*F9</f>
        <v>11100</v>
      </c>
      <c r="M9" s="116">
        <f>I9*G9</f>
        <v>22200</v>
      </c>
      <c r="N9" s="116">
        <f>I9*H9</f>
        <v>162800</v>
      </c>
      <c r="O9" s="118">
        <f t="shared" si="1"/>
        <v>0.88</v>
      </c>
    </row>
    <row r="10" spans="1:15" s="119" customFormat="1" ht="15.65" customHeight="1" x14ac:dyDescent="0.25">
      <c r="A10" s="107" t="s">
        <v>7</v>
      </c>
      <c r="B10" s="108" t="s">
        <v>8</v>
      </c>
      <c r="C10" s="108" t="s">
        <v>9</v>
      </c>
      <c r="D10" s="109">
        <v>1</v>
      </c>
      <c r="E10" s="110">
        <v>0.06</v>
      </c>
      <c r="F10" s="111">
        <v>0.06</v>
      </c>
      <c r="G10" s="112">
        <f>E10+F10</f>
        <v>0.12</v>
      </c>
      <c r="H10" s="113">
        <f>D10-G10</f>
        <v>0.88</v>
      </c>
      <c r="I10" s="114">
        <v>5725.56</v>
      </c>
      <c r="J10" s="115">
        <f>I10*D10</f>
        <v>5725.56</v>
      </c>
      <c r="K10" s="116">
        <f>I10*E10</f>
        <v>343.53360000000004</v>
      </c>
      <c r="L10" s="117">
        <f>I10*F10</f>
        <v>343.53360000000004</v>
      </c>
      <c r="M10" s="116">
        <f>I10*G10</f>
        <v>687.06720000000007</v>
      </c>
      <c r="N10" s="116">
        <f>I10*H10</f>
        <v>5038.4928</v>
      </c>
      <c r="O10" s="118">
        <f t="shared" si="1"/>
        <v>0.87999999999999989</v>
      </c>
    </row>
    <row r="11" spans="1:15" s="45" customFormat="1" x14ac:dyDescent="0.3">
      <c r="A11" s="3" t="s">
        <v>10</v>
      </c>
      <c r="B11" s="3" t="s">
        <v>11</v>
      </c>
      <c r="C11" s="3"/>
      <c r="D11" s="100"/>
      <c r="E11" s="42"/>
      <c r="F11" s="61"/>
      <c r="G11" s="43"/>
      <c r="H11" s="44"/>
      <c r="I11" s="54"/>
      <c r="J11" s="54">
        <f>SUM(J12:J19)</f>
        <v>110951.29160000001</v>
      </c>
      <c r="K11" s="54">
        <f t="shared" ref="K11:N11" si="3">SUM(K12:K19)</f>
        <v>31505.414599999996</v>
      </c>
      <c r="L11" s="54">
        <f t="shared" si="3"/>
        <v>8740</v>
      </c>
      <c r="M11" s="54">
        <f t="shared" si="3"/>
        <v>40245.414599999996</v>
      </c>
      <c r="N11" s="54">
        <f t="shared" si="3"/>
        <v>70705.877000000008</v>
      </c>
      <c r="O11" s="67">
        <f t="shared" si="1"/>
        <v>0.63726952593673092</v>
      </c>
    </row>
    <row r="12" spans="1:15" ht="15.65" customHeight="1" x14ac:dyDescent="0.25">
      <c r="A12" s="8" t="s">
        <v>12</v>
      </c>
      <c r="B12" s="4" t="s">
        <v>13</v>
      </c>
      <c r="C12" s="4" t="s">
        <v>14</v>
      </c>
      <c r="D12" s="101">
        <v>30</v>
      </c>
      <c r="E12" s="28">
        <v>22.11</v>
      </c>
      <c r="F12" s="29"/>
      <c r="G12" s="30">
        <f t="shared" ref="G12:G20" si="4">E12+F12</f>
        <v>22.11</v>
      </c>
      <c r="H12" s="34">
        <f t="shared" ref="H12:H20" si="5">D12-G12</f>
        <v>7.8900000000000006</v>
      </c>
      <c r="I12" s="32">
        <v>272.86</v>
      </c>
      <c r="J12" s="31">
        <f t="shared" ref="J12:J19" si="6">I12*D12</f>
        <v>8185.8</v>
      </c>
      <c r="K12" s="35">
        <f t="shared" ref="K12:K19" si="7">I12*E12</f>
        <v>6032.9346000000005</v>
      </c>
      <c r="L12" s="36">
        <f t="shared" ref="L12:L19" si="8">I12*F12</f>
        <v>0</v>
      </c>
      <c r="M12" s="35">
        <f t="shared" ref="M12:M19" si="9">I12*G12</f>
        <v>6032.9346000000005</v>
      </c>
      <c r="N12" s="35">
        <f t="shared" ref="N12:N19" si="10">I12*H12</f>
        <v>2152.8654000000001</v>
      </c>
      <c r="O12" s="37">
        <f t="shared" si="1"/>
        <v>0.26300000000000001</v>
      </c>
    </row>
    <row r="13" spans="1:15" ht="25" customHeight="1" x14ac:dyDescent="0.25">
      <c r="A13" s="8" t="s">
        <v>15</v>
      </c>
      <c r="B13" s="4" t="s">
        <v>16</v>
      </c>
      <c r="C13" s="4" t="s">
        <v>6</v>
      </c>
      <c r="D13" s="101">
        <v>1</v>
      </c>
      <c r="E13" s="28"/>
      <c r="F13" s="29"/>
      <c r="G13" s="30">
        <f t="shared" si="4"/>
        <v>0</v>
      </c>
      <c r="H13" s="34">
        <f t="shared" si="5"/>
        <v>1</v>
      </c>
      <c r="I13" s="32">
        <v>1723.27</v>
      </c>
      <c r="J13" s="31">
        <f t="shared" si="6"/>
        <v>1723.27</v>
      </c>
      <c r="K13" s="35">
        <f t="shared" si="7"/>
        <v>0</v>
      </c>
      <c r="L13" s="36">
        <f t="shared" si="8"/>
        <v>0</v>
      </c>
      <c r="M13" s="35">
        <f t="shared" si="9"/>
        <v>0</v>
      </c>
      <c r="N13" s="35">
        <f t="shared" si="10"/>
        <v>1723.27</v>
      </c>
      <c r="O13" s="37">
        <f t="shared" si="1"/>
        <v>1</v>
      </c>
    </row>
    <row r="14" spans="1:15" ht="25" customHeight="1" x14ac:dyDescent="0.25">
      <c r="A14" s="8" t="s">
        <v>17</v>
      </c>
      <c r="B14" s="4" t="s">
        <v>18</v>
      </c>
      <c r="C14" s="4" t="s">
        <v>9</v>
      </c>
      <c r="D14" s="101">
        <v>1</v>
      </c>
      <c r="E14" s="28"/>
      <c r="F14" s="29"/>
      <c r="G14" s="30">
        <f t="shared" si="4"/>
        <v>0</v>
      </c>
      <c r="H14" s="34">
        <f t="shared" si="5"/>
        <v>1</v>
      </c>
      <c r="I14" s="32">
        <v>575.89</v>
      </c>
      <c r="J14" s="31">
        <f t="shared" si="6"/>
        <v>575.89</v>
      </c>
      <c r="K14" s="35">
        <f t="shared" si="7"/>
        <v>0</v>
      </c>
      <c r="L14" s="36">
        <f t="shared" si="8"/>
        <v>0</v>
      </c>
      <c r="M14" s="35">
        <f t="shared" si="9"/>
        <v>0</v>
      </c>
      <c r="N14" s="35">
        <f t="shared" si="10"/>
        <v>575.89</v>
      </c>
      <c r="O14" s="37">
        <f t="shared" si="1"/>
        <v>1</v>
      </c>
    </row>
    <row r="15" spans="1:15" ht="25" customHeight="1" x14ac:dyDescent="0.25">
      <c r="A15" s="8" t="s">
        <v>19</v>
      </c>
      <c r="B15" s="4" t="s">
        <v>20</v>
      </c>
      <c r="C15" s="4" t="s">
        <v>21</v>
      </c>
      <c r="D15" s="101">
        <v>30</v>
      </c>
      <c r="E15" s="28">
        <v>8</v>
      </c>
      <c r="F15" s="29"/>
      <c r="G15" s="30">
        <f>E15+F15</f>
        <v>8</v>
      </c>
      <c r="H15" s="34">
        <f t="shared" si="5"/>
        <v>22</v>
      </c>
      <c r="I15" s="32">
        <v>989.73</v>
      </c>
      <c r="J15" s="31">
        <f t="shared" si="6"/>
        <v>29691.9</v>
      </c>
      <c r="K15" s="35">
        <f t="shared" si="7"/>
        <v>7917.84</v>
      </c>
      <c r="L15" s="36">
        <f t="shared" si="8"/>
        <v>0</v>
      </c>
      <c r="M15" s="35">
        <f t="shared" si="9"/>
        <v>7917.84</v>
      </c>
      <c r="N15" s="35">
        <f t="shared" si="10"/>
        <v>21774.06</v>
      </c>
      <c r="O15" s="37">
        <f t="shared" si="1"/>
        <v>0.73333333333333339</v>
      </c>
    </row>
    <row r="16" spans="1:15" ht="15.65" customHeight="1" x14ac:dyDescent="0.25">
      <c r="A16" s="8" t="s">
        <v>22</v>
      </c>
      <c r="B16" s="4" t="s">
        <v>23</v>
      </c>
      <c r="C16" s="4" t="s">
        <v>14</v>
      </c>
      <c r="D16" s="101">
        <v>24546.68</v>
      </c>
      <c r="E16" s="28">
        <v>9500</v>
      </c>
      <c r="F16" s="29"/>
      <c r="G16" s="30">
        <f t="shared" si="4"/>
        <v>9500</v>
      </c>
      <c r="H16" s="34">
        <f t="shared" si="5"/>
        <v>15046.68</v>
      </c>
      <c r="I16" s="32">
        <v>0.32</v>
      </c>
      <c r="J16" s="31">
        <f t="shared" si="6"/>
        <v>7854.9376000000002</v>
      </c>
      <c r="K16" s="35">
        <f t="shared" si="7"/>
        <v>3040</v>
      </c>
      <c r="L16" s="36">
        <f t="shared" si="8"/>
        <v>0</v>
      </c>
      <c r="M16" s="35">
        <f t="shared" si="9"/>
        <v>3040</v>
      </c>
      <c r="N16" s="35">
        <f t="shared" si="10"/>
        <v>4814.9376000000002</v>
      </c>
      <c r="O16" s="37">
        <f t="shared" si="1"/>
        <v>0.61298228518072506</v>
      </c>
    </row>
    <row r="17" spans="1:15" ht="25" customHeight="1" x14ac:dyDescent="0.25">
      <c r="A17" s="8" t="s">
        <v>24</v>
      </c>
      <c r="B17" s="4" t="s">
        <v>25</v>
      </c>
      <c r="C17" s="4" t="s">
        <v>14</v>
      </c>
      <c r="D17" s="101">
        <v>24546.68</v>
      </c>
      <c r="E17" s="28">
        <v>9500</v>
      </c>
      <c r="F17" s="29"/>
      <c r="G17" s="30">
        <f t="shared" si="4"/>
        <v>9500</v>
      </c>
      <c r="H17" s="34">
        <f t="shared" si="5"/>
        <v>15046.68</v>
      </c>
      <c r="I17" s="32">
        <v>1.1299999999999999</v>
      </c>
      <c r="J17" s="31">
        <f t="shared" si="6"/>
        <v>27737.748399999997</v>
      </c>
      <c r="K17" s="35">
        <f t="shared" si="7"/>
        <v>10734.999999999998</v>
      </c>
      <c r="L17" s="36">
        <f t="shared" si="8"/>
        <v>0</v>
      </c>
      <c r="M17" s="35">
        <f t="shared" si="9"/>
        <v>10734.999999999998</v>
      </c>
      <c r="N17" s="35">
        <f t="shared" si="10"/>
        <v>17002.7484</v>
      </c>
      <c r="O17" s="37">
        <f t="shared" si="1"/>
        <v>0.61298228518072517</v>
      </c>
    </row>
    <row r="18" spans="1:15" s="119" customFormat="1" ht="25" customHeight="1" x14ac:dyDescent="0.25">
      <c r="A18" s="107" t="s">
        <v>26</v>
      </c>
      <c r="B18" s="108" t="s">
        <v>27</v>
      </c>
      <c r="C18" s="108" t="s">
        <v>14</v>
      </c>
      <c r="D18" s="109">
        <v>24546.68</v>
      </c>
      <c r="E18" s="110">
        <v>0</v>
      </c>
      <c r="F18" s="111">
        <v>9500</v>
      </c>
      <c r="G18" s="112">
        <f t="shared" si="4"/>
        <v>9500</v>
      </c>
      <c r="H18" s="113">
        <f t="shared" si="5"/>
        <v>15046.68</v>
      </c>
      <c r="I18" s="114">
        <v>0.92</v>
      </c>
      <c r="J18" s="115">
        <f t="shared" si="6"/>
        <v>22582.945600000003</v>
      </c>
      <c r="K18" s="116">
        <f t="shared" si="7"/>
        <v>0</v>
      </c>
      <c r="L18" s="117">
        <f t="shared" si="8"/>
        <v>8740</v>
      </c>
      <c r="M18" s="116">
        <f t="shared" si="9"/>
        <v>8740</v>
      </c>
      <c r="N18" s="116">
        <f t="shared" si="10"/>
        <v>13842.945600000001</v>
      </c>
      <c r="O18" s="118">
        <f t="shared" si="1"/>
        <v>0.61298228518072506</v>
      </c>
    </row>
    <row r="19" spans="1:15" ht="15.65" customHeight="1" x14ac:dyDescent="0.25">
      <c r="A19" s="8" t="s">
        <v>28</v>
      </c>
      <c r="B19" s="4" t="s">
        <v>29</v>
      </c>
      <c r="C19" s="4" t="s">
        <v>14</v>
      </c>
      <c r="D19" s="101">
        <v>120</v>
      </c>
      <c r="E19" s="28">
        <v>36</v>
      </c>
      <c r="F19" s="29"/>
      <c r="G19" s="30">
        <f t="shared" si="4"/>
        <v>36</v>
      </c>
      <c r="H19" s="34">
        <f t="shared" si="5"/>
        <v>84</v>
      </c>
      <c r="I19" s="32">
        <v>104.99</v>
      </c>
      <c r="J19" s="31">
        <f t="shared" si="6"/>
        <v>12598.8</v>
      </c>
      <c r="K19" s="35">
        <f t="shared" si="7"/>
        <v>3779.64</v>
      </c>
      <c r="L19" s="36">
        <f t="shared" si="8"/>
        <v>0</v>
      </c>
      <c r="M19" s="35">
        <f t="shared" si="9"/>
        <v>3779.64</v>
      </c>
      <c r="N19" s="35">
        <f t="shared" si="10"/>
        <v>8819.16</v>
      </c>
      <c r="O19" s="37">
        <f t="shared" si="1"/>
        <v>0.70000000000000007</v>
      </c>
    </row>
    <row r="20" spans="1:15" s="13" customFormat="1" x14ac:dyDescent="0.3">
      <c r="A20" s="12" t="s">
        <v>30</v>
      </c>
      <c r="B20" s="12" t="s">
        <v>31</v>
      </c>
      <c r="C20" s="12"/>
      <c r="D20" s="102"/>
      <c r="E20" s="47"/>
      <c r="F20" s="62"/>
      <c r="G20" s="48">
        <f t="shared" si="4"/>
        <v>0</v>
      </c>
      <c r="H20" s="49">
        <f t="shared" si="5"/>
        <v>0</v>
      </c>
      <c r="I20" s="55"/>
      <c r="J20" s="55">
        <f>J21+J34+J36+J38+J40+J43+J46+J49+J51+J63+J76+J89+J101+J103+J116+J140+J165+J189+J203+J230+J257+J233+J271+J278</f>
        <v>2422584.6792000001</v>
      </c>
      <c r="K20" s="55">
        <f t="shared" ref="K20:N20" si="11">K21+K34+K36+K38+K40+K43+K46+K49+K51+K63+K76+K89+K101+K103+K116+K140+K165+K189+K203+K230+K257+K233+K271+K278</f>
        <v>419663.70385600004</v>
      </c>
      <c r="L20" s="55">
        <f t="shared" si="11"/>
        <v>333869.2799959</v>
      </c>
      <c r="M20" s="55">
        <f t="shared" si="11"/>
        <v>753532.98385190009</v>
      </c>
      <c r="N20" s="55">
        <f t="shared" si="11"/>
        <v>1669051.6983481001</v>
      </c>
      <c r="O20" s="66">
        <f t="shared" si="1"/>
        <v>0.68895494662306866</v>
      </c>
    </row>
    <row r="21" spans="1:15" s="45" customFormat="1" x14ac:dyDescent="0.3">
      <c r="A21" s="3" t="s">
        <v>32</v>
      </c>
      <c r="B21" s="3" t="s">
        <v>33</v>
      </c>
      <c r="C21" s="3"/>
      <c r="D21" s="100"/>
      <c r="E21" s="42"/>
      <c r="F21" s="61"/>
      <c r="G21" s="43"/>
      <c r="H21" s="44"/>
      <c r="I21" s="54"/>
      <c r="J21" s="54">
        <f>SUM(J22:J33)</f>
        <v>19022.498</v>
      </c>
      <c r="K21" s="54">
        <f t="shared" ref="K21:N21" si="12">SUM(K22:K33)</f>
        <v>0</v>
      </c>
      <c r="L21" s="54">
        <f t="shared" si="12"/>
        <v>0</v>
      </c>
      <c r="M21" s="54">
        <f t="shared" si="12"/>
        <v>0</v>
      </c>
      <c r="N21" s="54">
        <f t="shared" si="12"/>
        <v>19022.498</v>
      </c>
      <c r="O21" s="67">
        <f t="shared" si="1"/>
        <v>1</v>
      </c>
    </row>
    <row r="22" spans="1:15" ht="15.65" customHeight="1" x14ac:dyDescent="0.25">
      <c r="A22" s="8" t="s">
        <v>34</v>
      </c>
      <c r="B22" s="4" t="s">
        <v>35</v>
      </c>
      <c r="C22" s="4" t="s">
        <v>14</v>
      </c>
      <c r="D22" s="101">
        <v>120</v>
      </c>
      <c r="E22" s="28"/>
      <c r="F22" s="29"/>
      <c r="G22" s="30">
        <f t="shared" ref="G22:G33" si="13">E22+F22</f>
        <v>0</v>
      </c>
      <c r="H22" s="34">
        <f t="shared" ref="H22:H33" si="14">D22-G22</f>
        <v>120</v>
      </c>
      <c r="I22" s="32">
        <v>1.5</v>
      </c>
      <c r="J22" s="31">
        <f t="shared" ref="J22:J33" si="15">I22*D22</f>
        <v>180</v>
      </c>
      <c r="K22" s="35">
        <f t="shared" ref="K22:K33" si="16">I22*E22</f>
        <v>0</v>
      </c>
      <c r="L22" s="36">
        <f t="shared" ref="L22:L33" si="17">I22*F22</f>
        <v>0</v>
      </c>
      <c r="M22" s="35">
        <f t="shared" ref="M22:M33" si="18">I22*G22</f>
        <v>0</v>
      </c>
      <c r="N22" s="35">
        <f t="shared" ref="N22:N33" si="19">I22*H22</f>
        <v>180</v>
      </c>
      <c r="O22" s="37">
        <f t="shared" si="1"/>
        <v>1</v>
      </c>
    </row>
    <row r="23" spans="1:15" ht="25" customHeight="1" x14ac:dyDescent="0.25">
      <c r="A23" s="8" t="s">
        <v>36</v>
      </c>
      <c r="B23" s="4" t="s">
        <v>37</v>
      </c>
      <c r="C23" s="4" t="s">
        <v>38</v>
      </c>
      <c r="D23" s="101">
        <v>36</v>
      </c>
      <c r="E23" s="28"/>
      <c r="F23" s="29"/>
      <c r="G23" s="30">
        <f t="shared" si="13"/>
        <v>0</v>
      </c>
      <c r="H23" s="34">
        <f t="shared" si="14"/>
        <v>36</v>
      </c>
      <c r="I23" s="32">
        <v>10.62</v>
      </c>
      <c r="J23" s="31">
        <f t="shared" si="15"/>
        <v>382.32</v>
      </c>
      <c r="K23" s="35">
        <f t="shared" si="16"/>
        <v>0</v>
      </c>
      <c r="L23" s="36">
        <f t="shared" si="17"/>
        <v>0</v>
      </c>
      <c r="M23" s="35">
        <f t="shared" si="18"/>
        <v>0</v>
      </c>
      <c r="N23" s="35">
        <f t="shared" si="19"/>
        <v>382.32</v>
      </c>
      <c r="O23" s="37">
        <f t="shared" si="1"/>
        <v>1</v>
      </c>
    </row>
    <row r="24" spans="1:15" ht="15.65" customHeight="1" x14ac:dyDescent="0.25">
      <c r="A24" s="8" t="s">
        <v>39</v>
      </c>
      <c r="B24" s="4" t="s">
        <v>40</v>
      </c>
      <c r="C24" s="4" t="s">
        <v>38</v>
      </c>
      <c r="D24" s="101">
        <v>46.8</v>
      </c>
      <c r="E24" s="28"/>
      <c r="F24" s="29"/>
      <c r="G24" s="30">
        <f t="shared" si="13"/>
        <v>0</v>
      </c>
      <c r="H24" s="34">
        <f t="shared" si="14"/>
        <v>46.8</v>
      </c>
      <c r="I24" s="32">
        <v>1.01</v>
      </c>
      <c r="J24" s="31">
        <f t="shared" si="15"/>
        <v>47.268000000000001</v>
      </c>
      <c r="K24" s="35">
        <f t="shared" si="16"/>
        <v>0</v>
      </c>
      <c r="L24" s="36">
        <f t="shared" si="17"/>
        <v>0</v>
      </c>
      <c r="M24" s="35">
        <f t="shared" si="18"/>
        <v>0</v>
      </c>
      <c r="N24" s="35">
        <f t="shared" si="19"/>
        <v>47.268000000000001</v>
      </c>
      <c r="O24" s="37">
        <f t="shared" si="1"/>
        <v>1</v>
      </c>
    </row>
    <row r="25" spans="1:15" ht="25" customHeight="1" x14ac:dyDescent="0.25">
      <c r="A25" s="8" t="s">
        <v>41</v>
      </c>
      <c r="B25" s="4" t="s">
        <v>42</v>
      </c>
      <c r="C25" s="4" t="s">
        <v>43</v>
      </c>
      <c r="D25" s="101">
        <v>1053</v>
      </c>
      <c r="E25" s="28"/>
      <c r="F25" s="29"/>
      <c r="G25" s="30">
        <f t="shared" si="13"/>
        <v>0</v>
      </c>
      <c r="H25" s="34">
        <f t="shared" si="14"/>
        <v>1053</v>
      </c>
      <c r="I25" s="32">
        <v>0.81</v>
      </c>
      <c r="J25" s="31">
        <f t="shared" si="15"/>
        <v>852.93000000000006</v>
      </c>
      <c r="K25" s="35">
        <f t="shared" si="16"/>
        <v>0</v>
      </c>
      <c r="L25" s="36">
        <f t="shared" si="17"/>
        <v>0</v>
      </c>
      <c r="M25" s="35">
        <f t="shared" si="18"/>
        <v>0</v>
      </c>
      <c r="N25" s="35">
        <f t="shared" si="19"/>
        <v>852.93000000000006</v>
      </c>
      <c r="O25" s="37">
        <f t="shared" si="1"/>
        <v>1</v>
      </c>
    </row>
    <row r="26" spans="1:15" ht="25" customHeight="1" x14ac:dyDescent="0.25">
      <c r="A26" s="8" t="s">
        <v>44</v>
      </c>
      <c r="B26" s="4" t="s">
        <v>45</v>
      </c>
      <c r="C26" s="4" t="s">
        <v>14</v>
      </c>
      <c r="D26" s="101">
        <v>120</v>
      </c>
      <c r="E26" s="28"/>
      <c r="F26" s="29"/>
      <c r="G26" s="30">
        <f t="shared" si="13"/>
        <v>0</v>
      </c>
      <c r="H26" s="34">
        <f t="shared" si="14"/>
        <v>120</v>
      </c>
      <c r="I26" s="32">
        <v>2.12</v>
      </c>
      <c r="J26" s="31">
        <f t="shared" si="15"/>
        <v>254.4</v>
      </c>
      <c r="K26" s="35">
        <f t="shared" si="16"/>
        <v>0</v>
      </c>
      <c r="L26" s="36">
        <f t="shared" si="17"/>
        <v>0</v>
      </c>
      <c r="M26" s="35">
        <f t="shared" si="18"/>
        <v>0</v>
      </c>
      <c r="N26" s="35">
        <f t="shared" si="19"/>
        <v>254.4</v>
      </c>
      <c r="O26" s="37">
        <f t="shared" si="1"/>
        <v>1</v>
      </c>
    </row>
    <row r="27" spans="1:15" ht="25" customHeight="1" x14ac:dyDescent="0.25">
      <c r="A27" s="8" t="s">
        <v>46</v>
      </c>
      <c r="B27" s="4" t="s">
        <v>47</v>
      </c>
      <c r="C27" s="4" t="s">
        <v>38</v>
      </c>
      <c r="D27" s="101">
        <v>12</v>
      </c>
      <c r="E27" s="28"/>
      <c r="F27" s="29"/>
      <c r="G27" s="30">
        <f t="shared" si="13"/>
        <v>0</v>
      </c>
      <c r="H27" s="34">
        <f t="shared" si="14"/>
        <v>12</v>
      </c>
      <c r="I27" s="32">
        <v>12.76</v>
      </c>
      <c r="J27" s="31">
        <f t="shared" si="15"/>
        <v>153.12</v>
      </c>
      <c r="K27" s="35">
        <f t="shared" si="16"/>
        <v>0</v>
      </c>
      <c r="L27" s="36">
        <f t="shared" si="17"/>
        <v>0</v>
      </c>
      <c r="M27" s="35">
        <f t="shared" si="18"/>
        <v>0</v>
      </c>
      <c r="N27" s="35">
        <f t="shared" si="19"/>
        <v>153.12</v>
      </c>
      <c r="O27" s="37">
        <f t="shared" si="1"/>
        <v>1</v>
      </c>
    </row>
    <row r="28" spans="1:15" ht="15.65" customHeight="1" x14ac:dyDescent="0.25">
      <c r="A28" s="8" t="s">
        <v>48</v>
      </c>
      <c r="B28" s="4" t="s">
        <v>49</v>
      </c>
      <c r="C28" s="4" t="s">
        <v>38</v>
      </c>
      <c r="D28" s="101">
        <v>12</v>
      </c>
      <c r="E28" s="28"/>
      <c r="F28" s="33"/>
      <c r="G28" s="30">
        <f t="shared" si="13"/>
        <v>0</v>
      </c>
      <c r="H28" s="34">
        <f t="shared" si="14"/>
        <v>12</v>
      </c>
      <c r="I28" s="32">
        <v>0.48</v>
      </c>
      <c r="J28" s="31">
        <f t="shared" si="15"/>
        <v>5.76</v>
      </c>
      <c r="K28" s="35">
        <f t="shared" si="16"/>
        <v>0</v>
      </c>
      <c r="L28" s="36">
        <f t="shared" si="17"/>
        <v>0</v>
      </c>
      <c r="M28" s="35">
        <f t="shared" si="18"/>
        <v>0</v>
      </c>
      <c r="N28" s="35">
        <f t="shared" si="19"/>
        <v>5.76</v>
      </c>
      <c r="O28" s="37">
        <f t="shared" si="1"/>
        <v>1</v>
      </c>
    </row>
    <row r="29" spans="1:15" ht="25" customHeight="1" x14ac:dyDescent="0.25">
      <c r="A29" s="8" t="s">
        <v>50</v>
      </c>
      <c r="B29" s="4" t="s">
        <v>42</v>
      </c>
      <c r="C29" s="4" t="s">
        <v>43</v>
      </c>
      <c r="D29" s="101">
        <v>270</v>
      </c>
      <c r="E29" s="28"/>
      <c r="F29" s="33"/>
      <c r="G29" s="30">
        <f t="shared" si="13"/>
        <v>0</v>
      </c>
      <c r="H29" s="34">
        <f t="shared" si="14"/>
        <v>270</v>
      </c>
      <c r="I29" s="32">
        <v>0.81</v>
      </c>
      <c r="J29" s="31">
        <f t="shared" si="15"/>
        <v>218.70000000000002</v>
      </c>
      <c r="K29" s="35">
        <f t="shared" si="16"/>
        <v>0</v>
      </c>
      <c r="L29" s="36">
        <f t="shared" si="17"/>
        <v>0</v>
      </c>
      <c r="M29" s="35">
        <f t="shared" si="18"/>
        <v>0</v>
      </c>
      <c r="N29" s="35">
        <f t="shared" si="19"/>
        <v>218.70000000000002</v>
      </c>
      <c r="O29" s="37">
        <f t="shared" si="1"/>
        <v>1</v>
      </c>
    </row>
    <row r="30" spans="1:15" ht="25" customHeight="1" x14ac:dyDescent="0.25">
      <c r="A30" s="8" t="s">
        <v>51</v>
      </c>
      <c r="B30" s="4" t="s">
        <v>52</v>
      </c>
      <c r="C30" s="4" t="s">
        <v>14</v>
      </c>
      <c r="D30" s="101">
        <v>120</v>
      </c>
      <c r="E30" s="28"/>
      <c r="F30" s="33"/>
      <c r="G30" s="30">
        <f t="shared" si="13"/>
        <v>0</v>
      </c>
      <c r="H30" s="34">
        <f t="shared" si="14"/>
        <v>120</v>
      </c>
      <c r="I30" s="32">
        <v>122.3</v>
      </c>
      <c r="J30" s="31">
        <f t="shared" si="15"/>
        <v>14676</v>
      </c>
      <c r="K30" s="35">
        <f t="shared" si="16"/>
        <v>0</v>
      </c>
      <c r="L30" s="36">
        <f t="shared" si="17"/>
        <v>0</v>
      </c>
      <c r="M30" s="35">
        <f t="shared" si="18"/>
        <v>0</v>
      </c>
      <c r="N30" s="35">
        <f t="shared" si="19"/>
        <v>14676</v>
      </c>
      <c r="O30" s="37">
        <f t="shared" si="1"/>
        <v>1</v>
      </c>
    </row>
    <row r="31" spans="1:15" ht="25" customHeight="1" x14ac:dyDescent="0.25">
      <c r="A31" s="8" t="s">
        <v>53</v>
      </c>
      <c r="B31" s="4" t="s">
        <v>54</v>
      </c>
      <c r="C31" s="4" t="s">
        <v>55</v>
      </c>
      <c r="D31" s="101">
        <v>40</v>
      </c>
      <c r="E31" s="28"/>
      <c r="F31" s="33"/>
      <c r="G31" s="30">
        <f t="shared" si="13"/>
        <v>0</v>
      </c>
      <c r="H31" s="34">
        <f t="shared" si="14"/>
        <v>40</v>
      </c>
      <c r="I31" s="32">
        <v>43.33</v>
      </c>
      <c r="J31" s="31">
        <f t="shared" si="15"/>
        <v>1733.1999999999998</v>
      </c>
      <c r="K31" s="35">
        <f t="shared" si="16"/>
        <v>0</v>
      </c>
      <c r="L31" s="36">
        <f t="shared" si="17"/>
        <v>0</v>
      </c>
      <c r="M31" s="35">
        <f t="shared" si="18"/>
        <v>0</v>
      </c>
      <c r="N31" s="35">
        <f t="shared" si="19"/>
        <v>1733.1999999999998</v>
      </c>
      <c r="O31" s="37">
        <f t="shared" si="1"/>
        <v>1</v>
      </c>
    </row>
    <row r="32" spans="1:15" ht="25" customHeight="1" x14ac:dyDescent="0.25">
      <c r="A32" s="8" t="s">
        <v>56</v>
      </c>
      <c r="B32" s="4" t="s">
        <v>57</v>
      </c>
      <c r="C32" s="4" t="s">
        <v>55</v>
      </c>
      <c r="D32" s="101">
        <v>40</v>
      </c>
      <c r="E32" s="28"/>
      <c r="F32" s="33"/>
      <c r="G32" s="30">
        <f t="shared" si="13"/>
        <v>0</v>
      </c>
      <c r="H32" s="34">
        <f t="shared" si="14"/>
        <v>40</v>
      </c>
      <c r="I32" s="32">
        <v>8.32</v>
      </c>
      <c r="J32" s="31">
        <f t="shared" si="15"/>
        <v>332.8</v>
      </c>
      <c r="K32" s="35">
        <f t="shared" si="16"/>
        <v>0</v>
      </c>
      <c r="L32" s="36">
        <f t="shared" si="17"/>
        <v>0</v>
      </c>
      <c r="M32" s="35">
        <f t="shared" si="18"/>
        <v>0</v>
      </c>
      <c r="N32" s="35">
        <f t="shared" si="19"/>
        <v>332.8</v>
      </c>
      <c r="O32" s="37">
        <f t="shared" si="1"/>
        <v>1</v>
      </c>
    </row>
    <row r="33" spans="1:15" ht="15.65" customHeight="1" x14ac:dyDescent="0.25">
      <c r="A33" s="8" t="s">
        <v>58</v>
      </c>
      <c r="B33" s="4" t="s">
        <v>59</v>
      </c>
      <c r="C33" s="4" t="s">
        <v>55</v>
      </c>
      <c r="D33" s="101">
        <v>40</v>
      </c>
      <c r="E33" s="28"/>
      <c r="F33" s="33"/>
      <c r="G33" s="30">
        <f t="shared" si="13"/>
        <v>0</v>
      </c>
      <c r="H33" s="34">
        <f t="shared" si="14"/>
        <v>40</v>
      </c>
      <c r="I33" s="32">
        <v>4.6500000000000004</v>
      </c>
      <c r="J33" s="31">
        <f t="shared" si="15"/>
        <v>186</v>
      </c>
      <c r="K33" s="35">
        <f t="shared" si="16"/>
        <v>0</v>
      </c>
      <c r="L33" s="36">
        <f t="shared" si="17"/>
        <v>0</v>
      </c>
      <c r="M33" s="35">
        <f t="shared" si="18"/>
        <v>0</v>
      </c>
      <c r="N33" s="35">
        <f t="shared" si="19"/>
        <v>186</v>
      </c>
      <c r="O33" s="37">
        <f t="shared" si="1"/>
        <v>1</v>
      </c>
    </row>
    <row r="34" spans="1:15" s="45" customFormat="1" x14ac:dyDescent="0.3">
      <c r="A34" s="3" t="s">
        <v>60</v>
      </c>
      <c r="B34" s="3" t="s">
        <v>61</v>
      </c>
      <c r="C34" s="3"/>
      <c r="D34" s="100"/>
      <c r="E34" s="42"/>
      <c r="F34" s="60"/>
      <c r="G34" s="43"/>
      <c r="H34" s="44"/>
      <c r="I34" s="54"/>
      <c r="J34" s="54">
        <f>J35</f>
        <v>1522.41</v>
      </c>
      <c r="K34" s="54">
        <f t="shared" ref="K34:N34" si="20">K35</f>
        <v>0</v>
      </c>
      <c r="L34" s="54">
        <f t="shared" si="20"/>
        <v>0</v>
      </c>
      <c r="M34" s="54">
        <f t="shared" si="20"/>
        <v>0</v>
      </c>
      <c r="N34" s="54">
        <f t="shared" si="20"/>
        <v>1522.41</v>
      </c>
      <c r="O34" s="67">
        <f t="shared" si="1"/>
        <v>1</v>
      </c>
    </row>
    <row r="35" spans="1:15" x14ac:dyDescent="0.25">
      <c r="A35" s="8" t="s">
        <v>62</v>
      </c>
      <c r="B35" s="4" t="s">
        <v>59</v>
      </c>
      <c r="C35" s="4" t="s">
        <v>55</v>
      </c>
      <c r="D35" s="101">
        <v>327.39999999999998</v>
      </c>
      <c r="E35" s="28"/>
      <c r="F35" s="33"/>
      <c r="G35" s="30">
        <f>E35+F35</f>
        <v>0</v>
      </c>
      <c r="H35" s="34">
        <f>D35-G35</f>
        <v>327.39999999999998</v>
      </c>
      <c r="I35" s="32">
        <v>4.6500000000000004</v>
      </c>
      <c r="J35" s="31">
        <f>I35*D35</f>
        <v>1522.41</v>
      </c>
      <c r="K35" s="35">
        <f>I35*E35</f>
        <v>0</v>
      </c>
      <c r="L35" s="36">
        <f>I35*F35</f>
        <v>0</v>
      </c>
      <c r="M35" s="35">
        <f>I35*G35</f>
        <v>0</v>
      </c>
      <c r="N35" s="35">
        <f>I35*H35</f>
        <v>1522.41</v>
      </c>
      <c r="O35" s="37">
        <f t="shared" si="1"/>
        <v>1</v>
      </c>
    </row>
    <row r="36" spans="1:15" s="45" customFormat="1" x14ac:dyDescent="0.3">
      <c r="A36" s="3" t="s">
        <v>63</v>
      </c>
      <c r="B36" s="3" t="s">
        <v>64</v>
      </c>
      <c r="C36" s="3"/>
      <c r="D36" s="100"/>
      <c r="E36" s="42"/>
      <c r="F36" s="60"/>
      <c r="G36" s="43"/>
      <c r="H36" s="44"/>
      <c r="I36" s="54"/>
      <c r="J36" s="54">
        <f>J37</f>
        <v>1466.61</v>
      </c>
      <c r="K36" s="54">
        <f t="shared" ref="K36:N36" si="21">K37</f>
        <v>0</v>
      </c>
      <c r="L36" s="54">
        <f t="shared" si="21"/>
        <v>0</v>
      </c>
      <c r="M36" s="54">
        <f t="shared" si="21"/>
        <v>0</v>
      </c>
      <c r="N36" s="54">
        <f t="shared" si="21"/>
        <v>1466.61</v>
      </c>
      <c r="O36" s="67">
        <f t="shared" si="1"/>
        <v>1</v>
      </c>
    </row>
    <row r="37" spans="1:15" x14ac:dyDescent="0.25">
      <c r="A37" s="8" t="s">
        <v>65</v>
      </c>
      <c r="B37" s="4" t="s">
        <v>59</v>
      </c>
      <c r="C37" s="4" t="s">
        <v>55</v>
      </c>
      <c r="D37" s="101">
        <v>315.39999999999998</v>
      </c>
      <c r="E37" s="28"/>
      <c r="F37" s="29"/>
      <c r="G37" s="30">
        <f>E37+F37</f>
        <v>0</v>
      </c>
      <c r="H37" s="34">
        <f>D37-G37</f>
        <v>315.39999999999998</v>
      </c>
      <c r="I37" s="32">
        <v>4.6500000000000004</v>
      </c>
      <c r="J37" s="31">
        <f>I37*D37</f>
        <v>1466.61</v>
      </c>
      <c r="K37" s="35">
        <f>I37*E37</f>
        <v>0</v>
      </c>
      <c r="L37" s="36">
        <f>I37*F37</f>
        <v>0</v>
      </c>
      <c r="M37" s="35">
        <f>I37*G37</f>
        <v>0</v>
      </c>
      <c r="N37" s="35">
        <f>I37*H37</f>
        <v>1466.61</v>
      </c>
      <c r="O37" s="37">
        <f t="shared" si="1"/>
        <v>1</v>
      </c>
    </row>
    <row r="38" spans="1:15" s="45" customFormat="1" x14ac:dyDescent="0.3">
      <c r="A38" s="3" t="s">
        <v>66</v>
      </c>
      <c r="B38" s="3" t="s">
        <v>67</v>
      </c>
      <c r="C38" s="3"/>
      <c r="D38" s="100"/>
      <c r="E38" s="42"/>
      <c r="F38" s="60"/>
      <c r="G38" s="43"/>
      <c r="H38" s="44"/>
      <c r="I38" s="54"/>
      <c r="J38" s="54">
        <f>J39</f>
        <v>1325.25</v>
      </c>
      <c r="K38" s="54">
        <f t="shared" ref="K38:N38" si="22">K39</f>
        <v>0</v>
      </c>
      <c r="L38" s="54">
        <f t="shared" si="22"/>
        <v>0</v>
      </c>
      <c r="M38" s="54">
        <f t="shared" si="22"/>
        <v>0</v>
      </c>
      <c r="N38" s="54">
        <f t="shared" si="22"/>
        <v>1325.25</v>
      </c>
      <c r="O38" s="67">
        <f t="shared" si="1"/>
        <v>1</v>
      </c>
    </row>
    <row r="39" spans="1:15" x14ac:dyDescent="0.25">
      <c r="A39" s="8" t="s">
        <v>68</v>
      </c>
      <c r="B39" s="4" t="s">
        <v>59</v>
      </c>
      <c r="C39" s="4" t="s">
        <v>55</v>
      </c>
      <c r="D39" s="101">
        <v>285</v>
      </c>
      <c r="E39" s="28"/>
      <c r="F39" s="33"/>
      <c r="G39" s="30">
        <f>E39+F39</f>
        <v>0</v>
      </c>
      <c r="H39" s="34">
        <f>D39-G39</f>
        <v>285</v>
      </c>
      <c r="I39" s="32">
        <v>4.6500000000000004</v>
      </c>
      <c r="J39" s="31">
        <f>I39*D39</f>
        <v>1325.25</v>
      </c>
      <c r="K39" s="35">
        <f>I39*E39</f>
        <v>0</v>
      </c>
      <c r="L39" s="36">
        <f>I39*F39</f>
        <v>0</v>
      </c>
      <c r="M39" s="35">
        <f>I39*G39</f>
        <v>0</v>
      </c>
      <c r="N39" s="35">
        <f>I39*H39</f>
        <v>1325.25</v>
      </c>
      <c r="O39" s="37">
        <f t="shared" si="1"/>
        <v>1</v>
      </c>
    </row>
    <row r="40" spans="1:15" s="45" customFormat="1" ht="26" x14ac:dyDescent="0.3">
      <c r="A40" s="3" t="s">
        <v>69</v>
      </c>
      <c r="B40" s="3" t="s">
        <v>70</v>
      </c>
      <c r="C40" s="3"/>
      <c r="D40" s="100"/>
      <c r="E40" s="42"/>
      <c r="F40" s="60"/>
      <c r="G40" s="43"/>
      <c r="H40" s="44"/>
      <c r="I40" s="54"/>
      <c r="J40" s="54">
        <f>J41+J42</f>
        <v>5464.42</v>
      </c>
      <c r="K40" s="54">
        <f t="shared" ref="K40:N40" si="23">K41+K42</f>
        <v>0</v>
      </c>
      <c r="L40" s="54">
        <f t="shared" si="23"/>
        <v>0</v>
      </c>
      <c r="M40" s="54">
        <f t="shared" si="23"/>
        <v>0</v>
      </c>
      <c r="N40" s="54">
        <f t="shared" si="23"/>
        <v>5464.42</v>
      </c>
      <c r="O40" s="67">
        <f t="shared" si="1"/>
        <v>1</v>
      </c>
    </row>
    <row r="41" spans="1:15" x14ac:dyDescent="0.25">
      <c r="A41" s="8" t="s">
        <v>71</v>
      </c>
      <c r="B41" s="4" t="s">
        <v>59</v>
      </c>
      <c r="C41" s="4" t="s">
        <v>55</v>
      </c>
      <c r="D41" s="101">
        <v>228</v>
      </c>
      <c r="E41" s="28"/>
      <c r="F41" s="33"/>
      <c r="G41" s="30">
        <f>E41+F41</f>
        <v>0</v>
      </c>
      <c r="H41" s="34">
        <f>D41-G41</f>
        <v>228</v>
      </c>
      <c r="I41" s="32">
        <v>4.6500000000000004</v>
      </c>
      <c r="J41" s="31">
        <f>I41*D41</f>
        <v>1060.2</v>
      </c>
      <c r="K41" s="35">
        <f>I41*E41</f>
        <v>0</v>
      </c>
      <c r="L41" s="36">
        <f>I41*F41</f>
        <v>0</v>
      </c>
      <c r="M41" s="35">
        <f>I41*G41</f>
        <v>0</v>
      </c>
      <c r="N41" s="35">
        <f>I41*H41</f>
        <v>1060.2</v>
      </c>
      <c r="O41" s="37">
        <f t="shared" si="1"/>
        <v>1</v>
      </c>
    </row>
    <row r="42" spans="1:15" x14ac:dyDescent="0.25">
      <c r="A42" s="8" t="s">
        <v>72</v>
      </c>
      <c r="B42" s="4" t="s">
        <v>73</v>
      </c>
      <c r="C42" s="4" t="s">
        <v>6</v>
      </c>
      <c r="D42" s="101">
        <v>2</v>
      </c>
      <c r="E42" s="28"/>
      <c r="F42" s="33"/>
      <c r="G42" s="30">
        <f>E42+F42</f>
        <v>0</v>
      </c>
      <c r="H42" s="34">
        <f>D42-G42</f>
        <v>2</v>
      </c>
      <c r="I42" s="32">
        <v>2202.11</v>
      </c>
      <c r="J42" s="31">
        <f>I42*D42</f>
        <v>4404.22</v>
      </c>
      <c r="K42" s="35">
        <f>I42*E42</f>
        <v>0</v>
      </c>
      <c r="L42" s="36">
        <f>I42*F42</f>
        <v>0</v>
      </c>
      <c r="M42" s="35">
        <f>I42*G42</f>
        <v>0</v>
      </c>
      <c r="N42" s="35">
        <f>I42*H42</f>
        <v>4404.22</v>
      </c>
      <c r="O42" s="37">
        <f t="shared" si="1"/>
        <v>1</v>
      </c>
    </row>
    <row r="43" spans="1:15" s="45" customFormat="1" x14ac:dyDescent="0.3">
      <c r="A43" s="3" t="s">
        <v>74</v>
      </c>
      <c r="B43" s="3" t="s">
        <v>75</v>
      </c>
      <c r="C43" s="3"/>
      <c r="D43" s="100"/>
      <c r="E43" s="42"/>
      <c r="F43" s="61"/>
      <c r="G43" s="43"/>
      <c r="H43" s="44"/>
      <c r="I43" s="54"/>
      <c r="J43" s="54">
        <f>J44+J45</f>
        <v>8078.52</v>
      </c>
      <c r="K43" s="54">
        <f t="shared" ref="K43:N43" si="24">K44+K45</f>
        <v>0</v>
      </c>
      <c r="L43" s="54">
        <f t="shared" si="24"/>
        <v>0</v>
      </c>
      <c r="M43" s="54">
        <f t="shared" si="24"/>
        <v>0</v>
      </c>
      <c r="N43" s="54">
        <f t="shared" si="24"/>
        <v>8078.52</v>
      </c>
      <c r="O43" s="67">
        <f t="shared" si="1"/>
        <v>1</v>
      </c>
    </row>
    <row r="44" spans="1:15" ht="15.65" customHeight="1" x14ac:dyDescent="0.25">
      <c r="A44" s="8" t="s">
        <v>76</v>
      </c>
      <c r="B44" s="4" t="s">
        <v>59</v>
      </c>
      <c r="C44" s="4" t="s">
        <v>55</v>
      </c>
      <c r="D44" s="101">
        <v>316.60000000000002</v>
      </c>
      <c r="E44" s="28"/>
      <c r="F44" s="33"/>
      <c r="G44" s="30">
        <f>E44+F44</f>
        <v>0</v>
      </c>
      <c r="H44" s="34">
        <f>D44-G44</f>
        <v>316.60000000000002</v>
      </c>
      <c r="I44" s="32">
        <v>4.6500000000000004</v>
      </c>
      <c r="J44" s="31">
        <f>I44*D44</f>
        <v>1472.1900000000003</v>
      </c>
      <c r="K44" s="35">
        <f>I44*E44</f>
        <v>0</v>
      </c>
      <c r="L44" s="36">
        <f>I44*F44</f>
        <v>0</v>
      </c>
      <c r="M44" s="35">
        <f>I44*G44</f>
        <v>0</v>
      </c>
      <c r="N44" s="35">
        <f>I44*H44</f>
        <v>1472.1900000000003</v>
      </c>
      <c r="O44" s="37">
        <f t="shared" si="1"/>
        <v>1</v>
      </c>
    </row>
    <row r="45" spans="1:15" x14ac:dyDescent="0.25">
      <c r="A45" s="8" t="s">
        <v>77</v>
      </c>
      <c r="B45" s="4" t="s">
        <v>73</v>
      </c>
      <c r="C45" s="4" t="s">
        <v>6</v>
      </c>
      <c r="D45" s="101">
        <v>3</v>
      </c>
      <c r="E45" s="38"/>
      <c r="F45" s="33"/>
      <c r="G45" s="30">
        <f>E45+F45</f>
        <v>0</v>
      </c>
      <c r="H45" s="34">
        <f>D45-G45</f>
        <v>3</v>
      </c>
      <c r="I45" s="32">
        <v>2202.11</v>
      </c>
      <c r="J45" s="31">
        <f>I45*D45</f>
        <v>6606.33</v>
      </c>
      <c r="K45" s="35">
        <f>I45*E45</f>
        <v>0</v>
      </c>
      <c r="L45" s="36">
        <f>I45*F45</f>
        <v>0</v>
      </c>
      <c r="M45" s="35">
        <f>I45*G45</f>
        <v>0</v>
      </c>
      <c r="N45" s="35">
        <f>I45*H45</f>
        <v>6606.33</v>
      </c>
      <c r="O45" s="37">
        <f t="shared" si="1"/>
        <v>1</v>
      </c>
    </row>
    <row r="46" spans="1:15" s="45" customFormat="1" x14ac:dyDescent="0.3">
      <c r="A46" s="3" t="s">
        <v>78</v>
      </c>
      <c r="B46" s="3" t="s">
        <v>79</v>
      </c>
      <c r="C46" s="3"/>
      <c r="D46" s="100"/>
      <c r="E46" s="46"/>
      <c r="F46" s="60"/>
      <c r="G46" s="43"/>
      <c r="H46" s="44"/>
      <c r="I46" s="54"/>
      <c r="J46" s="54">
        <f>J47+J48</f>
        <v>2434.61</v>
      </c>
      <c r="K46" s="54">
        <f t="shared" ref="K46:N46" si="25">K47+K48</f>
        <v>0</v>
      </c>
      <c r="L46" s="54">
        <f t="shared" si="25"/>
        <v>0</v>
      </c>
      <c r="M46" s="54">
        <f t="shared" si="25"/>
        <v>0</v>
      </c>
      <c r="N46" s="54">
        <f t="shared" si="25"/>
        <v>2434.61</v>
      </c>
      <c r="O46" s="67">
        <f t="shared" si="1"/>
        <v>1</v>
      </c>
    </row>
    <row r="47" spans="1:15" x14ac:dyDescent="0.25">
      <c r="A47" s="8" t="s">
        <v>80</v>
      </c>
      <c r="B47" s="4" t="s">
        <v>59</v>
      </c>
      <c r="C47" s="4" t="s">
        <v>55</v>
      </c>
      <c r="D47" s="101">
        <v>50</v>
      </c>
      <c r="E47" s="28"/>
      <c r="F47" s="29"/>
      <c r="G47" s="30">
        <f>E47+F47</f>
        <v>0</v>
      </c>
      <c r="H47" s="34">
        <f>D47-G47</f>
        <v>50</v>
      </c>
      <c r="I47" s="32">
        <v>4.6500000000000004</v>
      </c>
      <c r="J47" s="31">
        <f>I47*D47</f>
        <v>232.50000000000003</v>
      </c>
      <c r="K47" s="35">
        <f>I47*E47</f>
        <v>0</v>
      </c>
      <c r="L47" s="36">
        <f>I47*F47</f>
        <v>0</v>
      </c>
      <c r="M47" s="35">
        <f>I47*G47</f>
        <v>0</v>
      </c>
      <c r="N47" s="35">
        <f>I47*H47</f>
        <v>232.50000000000003</v>
      </c>
      <c r="O47" s="37">
        <f t="shared" si="1"/>
        <v>1</v>
      </c>
    </row>
    <row r="48" spans="1:15" x14ac:dyDescent="0.25">
      <c r="A48" s="8" t="s">
        <v>81</v>
      </c>
      <c r="B48" s="4" t="s">
        <v>73</v>
      </c>
      <c r="C48" s="4" t="s">
        <v>6</v>
      </c>
      <c r="D48" s="101">
        <v>1</v>
      </c>
      <c r="E48" s="28"/>
      <c r="F48" s="29"/>
      <c r="G48" s="30">
        <f>E48+F48</f>
        <v>0</v>
      </c>
      <c r="H48" s="34">
        <f>D48-G48</f>
        <v>1</v>
      </c>
      <c r="I48" s="32">
        <v>2202.11</v>
      </c>
      <c r="J48" s="31">
        <f>I48*D48</f>
        <v>2202.11</v>
      </c>
      <c r="K48" s="35">
        <f>I48*E48</f>
        <v>0</v>
      </c>
      <c r="L48" s="36">
        <f>I48*F48</f>
        <v>0</v>
      </c>
      <c r="M48" s="35">
        <f>I48*G48</f>
        <v>0</v>
      </c>
      <c r="N48" s="35">
        <f>I48*H48</f>
        <v>2202.11</v>
      </c>
      <c r="O48" s="37">
        <f t="shared" si="1"/>
        <v>1</v>
      </c>
    </row>
    <row r="49" spans="1:15" s="45" customFormat="1" x14ac:dyDescent="0.3">
      <c r="A49" s="3" t="s">
        <v>82</v>
      </c>
      <c r="B49" s="3" t="s">
        <v>83</v>
      </c>
      <c r="C49" s="3"/>
      <c r="D49" s="100"/>
      <c r="E49" s="42"/>
      <c r="F49" s="61"/>
      <c r="G49" s="43"/>
      <c r="H49" s="44"/>
      <c r="I49" s="54"/>
      <c r="J49" s="54">
        <f>J50</f>
        <v>1426.6200000000001</v>
      </c>
      <c r="K49" s="54">
        <f t="shared" ref="K49:N49" si="26">K50</f>
        <v>0</v>
      </c>
      <c r="L49" s="54">
        <f t="shared" si="26"/>
        <v>0</v>
      </c>
      <c r="M49" s="54">
        <f t="shared" si="26"/>
        <v>0</v>
      </c>
      <c r="N49" s="54">
        <f t="shared" si="26"/>
        <v>1426.6200000000001</v>
      </c>
      <c r="O49" s="67">
        <f t="shared" si="1"/>
        <v>1</v>
      </c>
    </row>
    <row r="50" spans="1:15" x14ac:dyDescent="0.25">
      <c r="A50" s="8" t="s">
        <v>84</v>
      </c>
      <c r="B50" s="4" t="s">
        <v>59</v>
      </c>
      <c r="C50" s="4" t="s">
        <v>55</v>
      </c>
      <c r="D50" s="101">
        <v>306.8</v>
      </c>
      <c r="E50" s="28"/>
      <c r="F50" s="29"/>
      <c r="G50" s="30">
        <f>E50+F50</f>
        <v>0</v>
      </c>
      <c r="H50" s="34">
        <f>D50-G50</f>
        <v>306.8</v>
      </c>
      <c r="I50" s="32">
        <v>4.6500000000000004</v>
      </c>
      <c r="J50" s="31">
        <f>I50*D50</f>
        <v>1426.6200000000001</v>
      </c>
      <c r="K50" s="35">
        <f>I50*E50</f>
        <v>0</v>
      </c>
      <c r="L50" s="36">
        <f>I50*F50</f>
        <v>0</v>
      </c>
      <c r="M50" s="35">
        <f>I50*G50</f>
        <v>0</v>
      </c>
      <c r="N50" s="35">
        <f>I50*H50</f>
        <v>1426.6200000000001</v>
      </c>
      <c r="O50" s="37">
        <f t="shared" si="1"/>
        <v>1</v>
      </c>
    </row>
    <row r="51" spans="1:15" s="45" customFormat="1" x14ac:dyDescent="0.3">
      <c r="A51" s="3" t="s">
        <v>85</v>
      </c>
      <c r="B51" s="3" t="s">
        <v>86</v>
      </c>
      <c r="C51" s="3"/>
      <c r="D51" s="100"/>
      <c r="E51" s="42"/>
      <c r="F51" s="61"/>
      <c r="G51" s="43"/>
      <c r="H51" s="44"/>
      <c r="I51" s="54"/>
      <c r="J51" s="54">
        <f>J52+J54</f>
        <v>7800.5214000000005</v>
      </c>
      <c r="K51" s="54">
        <f t="shared" ref="K51:N51" si="27">K52+K54</f>
        <v>0</v>
      </c>
      <c r="L51" s="54">
        <f t="shared" si="27"/>
        <v>0</v>
      </c>
      <c r="M51" s="54">
        <f t="shared" si="27"/>
        <v>0</v>
      </c>
      <c r="N51" s="54">
        <f t="shared" si="27"/>
        <v>7800.5214000000005</v>
      </c>
      <c r="O51" s="67">
        <f t="shared" si="1"/>
        <v>1</v>
      </c>
    </row>
    <row r="52" spans="1:15" s="5" customFormat="1" x14ac:dyDescent="0.25">
      <c r="A52" s="11" t="s">
        <v>87</v>
      </c>
      <c r="B52" s="11" t="s">
        <v>88</v>
      </c>
      <c r="C52" s="11"/>
      <c r="D52" s="103"/>
      <c r="E52" s="51"/>
      <c r="F52" s="63"/>
      <c r="G52" s="52">
        <f t="shared" ref="G52:G62" si="28">E52+F52</f>
        <v>0</v>
      </c>
      <c r="H52" s="53">
        <f t="shared" ref="H52:H62" si="29">D52-G52</f>
        <v>0</v>
      </c>
      <c r="I52" s="56"/>
      <c r="J52" s="54">
        <f>J53</f>
        <v>2081.34</v>
      </c>
      <c r="K52" s="54">
        <f t="shared" ref="K52:N52" si="30">K53</f>
        <v>0</v>
      </c>
      <c r="L52" s="54">
        <f t="shared" si="30"/>
        <v>0</v>
      </c>
      <c r="M52" s="54">
        <f t="shared" si="30"/>
        <v>0</v>
      </c>
      <c r="N52" s="54">
        <f t="shared" si="30"/>
        <v>2081.34</v>
      </c>
      <c r="O52" s="68">
        <f t="shared" si="1"/>
        <v>1</v>
      </c>
    </row>
    <row r="53" spans="1:15" x14ac:dyDescent="0.25">
      <c r="A53" s="8" t="s">
        <v>89</v>
      </c>
      <c r="B53" s="4" t="s">
        <v>59</v>
      </c>
      <c r="C53" s="4" t="s">
        <v>55</v>
      </c>
      <c r="D53" s="101">
        <v>447.6</v>
      </c>
      <c r="E53" s="28"/>
      <c r="F53" s="29"/>
      <c r="G53" s="30">
        <f t="shared" si="28"/>
        <v>0</v>
      </c>
      <c r="H53" s="34">
        <f t="shared" si="29"/>
        <v>447.6</v>
      </c>
      <c r="I53" s="32">
        <v>4.6500000000000004</v>
      </c>
      <c r="J53" s="31">
        <f>I53*D53</f>
        <v>2081.34</v>
      </c>
      <c r="K53" s="35">
        <f t="shared" ref="K53:K62" si="31">I53*E53</f>
        <v>0</v>
      </c>
      <c r="L53" s="36">
        <f t="shared" ref="L53:L62" si="32">I53*F53</f>
        <v>0</v>
      </c>
      <c r="M53" s="35">
        <f t="shared" ref="M53:M62" si="33">I53*G53</f>
        <v>0</v>
      </c>
      <c r="N53" s="35">
        <f t="shared" ref="N53:N62" si="34">I53*H53</f>
        <v>2081.34</v>
      </c>
      <c r="O53" s="37">
        <f t="shared" si="1"/>
        <v>1</v>
      </c>
    </row>
    <row r="54" spans="1:15" s="6" customFormat="1" x14ac:dyDescent="0.3">
      <c r="A54" s="11" t="s">
        <v>90</v>
      </c>
      <c r="B54" s="11" t="s">
        <v>91</v>
      </c>
      <c r="C54" s="11"/>
      <c r="D54" s="103"/>
      <c r="E54" s="51"/>
      <c r="F54" s="63"/>
      <c r="G54" s="52">
        <f t="shared" si="28"/>
        <v>0</v>
      </c>
      <c r="H54" s="53">
        <f t="shared" si="29"/>
        <v>0</v>
      </c>
      <c r="I54" s="56"/>
      <c r="J54" s="56">
        <f>SUM(J55:J62)</f>
        <v>5719.1814000000004</v>
      </c>
      <c r="K54" s="56">
        <f t="shared" ref="K54:N54" si="35">SUM(K55:K62)</f>
        <v>0</v>
      </c>
      <c r="L54" s="56">
        <f t="shared" si="35"/>
        <v>0</v>
      </c>
      <c r="M54" s="56">
        <f t="shared" si="35"/>
        <v>0</v>
      </c>
      <c r="N54" s="56">
        <f t="shared" si="35"/>
        <v>5719.1814000000004</v>
      </c>
      <c r="O54" s="68">
        <f t="shared" si="1"/>
        <v>1</v>
      </c>
    </row>
    <row r="55" spans="1:15" x14ac:dyDescent="0.25">
      <c r="A55" s="8" t="s">
        <v>92</v>
      </c>
      <c r="B55" s="4" t="s">
        <v>93</v>
      </c>
      <c r="C55" s="4" t="s">
        <v>55</v>
      </c>
      <c r="D55" s="101">
        <v>7</v>
      </c>
      <c r="E55" s="28"/>
      <c r="F55" s="29"/>
      <c r="G55" s="30">
        <f t="shared" si="28"/>
        <v>0</v>
      </c>
      <c r="H55" s="34">
        <f t="shared" si="29"/>
        <v>7</v>
      </c>
      <c r="I55" s="32">
        <v>1.7</v>
      </c>
      <c r="J55" s="31">
        <f t="shared" ref="J55:J62" si="36">I55*D55</f>
        <v>11.9</v>
      </c>
      <c r="K55" s="35">
        <f t="shared" si="31"/>
        <v>0</v>
      </c>
      <c r="L55" s="36">
        <f t="shared" si="32"/>
        <v>0</v>
      </c>
      <c r="M55" s="35">
        <f t="shared" si="33"/>
        <v>0</v>
      </c>
      <c r="N55" s="35">
        <f t="shared" si="34"/>
        <v>11.9</v>
      </c>
      <c r="O55" s="37">
        <f t="shared" si="1"/>
        <v>1</v>
      </c>
    </row>
    <row r="56" spans="1:15" ht="25" x14ac:dyDescent="0.25">
      <c r="A56" s="8" t="s">
        <v>94</v>
      </c>
      <c r="B56" s="4" t="s">
        <v>37</v>
      </c>
      <c r="C56" s="4" t="s">
        <v>38</v>
      </c>
      <c r="D56" s="101">
        <v>6.16</v>
      </c>
      <c r="E56" s="28"/>
      <c r="F56" s="29"/>
      <c r="G56" s="30">
        <f t="shared" si="28"/>
        <v>0</v>
      </c>
      <c r="H56" s="34">
        <f t="shared" si="29"/>
        <v>6.16</v>
      </c>
      <c r="I56" s="32">
        <v>10.62</v>
      </c>
      <c r="J56" s="31">
        <f t="shared" si="36"/>
        <v>65.419200000000004</v>
      </c>
      <c r="K56" s="35">
        <f t="shared" si="31"/>
        <v>0</v>
      </c>
      <c r="L56" s="36">
        <f t="shared" si="32"/>
        <v>0</v>
      </c>
      <c r="M56" s="35">
        <f t="shared" si="33"/>
        <v>0</v>
      </c>
      <c r="N56" s="35">
        <f t="shared" si="34"/>
        <v>65.419200000000004</v>
      </c>
      <c r="O56" s="37">
        <f t="shared" si="1"/>
        <v>1</v>
      </c>
    </row>
    <row r="57" spans="1:15" ht="25" x14ac:dyDescent="0.25">
      <c r="A57" s="8" t="s">
        <v>95</v>
      </c>
      <c r="B57" s="4" t="s">
        <v>96</v>
      </c>
      <c r="C57" s="4" t="s">
        <v>38</v>
      </c>
      <c r="D57" s="101">
        <v>0.56000000000000005</v>
      </c>
      <c r="E57" s="28"/>
      <c r="F57" s="29"/>
      <c r="G57" s="30">
        <f t="shared" si="28"/>
        <v>0</v>
      </c>
      <c r="H57" s="34">
        <f t="shared" si="29"/>
        <v>0.56000000000000005</v>
      </c>
      <c r="I57" s="32">
        <v>179.73</v>
      </c>
      <c r="J57" s="31">
        <f t="shared" si="36"/>
        <v>100.64880000000001</v>
      </c>
      <c r="K57" s="35">
        <f t="shared" si="31"/>
        <v>0</v>
      </c>
      <c r="L57" s="36">
        <f t="shared" si="32"/>
        <v>0</v>
      </c>
      <c r="M57" s="35">
        <f t="shared" si="33"/>
        <v>0</v>
      </c>
      <c r="N57" s="35">
        <f t="shared" si="34"/>
        <v>100.64880000000001</v>
      </c>
      <c r="O57" s="37">
        <f t="shared" si="1"/>
        <v>1</v>
      </c>
    </row>
    <row r="58" spans="1:15" ht="25" x14ac:dyDescent="0.25">
      <c r="A58" s="8" t="s">
        <v>97</v>
      </c>
      <c r="B58" s="4" t="s">
        <v>98</v>
      </c>
      <c r="C58" s="4" t="s">
        <v>38</v>
      </c>
      <c r="D58" s="101">
        <v>5.56</v>
      </c>
      <c r="E58" s="28"/>
      <c r="F58" s="29"/>
      <c r="G58" s="30">
        <f t="shared" si="28"/>
        <v>0</v>
      </c>
      <c r="H58" s="34">
        <f t="shared" si="29"/>
        <v>5.56</v>
      </c>
      <c r="I58" s="32">
        <v>133.13</v>
      </c>
      <c r="J58" s="31">
        <f t="shared" si="36"/>
        <v>740.20279999999991</v>
      </c>
      <c r="K58" s="35">
        <f t="shared" si="31"/>
        <v>0</v>
      </c>
      <c r="L58" s="36">
        <f t="shared" si="32"/>
        <v>0</v>
      </c>
      <c r="M58" s="35">
        <f t="shared" si="33"/>
        <v>0</v>
      </c>
      <c r="N58" s="35">
        <f t="shared" si="34"/>
        <v>740.20279999999991</v>
      </c>
      <c r="O58" s="37">
        <f t="shared" si="1"/>
        <v>1</v>
      </c>
    </row>
    <row r="59" spans="1:15" ht="37.5" x14ac:dyDescent="0.25">
      <c r="A59" s="8" t="s">
        <v>99</v>
      </c>
      <c r="B59" s="4" t="s">
        <v>100</v>
      </c>
      <c r="C59" s="4" t="s">
        <v>101</v>
      </c>
      <c r="D59" s="101">
        <v>7</v>
      </c>
      <c r="E59" s="28"/>
      <c r="F59" s="29"/>
      <c r="G59" s="30">
        <f t="shared" si="28"/>
        <v>0</v>
      </c>
      <c r="H59" s="34">
        <f t="shared" si="29"/>
        <v>7</v>
      </c>
      <c r="I59" s="32">
        <v>167.62</v>
      </c>
      <c r="J59" s="31">
        <f t="shared" si="36"/>
        <v>1173.3400000000001</v>
      </c>
      <c r="K59" s="35">
        <f t="shared" si="31"/>
        <v>0</v>
      </c>
      <c r="L59" s="36">
        <f t="shared" si="32"/>
        <v>0</v>
      </c>
      <c r="M59" s="35">
        <f t="shared" si="33"/>
        <v>0</v>
      </c>
      <c r="N59" s="35">
        <f t="shared" si="34"/>
        <v>1173.3400000000001</v>
      </c>
      <c r="O59" s="37">
        <f t="shared" si="1"/>
        <v>1</v>
      </c>
    </row>
    <row r="60" spans="1:15" ht="25" x14ac:dyDescent="0.25">
      <c r="A60" s="8" t="s">
        <v>102</v>
      </c>
      <c r="B60" s="4" t="s">
        <v>103</v>
      </c>
      <c r="C60" s="4" t="s">
        <v>9</v>
      </c>
      <c r="D60" s="101">
        <v>2</v>
      </c>
      <c r="E60" s="28"/>
      <c r="F60" s="29"/>
      <c r="G60" s="30">
        <f t="shared" si="28"/>
        <v>0</v>
      </c>
      <c r="H60" s="34">
        <f t="shared" si="29"/>
        <v>2</v>
      </c>
      <c r="I60" s="32">
        <v>1660.34</v>
      </c>
      <c r="J60" s="31">
        <f t="shared" si="36"/>
        <v>3320.68</v>
      </c>
      <c r="K60" s="35">
        <f t="shared" si="31"/>
        <v>0</v>
      </c>
      <c r="L60" s="36">
        <f t="shared" si="32"/>
        <v>0</v>
      </c>
      <c r="M60" s="35">
        <f t="shared" si="33"/>
        <v>0</v>
      </c>
      <c r="N60" s="35">
        <f t="shared" si="34"/>
        <v>3320.68</v>
      </c>
      <c r="O60" s="37">
        <f t="shared" si="1"/>
        <v>1</v>
      </c>
    </row>
    <row r="61" spans="1:15" x14ac:dyDescent="0.25">
      <c r="A61" s="8" t="s">
        <v>104</v>
      </c>
      <c r="B61" s="4" t="s">
        <v>40</v>
      </c>
      <c r="C61" s="4" t="s">
        <v>38</v>
      </c>
      <c r="D61" s="101">
        <v>15.96</v>
      </c>
      <c r="E61" s="28"/>
      <c r="F61" s="29"/>
      <c r="G61" s="30">
        <f t="shared" si="28"/>
        <v>0</v>
      </c>
      <c r="H61" s="34">
        <f t="shared" si="29"/>
        <v>15.96</v>
      </c>
      <c r="I61" s="32">
        <v>1.01</v>
      </c>
      <c r="J61" s="31">
        <f t="shared" si="36"/>
        <v>16.119600000000002</v>
      </c>
      <c r="K61" s="35">
        <f t="shared" si="31"/>
        <v>0</v>
      </c>
      <c r="L61" s="36">
        <f t="shared" si="32"/>
        <v>0</v>
      </c>
      <c r="M61" s="35">
        <f t="shared" si="33"/>
        <v>0</v>
      </c>
      <c r="N61" s="35">
        <f t="shared" si="34"/>
        <v>16.119600000000002</v>
      </c>
      <c r="O61" s="37">
        <f t="shared" si="1"/>
        <v>1</v>
      </c>
    </row>
    <row r="62" spans="1:15" ht="25" x14ac:dyDescent="0.25">
      <c r="A62" s="8" t="s">
        <v>105</v>
      </c>
      <c r="B62" s="4" t="s">
        <v>42</v>
      </c>
      <c r="C62" s="4" t="s">
        <v>43</v>
      </c>
      <c r="D62" s="101">
        <v>359.1</v>
      </c>
      <c r="E62" s="28"/>
      <c r="F62" s="29"/>
      <c r="G62" s="30">
        <f t="shared" si="28"/>
        <v>0</v>
      </c>
      <c r="H62" s="34">
        <f t="shared" si="29"/>
        <v>359.1</v>
      </c>
      <c r="I62" s="32">
        <v>0.81</v>
      </c>
      <c r="J62" s="31">
        <f t="shared" si="36"/>
        <v>290.87100000000004</v>
      </c>
      <c r="K62" s="35">
        <f t="shared" si="31"/>
        <v>0</v>
      </c>
      <c r="L62" s="36">
        <f t="shared" si="32"/>
        <v>0</v>
      </c>
      <c r="M62" s="35">
        <f t="shared" si="33"/>
        <v>0</v>
      </c>
      <c r="N62" s="35">
        <f t="shared" si="34"/>
        <v>290.87100000000004</v>
      </c>
      <c r="O62" s="37">
        <f t="shared" si="1"/>
        <v>1</v>
      </c>
    </row>
    <row r="63" spans="1:15" s="45" customFormat="1" x14ac:dyDescent="0.3">
      <c r="A63" s="3" t="s">
        <v>106</v>
      </c>
      <c r="B63" s="3" t="s">
        <v>107</v>
      </c>
      <c r="C63" s="3"/>
      <c r="D63" s="100"/>
      <c r="E63" s="42"/>
      <c r="F63" s="61"/>
      <c r="G63" s="43"/>
      <c r="H63" s="44"/>
      <c r="I63" s="54"/>
      <c r="J63" s="54">
        <f>J64+J66</f>
        <v>14856.399300000001</v>
      </c>
      <c r="K63" s="54">
        <f t="shared" ref="K63:N63" si="37">K64+K66</f>
        <v>0</v>
      </c>
      <c r="L63" s="54">
        <f t="shared" si="37"/>
        <v>0</v>
      </c>
      <c r="M63" s="54">
        <f t="shared" si="37"/>
        <v>0</v>
      </c>
      <c r="N63" s="54">
        <f t="shared" si="37"/>
        <v>14856.399300000001</v>
      </c>
      <c r="O63" s="67">
        <f t="shared" si="1"/>
        <v>1</v>
      </c>
    </row>
    <row r="64" spans="1:15" s="6" customFormat="1" x14ac:dyDescent="0.3">
      <c r="A64" s="11" t="s">
        <v>108</v>
      </c>
      <c r="B64" s="11" t="s">
        <v>88</v>
      </c>
      <c r="C64" s="11"/>
      <c r="D64" s="103"/>
      <c r="E64" s="51"/>
      <c r="F64" s="63"/>
      <c r="G64" s="52">
        <f t="shared" ref="G64:G75" si="38">E64+F64</f>
        <v>0</v>
      </c>
      <c r="H64" s="53">
        <f t="shared" ref="H64:H75" si="39">D64-G64</f>
        <v>0</v>
      </c>
      <c r="I64" s="56"/>
      <c r="J64" s="56">
        <f>J65</f>
        <v>1744.68</v>
      </c>
      <c r="K64" s="56">
        <f t="shared" ref="K64:N64" si="40">K65</f>
        <v>0</v>
      </c>
      <c r="L64" s="56">
        <f t="shared" si="40"/>
        <v>0</v>
      </c>
      <c r="M64" s="56">
        <f t="shared" si="40"/>
        <v>0</v>
      </c>
      <c r="N64" s="56">
        <f t="shared" si="40"/>
        <v>1744.68</v>
      </c>
      <c r="O64" s="68">
        <f t="shared" si="1"/>
        <v>1</v>
      </c>
    </row>
    <row r="65" spans="1:15" x14ac:dyDescent="0.25">
      <c r="A65" s="8" t="s">
        <v>109</v>
      </c>
      <c r="B65" s="4" t="s">
        <v>59</v>
      </c>
      <c r="C65" s="4" t="s">
        <v>55</v>
      </c>
      <c r="D65" s="101">
        <v>375.2</v>
      </c>
      <c r="E65" s="28"/>
      <c r="F65" s="29"/>
      <c r="G65" s="30">
        <f t="shared" si="38"/>
        <v>0</v>
      </c>
      <c r="H65" s="34">
        <f t="shared" si="39"/>
        <v>375.2</v>
      </c>
      <c r="I65" s="32">
        <v>4.6500000000000004</v>
      </c>
      <c r="J65" s="31">
        <f>I65*D65</f>
        <v>1744.68</v>
      </c>
      <c r="K65" s="35">
        <f t="shared" ref="K65:K75" si="41">I65*E65</f>
        <v>0</v>
      </c>
      <c r="L65" s="36">
        <f t="shared" ref="L65:L75" si="42">I65*F65</f>
        <v>0</v>
      </c>
      <c r="M65" s="35">
        <f t="shared" ref="M65:M75" si="43">I65*G65</f>
        <v>0</v>
      </c>
      <c r="N65" s="35">
        <f t="shared" ref="N65:N75" si="44">I65*H65</f>
        <v>1744.68</v>
      </c>
      <c r="O65" s="37">
        <f t="shared" si="1"/>
        <v>1</v>
      </c>
    </row>
    <row r="66" spans="1:15" s="6" customFormat="1" x14ac:dyDescent="0.3">
      <c r="A66" s="11" t="s">
        <v>110</v>
      </c>
      <c r="B66" s="11" t="s">
        <v>91</v>
      </c>
      <c r="C66" s="11"/>
      <c r="D66" s="103"/>
      <c r="E66" s="51"/>
      <c r="F66" s="63"/>
      <c r="G66" s="52">
        <f t="shared" si="38"/>
        <v>0</v>
      </c>
      <c r="H66" s="53">
        <f t="shared" si="39"/>
        <v>0</v>
      </c>
      <c r="I66" s="56"/>
      <c r="J66" s="56">
        <f>SUM(J67:J75)</f>
        <v>13111.719300000001</v>
      </c>
      <c r="K66" s="56">
        <f t="shared" ref="K66:N66" si="45">SUM(K67:K75)</f>
        <v>0</v>
      </c>
      <c r="L66" s="56">
        <f t="shared" si="45"/>
        <v>0</v>
      </c>
      <c r="M66" s="56">
        <f t="shared" si="45"/>
        <v>0</v>
      </c>
      <c r="N66" s="56">
        <f t="shared" si="45"/>
        <v>13111.719300000001</v>
      </c>
      <c r="O66" s="68">
        <f t="shared" si="1"/>
        <v>1</v>
      </c>
    </row>
    <row r="67" spans="1:15" x14ac:dyDescent="0.25">
      <c r="A67" s="8" t="s">
        <v>111</v>
      </c>
      <c r="B67" s="4" t="s">
        <v>93</v>
      </c>
      <c r="C67" s="4" t="s">
        <v>55</v>
      </c>
      <c r="D67" s="101">
        <v>19</v>
      </c>
      <c r="E67" s="28"/>
      <c r="F67" s="29"/>
      <c r="G67" s="30">
        <f t="shared" si="38"/>
        <v>0</v>
      </c>
      <c r="H67" s="34">
        <f t="shared" si="39"/>
        <v>19</v>
      </c>
      <c r="I67" s="32">
        <v>1.7</v>
      </c>
      <c r="J67" s="31">
        <f t="shared" ref="J67:J75" si="46">I67*D67</f>
        <v>32.299999999999997</v>
      </c>
      <c r="K67" s="35">
        <f t="shared" si="41"/>
        <v>0</v>
      </c>
      <c r="L67" s="36">
        <f t="shared" si="42"/>
        <v>0</v>
      </c>
      <c r="M67" s="35">
        <f t="shared" si="43"/>
        <v>0</v>
      </c>
      <c r="N67" s="35">
        <f t="shared" si="44"/>
        <v>32.299999999999997</v>
      </c>
      <c r="O67" s="37">
        <f t="shared" si="1"/>
        <v>1</v>
      </c>
    </row>
    <row r="68" spans="1:15" ht="25" x14ac:dyDescent="0.25">
      <c r="A68" s="8" t="s">
        <v>112</v>
      </c>
      <c r="B68" s="4" t="s">
        <v>37</v>
      </c>
      <c r="C68" s="4" t="s">
        <v>38</v>
      </c>
      <c r="D68" s="101">
        <v>20.9</v>
      </c>
      <c r="E68" s="28"/>
      <c r="F68" s="29"/>
      <c r="G68" s="30">
        <f t="shared" si="38"/>
        <v>0</v>
      </c>
      <c r="H68" s="34">
        <f t="shared" si="39"/>
        <v>20.9</v>
      </c>
      <c r="I68" s="32">
        <v>10.62</v>
      </c>
      <c r="J68" s="31">
        <f t="shared" si="46"/>
        <v>221.95799999999997</v>
      </c>
      <c r="K68" s="35">
        <f t="shared" si="41"/>
        <v>0</v>
      </c>
      <c r="L68" s="36">
        <f t="shared" si="42"/>
        <v>0</v>
      </c>
      <c r="M68" s="35">
        <f t="shared" si="43"/>
        <v>0</v>
      </c>
      <c r="N68" s="35">
        <f t="shared" si="44"/>
        <v>221.95799999999997</v>
      </c>
      <c r="O68" s="37">
        <f t="shared" si="1"/>
        <v>1</v>
      </c>
    </row>
    <row r="69" spans="1:15" ht="25" customHeight="1" x14ac:dyDescent="0.25">
      <c r="A69" s="8" t="s">
        <v>113</v>
      </c>
      <c r="B69" s="4" t="s">
        <v>96</v>
      </c>
      <c r="C69" s="4" t="s">
        <v>38</v>
      </c>
      <c r="D69" s="101">
        <v>1.9</v>
      </c>
      <c r="E69" s="28"/>
      <c r="F69" s="29"/>
      <c r="G69" s="30">
        <f t="shared" si="38"/>
        <v>0</v>
      </c>
      <c r="H69" s="34">
        <f t="shared" si="39"/>
        <v>1.9</v>
      </c>
      <c r="I69" s="32">
        <v>179.73</v>
      </c>
      <c r="J69" s="31">
        <f t="shared" si="46"/>
        <v>341.48699999999997</v>
      </c>
      <c r="K69" s="35">
        <f t="shared" si="41"/>
        <v>0</v>
      </c>
      <c r="L69" s="36">
        <f t="shared" si="42"/>
        <v>0</v>
      </c>
      <c r="M69" s="35">
        <f t="shared" si="43"/>
        <v>0</v>
      </c>
      <c r="N69" s="35">
        <f t="shared" si="44"/>
        <v>341.48699999999997</v>
      </c>
      <c r="O69" s="37">
        <f t="shared" si="1"/>
        <v>1</v>
      </c>
    </row>
    <row r="70" spans="1:15" ht="25" x14ac:dyDescent="0.25">
      <c r="A70" s="8" t="s">
        <v>114</v>
      </c>
      <c r="B70" s="4" t="s">
        <v>98</v>
      </c>
      <c r="C70" s="4" t="s">
        <v>38</v>
      </c>
      <c r="D70" s="101">
        <v>16.61</v>
      </c>
      <c r="E70" s="28"/>
      <c r="F70" s="29"/>
      <c r="G70" s="30">
        <f t="shared" si="38"/>
        <v>0</v>
      </c>
      <c r="H70" s="34">
        <f t="shared" si="39"/>
        <v>16.61</v>
      </c>
      <c r="I70" s="32">
        <v>133.13</v>
      </c>
      <c r="J70" s="31">
        <f t="shared" si="46"/>
        <v>2211.2892999999999</v>
      </c>
      <c r="K70" s="35">
        <f t="shared" si="41"/>
        <v>0</v>
      </c>
      <c r="L70" s="36">
        <f t="shared" si="42"/>
        <v>0</v>
      </c>
      <c r="M70" s="35">
        <f t="shared" si="43"/>
        <v>0</v>
      </c>
      <c r="N70" s="35">
        <f t="shared" si="44"/>
        <v>2211.2892999999999</v>
      </c>
      <c r="O70" s="37">
        <f t="shared" si="1"/>
        <v>1</v>
      </c>
    </row>
    <row r="71" spans="1:15" ht="37.5" x14ac:dyDescent="0.25">
      <c r="A71" s="8" t="s">
        <v>115</v>
      </c>
      <c r="B71" s="4" t="s">
        <v>100</v>
      </c>
      <c r="C71" s="4" t="s">
        <v>101</v>
      </c>
      <c r="D71" s="101">
        <v>19</v>
      </c>
      <c r="E71" s="28"/>
      <c r="F71" s="29"/>
      <c r="G71" s="30">
        <f t="shared" si="38"/>
        <v>0</v>
      </c>
      <c r="H71" s="34">
        <f t="shared" si="39"/>
        <v>19</v>
      </c>
      <c r="I71" s="32">
        <v>167.62</v>
      </c>
      <c r="J71" s="31">
        <f t="shared" si="46"/>
        <v>3184.78</v>
      </c>
      <c r="K71" s="35">
        <f t="shared" si="41"/>
        <v>0</v>
      </c>
      <c r="L71" s="36">
        <f t="shared" si="42"/>
        <v>0</v>
      </c>
      <c r="M71" s="35">
        <f t="shared" si="43"/>
        <v>0</v>
      </c>
      <c r="N71" s="35">
        <f t="shared" si="44"/>
        <v>3184.78</v>
      </c>
      <c r="O71" s="37">
        <f t="shared" ref="O71:O134" si="47">N71/J71</f>
        <v>1</v>
      </c>
    </row>
    <row r="72" spans="1:15" ht="25" x14ac:dyDescent="0.25">
      <c r="A72" s="8" t="s">
        <v>116</v>
      </c>
      <c r="B72" s="4" t="s">
        <v>103</v>
      </c>
      <c r="C72" s="4" t="s">
        <v>9</v>
      </c>
      <c r="D72" s="101">
        <v>2</v>
      </c>
      <c r="E72" s="28"/>
      <c r="F72" s="29"/>
      <c r="G72" s="30">
        <f t="shared" si="38"/>
        <v>0</v>
      </c>
      <c r="H72" s="34">
        <f t="shared" si="39"/>
        <v>2</v>
      </c>
      <c r="I72" s="32">
        <v>1660.34</v>
      </c>
      <c r="J72" s="31">
        <f t="shared" si="46"/>
        <v>3320.68</v>
      </c>
      <c r="K72" s="35">
        <f t="shared" si="41"/>
        <v>0</v>
      </c>
      <c r="L72" s="36">
        <f t="shared" si="42"/>
        <v>0</v>
      </c>
      <c r="M72" s="35">
        <f t="shared" si="43"/>
        <v>0</v>
      </c>
      <c r="N72" s="35">
        <f t="shared" si="44"/>
        <v>3320.68</v>
      </c>
      <c r="O72" s="37">
        <f t="shared" si="47"/>
        <v>1</v>
      </c>
    </row>
    <row r="73" spans="1:15" ht="25" x14ac:dyDescent="0.25">
      <c r="A73" s="8" t="s">
        <v>117</v>
      </c>
      <c r="B73" s="4" t="s">
        <v>118</v>
      </c>
      <c r="C73" s="4" t="s">
        <v>6</v>
      </c>
      <c r="D73" s="101">
        <v>1</v>
      </c>
      <c r="E73" s="28"/>
      <c r="F73" s="29"/>
      <c r="G73" s="30">
        <f t="shared" si="38"/>
        <v>0</v>
      </c>
      <c r="H73" s="34">
        <f t="shared" si="39"/>
        <v>1</v>
      </c>
      <c r="I73" s="32">
        <v>2813.82</v>
      </c>
      <c r="J73" s="31">
        <f t="shared" si="46"/>
        <v>2813.82</v>
      </c>
      <c r="K73" s="35">
        <f t="shared" si="41"/>
        <v>0</v>
      </c>
      <c r="L73" s="36">
        <f t="shared" si="42"/>
        <v>0</v>
      </c>
      <c r="M73" s="35">
        <f t="shared" si="43"/>
        <v>0</v>
      </c>
      <c r="N73" s="35">
        <f t="shared" si="44"/>
        <v>2813.82</v>
      </c>
      <c r="O73" s="37">
        <f t="shared" si="47"/>
        <v>1</v>
      </c>
    </row>
    <row r="74" spans="1:15" x14ac:dyDescent="0.25">
      <c r="A74" s="8" t="s">
        <v>119</v>
      </c>
      <c r="B74" s="4" t="s">
        <v>40</v>
      </c>
      <c r="C74" s="4" t="s">
        <v>38</v>
      </c>
      <c r="D74" s="101">
        <v>51.23</v>
      </c>
      <c r="E74" s="28"/>
      <c r="F74" s="29"/>
      <c r="G74" s="30">
        <f t="shared" si="38"/>
        <v>0</v>
      </c>
      <c r="H74" s="34">
        <f t="shared" si="39"/>
        <v>51.23</v>
      </c>
      <c r="I74" s="32">
        <v>1.01</v>
      </c>
      <c r="J74" s="31">
        <f t="shared" si="46"/>
        <v>51.7423</v>
      </c>
      <c r="K74" s="35">
        <f t="shared" si="41"/>
        <v>0</v>
      </c>
      <c r="L74" s="36">
        <f t="shared" si="42"/>
        <v>0</v>
      </c>
      <c r="M74" s="35">
        <f t="shared" si="43"/>
        <v>0</v>
      </c>
      <c r="N74" s="35">
        <f t="shared" si="44"/>
        <v>51.7423</v>
      </c>
      <c r="O74" s="37">
        <f t="shared" si="47"/>
        <v>1</v>
      </c>
    </row>
    <row r="75" spans="1:15" ht="25" x14ac:dyDescent="0.25">
      <c r="A75" s="8" t="s">
        <v>120</v>
      </c>
      <c r="B75" s="4" t="s">
        <v>42</v>
      </c>
      <c r="C75" s="4" t="s">
        <v>43</v>
      </c>
      <c r="D75" s="101">
        <v>1152.67</v>
      </c>
      <c r="E75" s="28"/>
      <c r="F75" s="29"/>
      <c r="G75" s="30">
        <f t="shared" si="38"/>
        <v>0</v>
      </c>
      <c r="H75" s="34">
        <f t="shared" si="39"/>
        <v>1152.67</v>
      </c>
      <c r="I75" s="32">
        <v>0.81</v>
      </c>
      <c r="J75" s="31">
        <f t="shared" si="46"/>
        <v>933.66270000000009</v>
      </c>
      <c r="K75" s="35">
        <f t="shared" si="41"/>
        <v>0</v>
      </c>
      <c r="L75" s="36">
        <f t="shared" si="42"/>
        <v>0</v>
      </c>
      <c r="M75" s="35">
        <f t="shared" si="43"/>
        <v>0</v>
      </c>
      <c r="N75" s="35">
        <f t="shared" si="44"/>
        <v>933.66270000000009</v>
      </c>
      <c r="O75" s="37">
        <f t="shared" si="47"/>
        <v>1</v>
      </c>
    </row>
    <row r="76" spans="1:15" s="45" customFormat="1" x14ac:dyDescent="0.3">
      <c r="A76" s="3" t="s">
        <v>121</v>
      </c>
      <c r="B76" s="3" t="s">
        <v>122</v>
      </c>
      <c r="C76" s="3"/>
      <c r="D76" s="100"/>
      <c r="E76" s="42"/>
      <c r="F76" s="61"/>
      <c r="G76" s="43"/>
      <c r="H76" s="44"/>
      <c r="I76" s="54"/>
      <c r="J76" s="54">
        <f>J77+J79</f>
        <v>15740.778499999999</v>
      </c>
      <c r="K76" s="54">
        <f t="shared" ref="K76:N76" si="48">K77+K79</f>
        <v>0</v>
      </c>
      <c r="L76" s="54">
        <f t="shared" si="48"/>
        <v>0</v>
      </c>
      <c r="M76" s="54">
        <f t="shared" si="48"/>
        <v>0</v>
      </c>
      <c r="N76" s="54">
        <f t="shared" si="48"/>
        <v>15740.778499999999</v>
      </c>
      <c r="O76" s="67">
        <f t="shared" si="47"/>
        <v>1</v>
      </c>
    </row>
    <row r="77" spans="1:15" s="5" customFormat="1" x14ac:dyDescent="0.25">
      <c r="A77" s="11" t="s">
        <v>123</v>
      </c>
      <c r="B77" s="11" t="s">
        <v>88</v>
      </c>
      <c r="C77" s="11"/>
      <c r="D77" s="103"/>
      <c r="E77" s="51"/>
      <c r="F77" s="63"/>
      <c r="G77" s="52">
        <f t="shared" ref="G77:G88" si="49">E77+F77</f>
        <v>0</v>
      </c>
      <c r="H77" s="53">
        <f t="shared" ref="H77:H88" si="50">D77-G77</f>
        <v>0</v>
      </c>
      <c r="I77" s="56"/>
      <c r="J77" s="56">
        <f>J78</f>
        <v>2086.4549999999999</v>
      </c>
      <c r="K77" s="56">
        <f t="shared" ref="K77:N77" si="51">K78</f>
        <v>0</v>
      </c>
      <c r="L77" s="56">
        <f t="shared" si="51"/>
        <v>0</v>
      </c>
      <c r="M77" s="56">
        <f t="shared" si="51"/>
        <v>0</v>
      </c>
      <c r="N77" s="56">
        <f t="shared" si="51"/>
        <v>2086.4549999999999</v>
      </c>
      <c r="O77" s="68">
        <f t="shared" si="47"/>
        <v>1</v>
      </c>
    </row>
    <row r="78" spans="1:15" ht="15.65" customHeight="1" x14ac:dyDescent="0.25">
      <c r="A78" s="8" t="s">
        <v>124</v>
      </c>
      <c r="B78" s="4" t="s">
        <v>59</v>
      </c>
      <c r="C78" s="4" t="s">
        <v>55</v>
      </c>
      <c r="D78" s="101">
        <v>448.7</v>
      </c>
      <c r="E78" s="28"/>
      <c r="F78" s="29"/>
      <c r="G78" s="30">
        <f t="shared" si="49"/>
        <v>0</v>
      </c>
      <c r="H78" s="34">
        <f t="shared" si="50"/>
        <v>448.7</v>
      </c>
      <c r="I78" s="32">
        <v>4.6500000000000004</v>
      </c>
      <c r="J78" s="31">
        <f>I78*D78</f>
        <v>2086.4549999999999</v>
      </c>
      <c r="K78" s="35">
        <f t="shared" ref="K78:K88" si="52">I78*E78</f>
        <v>0</v>
      </c>
      <c r="L78" s="36">
        <f t="shared" ref="L78:L88" si="53">I78*F78</f>
        <v>0</v>
      </c>
      <c r="M78" s="35">
        <f t="shared" ref="M78:M88" si="54">I78*G78</f>
        <v>0</v>
      </c>
      <c r="N78" s="35">
        <f t="shared" ref="N78:N88" si="55">I78*H78</f>
        <v>2086.4549999999999</v>
      </c>
      <c r="O78" s="37">
        <f t="shared" si="47"/>
        <v>1</v>
      </c>
    </row>
    <row r="79" spans="1:15" s="5" customFormat="1" x14ac:dyDescent="0.25">
      <c r="A79" s="11" t="s">
        <v>125</v>
      </c>
      <c r="B79" s="11" t="s">
        <v>91</v>
      </c>
      <c r="C79" s="11"/>
      <c r="D79" s="103"/>
      <c r="E79" s="51"/>
      <c r="F79" s="63"/>
      <c r="G79" s="52">
        <f t="shared" si="49"/>
        <v>0</v>
      </c>
      <c r="H79" s="53">
        <f t="shared" si="50"/>
        <v>0</v>
      </c>
      <c r="I79" s="56"/>
      <c r="J79" s="56">
        <f>SUM(J80:J88)</f>
        <v>13654.323499999999</v>
      </c>
      <c r="K79" s="56">
        <f t="shared" ref="K79:N79" si="56">SUM(K80:K88)</f>
        <v>0</v>
      </c>
      <c r="L79" s="56">
        <f t="shared" si="56"/>
        <v>0</v>
      </c>
      <c r="M79" s="56">
        <f t="shared" si="56"/>
        <v>0</v>
      </c>
      <c r="N79" s="56">
        <f t="shared" si="56"/>
        <v>13654.323499999999</v>
      </c>
      <c r="O79" s="68">
        <f t="shared" si="47"/>
        <v>1</v>
      </c>
    </row>
    <row r="80" spans="1:15" ht="15.65" customHeight="1" x14ac:dyDescent="0.25">
      <c r="A80" s="8" t="s">
        <v>126</v>
      </c>
      <c r="B80" s="4" t="s">
        <v>93</v>
      </c>
      <c r="C80" s="4" t="s">
        <v>55</v>
      </c>
      <c r="D80" s="101">
        <v>20.5</v>
      </c>
      <c r="E80" s="28"/>
      <c r="F80" s="29"/>
      <c r="G80" s="30">
        <f t="shared" si="49"/>
        <v>0</v>
      </c>
      <c r="H80" s="34">
        <f t="shared" si="50"/>
        <v>20.5</v>
      </c>
      <c r="I80" s="32">
        <v>1.7</v>
      </c>
      <c r="J80" s="31">
        <f t="shared" ref="J80:J88" si="57">I80*D80</f>
        <v>34.85</v>
      </c>
      <c r="K80" s="35">
        <f t="shared" si="52"/>
        <v>0</v>
      </c>
      <c r="L80" s="36">
        <f t="shared" si="53"/>
        <v>0</v>
      </c>
      <c r="M80" s="35">
        <f t="shared" si="54"/>
        <v>0</v>
      </c>
      <c r="N80" s="35">
        <f t="shared" si="55"/>
        <v>34.85</v>
      </c>
      <c r="O80" s="37">
        <f t="shared" si="47"/>
        <v>1</v>
      </c>
    </row>
    <row r="81" spans="1:15" ht="25" x14ac:dyDescent="0.25">
      <c r="A81" s="8" t="s">
        <v>127</v>
      </c>
      <c r="B81" s="4" t="s">
        <v>37</v>
      </c>
      <c r="C81" s="4" t="s">
        <v>38</v>
      </c>
      <c r="D81" s="101">
        <v>22.5</v>
      </c>
      <c r="E81" s="28"/>
      <c r="F81" s="29"/>
      <c r="G81" s="30">
        <f t="shared" si="49"/>
        <v>0</v>
      </c>
      <c r="H81" s="34">
        <f t="shared" si="50"/>
        <v>22.5</v>
      </c>
      <c r="I81" s="32">
        <v>10.62</v>
      </c>
      <c r="J81" s="31">
        <f t="shared" si="57"/>
        <v>238.95</v>
      </c>
      <c r="K81" s="35">
        <f t="shared" si="52"/>
        <v>0</v>
      </c>
      <c r="L81" s="36">
        <f t="shared" si="53"/>
        <v>0</v>
      </c>
      <c r="M81" s="35">
        <f t="shared" si="54"/>
        <v>0</v>
      </c>
      <c r="N81" s="35">
        <f t="shared" si="55"/>
        <v>238.95</v>
      </c>
      <c r="O81" s="37">
        <f t="shared" si="47"/>
        <v>1</v>
      </c>
    </row>
    <row r="82" spans="1:15" ht="25" x14ac:dyDescent="0.25">
      <c r="A82" s="8" t="s">
        <v>128</v>
      </c>
      <c r="B82" s="4" t="s">
        <v>96</v>
      </c>
      <c r="C82" s="4" t="s">
        <v>38</v>
      </c>
      <c r="D82" s="101">
        <v>2.0499999999999998</v>
      </c>
      <c r="E82" s="28"/>
      <c r="F82" s="29"/>
      <c r="G82" s="30">
        <f t="shared" si="49"/>
        <v>0</v>
      </c>
      <c r="H82" s="34">
        <f t="shared" si="50"/>
        <v>2.0499999999999998</v>
      </c>
      <c r="I82" s="32">
        <v>179.73</v>
      </c>
      <c r="J82" s="31">
        <f t="shared" si="57"/>
        <v>368.44649999999996</v>
      </c>
      <c r="K82" s="35">
        <f t="shared" si="52"/>
        <v>0</v>
      </c>
      <c r="L82" s="36">
        <f t="shared" si="53"/>
        <v>0</v>
      </c>
      <c r="M82" s="35">
        <f t="shared" si="54"/>
        <v>0</v>
      </c>
      <c r="N82" s="35">
        <f t="shared" si="55"/>
        <v>368.44649999999996</v>
      </c>
      <c r="O82" s="37">
        <f t="shared" si="47"/>
        <v>1</v>
      </c>
    </row>
    <row r="83" spans="1:15" ht="25" x14ac:dyDescent="0.25">
      <c r="A83" s="8" t="s">
        <v>129</v>
      </c>
      <c r="B83" s="4" t="s">
        <v>98</v>
      </c>
      <c r="C83" s="4" t="s">
        <v>38</v>
      </c>
      <c r="D83" s="101">
        <v>17.88</v>
      </c>
      <c r="E83" s="28"/>
      <c r="F83" s="29"/>
      <c r="G83" s="30">
        <f t="shared" si="49"/>
        <v>0</v>
      </c>
      <c r="H83" s="34">
        <f t="shared" si="50"/>
        <v>17.88</v>
      </c>
      <c r="I83" s="32">
        <v>133.13</v>
      </c>
      <c r="J83" s="31">
        <f t="shared" si="57"/>
        <v>2380.3643999999999</v>
      </c>
      <c r="K83" s="35">
        <f t="shared" si="52"/>
        <v>0</v>
      </c>
      <c r="L83" s="36">
        <f t="shared" si="53"/>
        <v>0</v>
      </c>
      <c r="M83" s="35">
        <f t="shared" si="54"/>
        <v>0</v>
      </c>
      <c r="N83" s="35">
        <f t="shared" si="55"/>
        <v>2380.3643999999999</v>
      </c>
      <c r="O83" s="37">
        <f t="shared" si="47"/>
        <v>1</v>
      </c>
    </row>
    <row r="84" spans="1:15" ht="37.5" x14ac:dyDescent="0.25">
      <c r="A84" s="8" t="s">
        <v>130</v>
      </c>
      <c r="B84" s="4" t="s">
        <v>100</v>
      </c>
      <c r="C84" s="4" t="s">
        <v>101</v>
      </c>
      <c r="D84" s="101">
        <v>20.5</v>
      </c>
      <c r="E84" s="28"/>
      <c r="F84" s="29"/>
      <c r="G84" s="30">
        <f t="shared" si="49"/>
        <v>0</v>
      </c>
      <c r="H84" s="34">
        <f t="shared" si="50"/>
        <v>20.5</v>
      </c>
      <c r="I84" s="32">
        <v>167.62</v>
      </c>
      <c r="J84" s="31">
        <f t="shared" si="57"/>
        <v>3436.21</v>
      </c>
      <c r="K84" s="35">
        <f t="shared" si="52"/>
        <v>0</v>
      </c>
      <c r="L84" s="36">
        <f t="shared" si="53"/>
        <v>0</v>
      </c>
      <c r="M84" s="35">
        <f t="shared" si="54"/>
        <v>0</v>
      </c>
      <c r="N84" s="35">
        <f t="shared" si="55"/>
        <v>3436.21</v>
      </c>
      <c r="O84" s="37">
        <f t="shared" si="47"/>
        <v>1</v>
      </c>
    </row>
    <row r="85" spans="1:15" ht="25" x14ac:dyDescent="0.25">
      <c r="A85" s="8" t="s">
        <v>131</v>
      </c>
      <c r="B85" s="4" t="s">
        <v>103</v>
      </c>
      <c r="C85" s="4" t="s">
        <v>9</v>
      </c>
      <c r="D85" s="101">
        <v>2</v>
      </c>
      <c r="E85" s="28"/>
      <c r="F85" s="29"/>
      <c r="G85" s="30">
        <f t="shared" si="49"/>
        <v>0</v>
      </c>
      <c r="H85" s="34">
        <f t="shared" si="50"/>
        <v>2</v>
      </c>
      <c r="I85" s="32">
        <v>1660.34</v>
      </c>
      <c r="J85" s="31">
        <f t="shared" si="57"/>
        <v>3320.68</v>
      </c>
      <c r="K85" s="35">
        <f t="shared" si="52"/>
        <v>0</v>
      </c>
      <c r="L85" s="36">
        <f t="shared" si="53"/>
        <v>0</v>
      </c>
      <c r="M85" s="35">
        <f t="shared" si="54"/>
        <v>0</v>
      </c>
      <c r="N85" s="35">
        <f t="shared" si="55"/>
        <v>3320.68</v>
      </c>
      <c r="O85" s="37">
        <f t="shared" si="47"/>
        <v>1</v>
      </c>
    </row>
    <row r="86" spans="1:15" ht="25" x14ac:dyDescent="0.25">
      <c r="A86" s="8" t="s">
        <v>132</v>
      </c>
      <c r="B86" s="4" t="s">
        <v>118</v>
      </c>
      <c r="C86" s="4" t="s">
        <v>6</v>
      </c>
      <c r="D86" s="101">
        <v>1</v>
      </c>
      <c r="E86" s="28"/>
      <c r="F86" s="29"/>
      <c r="G86" s="30">
        <f t="shared" si="49"/>
        <v>0</v>
      </c>
      <c r="H86" s="34">
        <f t="shared" si="50"/>
        <v>1</v>
      </c>
      <c r="I86" s="32">
        <v>2813.82</v>
      </c>
      <c r="J86" s="31">
        <f t="shared" si="57"/>
        <v>2813.82</v>
      </c>
      <c r="K86" s="35">
        <f t="shared" si="52"/>
        <v>0</v>
      </c>
      <c r="L86" s="36">
        <f t="shared" si="53"/>
        <v>0</v>
      </c>
      <c r="M86" s="35">
        <f t="shared" si="54"/>
        <v>0</v>
      </c>
      <c r="N86" s="35">
        <f t="shared" si="55"/>
        <v>2813.82</v>
      </c>
      <c r="O86" s="37">
        <f t="shared" si="47"/>
        <v>1</v>
      </c>
    </row>
    <row r="87" spans="1:15" x14ac:dyDescent="0.25">
      <c r="A87" s="8" t="s">
        <v>133</v>
      </c>
      <c r="B87" s="4" t="s">
        <v>40</v>
      </c>
      <c r="C87" s="4" t="s">
        <v>38</v>
      </c>
      <c r="D87" s="101">
        <v>55.16</v>
      </c>
      <c r="E87" s="28"/>
      <c r="F87" s="29"/>
      <c r="G87" s="30">
        <f t="shared" si="49"/>
        <v>0</v>
      </c>
      <c r="H87" s="34">
        <f t="shared" si="50"/>
        <v>55.16</v>
      </c>
      <c r="I87" s="32">
        <v>1.01</v>
      </c>
      <c r="J87" s="31">
        <f t="shared" si="57"/>
        <v>55.711599999999997</v>
      </c>
      <c r="K87" s="35">
        <f t="shared" si="52"/>
        <v>0</v>
      </c>
      <c r="L87" s="36">
        <f t="shared" si="53"/>
        <v>0</v>
      </c>
      <c r="M87" s="35">
        <f t="shared" si="54"/>
        <v>0</v>
      </c>
      <c r="N87" s="35">
        <f t="shared" si="55"/>
        <v>55.711599999999997</v>
      </c>
      <c r="O87" s="37">
        <f t="shared" si="47"/>
        <v>1</v>
      </c>
    </row>
    <row r="88" spans="1:15" ht="25" x14ac:dyDescent="0.25">
      <c r="A88" s="8" t="s">
        <v>134</v>
      </c>
      <c r="B88" s="4" t="s">
        <v>42</v>
      </c>
      <c r="C88" s="4" t="s">
        <v>43</v>
      </c>
      <c r="D88" s="101">
        <v>1241.0999999999999</v>
      </c>
      <c r="E88" s="28"/>
      <c r="F88" s="29"/>
      <c r="G88" s="30">
        <f t="shared" si="49"/>
        <v>0</v>
      </c>
      <c r="H88" s="34">
        <f t="shared" si="50"/>
        <v>1241.0999999999999</v>
      </c>
      <c r="I88" s="32">
        <v>0.81</v>
      </c>
      <c r="J88" s="31">
        <f t="shared" si="57"/>
        <v>1005.2909999999999</v>
      </c>
      <c r="K88" s="35">
        <f t="shared" si="52"/>
        <v>0</v>
      </c>
      <c r="L88" s="36">
        <f t="shared" si="53"/>
        <v>0</v>
      </c>
      <c r="M88" s="35">
        <f t="shared" si="54"/>
        <v>0</v>
      </c>
      <c r="N88" s="35">
        <f t="shared" si="55"/>
        <v>1005.2909999999999</v>
      </c>
      <c r="O88" s="37">
        <f t="shared" si="47"/>
        <v>1</v>
      </c>
    </row>
    <row r="89" spans="1:15" s="45" customFormat="1" x14ac:dyDescent="0.3">
      <c r="A89" s="3" t="s">
        <v>135</v>
      </c>
      <c r="B89" s="3" t="s">
        <v>136</v>
      </c>
      <c r="C89" s="3"/>
      <c r="D89" s="100"/>
      <c r="E89" s="42"/>
      <c r="F89" s="61"/>
      <c r="G89" s="43"/>
      <c r="H89" s="44"/>
      <c r="I89" s="54"/>
      <c r="J89" s="54">
        <f>J90+J92</f>
        <v>7228.2123000000001</v>
      </c>
      <c r="K89" s="54">
        <f t="shared" ref="K89:N89" si="58">K90+K92</f>
        <v>0</v>
      </c>
      <c r="L89" s="54">
        <f t="shared" si="58"/>
        <v>0</v>
      </c>
      <c r="M89" s="54">
        <f t="shared" si="58"/>
        <v>0</v>
      </c>
      <c r="N89" s="54">
        <f t="shared" si="58"/>
        <v>7228.2123000000001</v>
      </c>
      <c r="O89" s="67">
        <f t="shared" si="47"/>
        <v>1</v>
      </c>
    </row>
    <row r="90" spans="1:15" s="5" customFormat="1" x14ac:dyDescent="0.25">
      <c r="A90" s="11" t="s">
        <v>137</v>
      </c>
      <c r="B90" s="11" t="s">
        <v>88</v>
      </c>
      <c r="C90" s="11"/>
      <c r="D90" s="103"/>
      <c r="E90" s="51"/>
      <c r="F90" s="63"/>
      <c r="G90" s="52">
        <f t="shared" ref="G90:G100" si="59">E90+F90</f>
        <v>0</v>
      </c>
      <c r="H90" s="53">
        <f t="shared" ref="H90:H100" si="60">D90-G90</f>
        <v>0</v>
      </c>
      <c r="I90" s="56"/>
      <c r="J90" s="56">
        <f>J91</f>
        <v>1703.5275000000001</v>
      </c>
      <c r="K90" s="56">
        <f t="shared" ref="K90:N90" si="61">K91</f>
        <v>0</v>
      </c>
      <c r="L90" s="56">
        <f t="shared" si="61"/>
        <v>0</v>
      </c>
      <c r="M90" s="56">
        <f t="shared" si="61"/>
        <v>0</v>
      </c>
      <c r="N90" s="56">
        <f t="shared" si="61"/>
        <v>1703.5275000000001</v>
      </c>
      <c r="O90" s="68">
        <f t="shared" si="47"/>
        <v>1</v>
      </c>
    </row>
    <row r="91" spans="1:15" x14ac:dyDescent="0.25">
      <c r="A91" s="8" t="s">
        <v>138</v>
      </c>
      <c r="B91" s="4" t="s">
        <v>59</v>
      </c>
      <c r="C91" s="4" t="s">
        <v>55</v>
      </c>
      <c r="D91" s="101">
        <v>366.35</v>
      </c>
      <c r="E91" s="28"/>
      <c r="F91" s="29"/>
      <c r="G91" s="30">
        <f t="shared" si="59"/>
        <v>0</v>
      </c>
      <c r="H91" s="34">
        <f t="shared" si="60"/>
        <v>366.35</v>
      </c>
      <c r="I91" s="32">
        <v>4.6500000000000004</v>
      </c>
      <c r="J91" s="31">
        <f>I91*D91</f>
        <v>1703.5275000000001</v>
      </c>
      <c r="K91" s="35">
        <f t="shared" ref="K91:K100" si="62">I91*E91</f>
        <v>0</v>
      </c>
      <c r="L91" s="36">
        <f t="shared" ref="L91:L100" si="63">I91*F91</f>
        <v>0</v>
      </c>
      <c r="M91" s="35">
        <f t="shared" ref="M91:M100" si="64">I91*G91</f>
        <v>0</v>
      </c>
      <c r="N91" s="35">
        <f t="shared" ref="N91:N100" si="65">I91*H91</f>
        <v>1703.5275000000001</v>
      </c>
      <c r="O91" s="37">
        <f t="shared" si="47"/>
        <v>1</v>
      </c>
    </row>
    <row r="92" spans="1:15" s="6" customFormat="1" x14ac:dyDescent="0.3">
      <c r="A92" s="11" t="s">
        <v>139</v>
      </c>
      <c r="B92" s="11" t="s">
        <v>91</v>
      </c>
      <c r="C92" s="11"/>
      <c r="D92" s="103"/>
      <c r="E92" s="51"/>
      <c r="F92" s="63"/>
      <c r="G92" s="52">
        <f t="shared" si="59"/>
        <v>0</v>
      </c>
      <c r="H92" s="53">
        <f t="shared" si="60"/>
        <v>0</v>
      </c>
      <c r="I92" s="56"/>
      <c r="J92" s="56">
        <f>SUM(J93:J100)</f>
        <v>5524.6848</v>
      </c>
      <c r="K92" s="56">
        <f t="shared" ref="K92:N92" si="66">SUM(K93:K100)</f>
        <v>0</v>
      </c>
      <c r="L92" s="56">
        <f t="shared" si="66"/>
        <v>0</v>
      </c>
      <c r="M92" s="56">
        <f t="shared" si="66"/>
        <v>0</v>
      </c>
      <c r="N92" s="56">
        <f t="shared" si="66"/>
        <v>5524.6848</v>
      </c>
      <c r="O92" s="68">
        <f t="shared" si="47"/>
        <v>1</v>
      </c>
    </row>
    <row r="93" spans="1:15" x14ac:dyDescent="0.25">
      <c r="A93" s="8" t="s">
        <v>140</v>
      </c>
      <c r="B93" s="4" t="s">
        <v>93</v>
      </c>
      <c r="C93" s="4" t="s">
        <v>55</v>
      </c>
      <c r="D93" s="101">
        <v>6</v>
      </c>
      <c r="E93" s="28"/>
      <c r="F93" s="29"/>
      <c r="G93" s="30">
        <f t="shared" si="59"/>
        <v>0</v>
      </c>
      <c r="H93" s="34">
        <f t="shared" si="60"/>
        <v>6</v>
      </c>
      <c r="I93" s="32">
        <v>1.7</v>
      </c>
      <c r="J93" s="31">
        <f t="shared" ref="J93:J100" si="67">I93*D93</f>
        <v>10.199999999999999</v>
      </c>
      <c r="K93" s="35">
        <f t="shared" si="62"/>
        <v>0</v>
      </c>
      <c r="L93" s="36">
        <f t="shared" si="63"/>
        <v>0</v>
      </c>
      <c r="M93" s="35">
        <f t="shared" si="64"/>
        <v>0</v>
      </c>
      <c r="N93" s="35">
        <f t="shared" si="65"/>
        <v>10.199999999999999</v>
      </c>
      <c r="O93" s="37">
        <f t="shared" si="47"/>
        <v>1</v>
      </c>
    </row>
    <row r="94" spans="1:15" ht="25" x14ac:dyDescent="0.25">
      <c r="A94" s="8" t="s">
        <v>141</v>
      </c>
      <c r="B94" s="4" t="s">
        <v>37</v>
      </c>
      <c r="C94" s="4" t="s">
        <v>38</v>
      </c>
      <c r="D94" s="101">
        <v>6.6</v>
      </c>
      <c r="E94" s="28"/>
      <c r="F94" s="29"/>
      <c r="G94" s="30">
        <f t="shared" si="59"/>
        <v>0</v>
      </c>
      <c r="H94" s="34">
        <f t="shared" si="60"/>
        <v>6.6</v>
      </c>
      <c r="I94" s="32">
        <v>10.62</v>
      </c>
      <c r="J94" s="31">
        <f t="shared" si="67"/>
        <v>70.091999999999985</v>
      </c>
      <c r="K94" s="35">
        <f t="shared" si="62"/>
        <v>0</v>
      </c>
      <c r="L94" s="36">
        <f t="shared" si="63"/>
        <v>0</v>
      </c>
      <c r="M94" s="35">
        <f t="shared" si="64"/>
        <v>0</v>
      </c>
      <c r="N94" s="35">
        <f t="shared" si="65"/>
        <v>70.091999999999985</v>
      </c>
      <c r="O94" s="37">
        <f t="shared" si="47"/>
        <v>1</v>
      </c>
    </row>
    <row r="95" spans="1:15" ht="25" x14ac:dyDescent="0.25">
      <c r="A95" s="8" t="s">
        <v>142</v>
      </c>
      <c r="B95" s="4" t="s">
        <v>96</v>
      </c>
      <c r="C95" s="4" t="s">
        <v>38</v>
      </c>
      <c r="D95" s="101">
        <v>0.6</v>
      </c>
      <c r="E95" s="28"/>
      <c r="F95" s="29"/>
      <c r="G95" s="30">
        <f t="shared" si="59"/>
        <v>0</v>
      </c>
      <c r="H95" s="34">
        <f t="shared" si="60"/>
        <v>0.6</v>
      </c>
      <c r="I95" s="32">
        <v>179.73</v>
      </c>
      <c r="J95" s="31">
        <f t="shared" si="67"/>
        <v>107.83799999999999</v>
      </c>
      <c r="K95" s="35">
        <f t="shared" si="62"/>
        <v>0</v>
      </c>
      <c r="L95" s="36">
        <f t="shared" si="63"/>
        <v>0</v>
      </c>
      <c r="M95" s="35">
        <f t="shared" si="64"/>
        <v>0</v>
      </c>
      <c r="N95" s="35">
        <f t="shared" si="65"/>
        <v>107.83799999999999</v>
      </c>
      <c r="O95" s="37">
        <f t="shared" si="47"/>
        <v>1</v>
      </c>
    </row>
    <row r="96" spans="1:15" ht="25" x14ac:dyDescent="0.25">
      <c r="A96" s="8" t="s">
        <v>143</v>
      </c>
      <c r="B96" s="4" t="s">
        <v>98</v>
      </c>
      <c r="C96" s="4" t="s">
        <v>38</v>
      </c>
      <c r="D96" s="101">
        <v>5.25</v>
      </c>
      <c r="E96" s="28"/>
      <c r="F96" s="29"/>
      <c r="G96" s="30">
        <f t="shared" si="59"/>
        <v>0</v>
      </c>
      <c r="H96" s="34">
        <f t="shared" si="60"/>
        <v>5.25</v>
      </c>
      <c r="I96" s="32">
        <v>133.13</v>
      </c>
      <c r="J96" s="31">
        <f t="shared" si="67"/>
        <v>698.9325</v>
      </c>
      <c r="K96" s="35">
        <f t="shared" si="62"/>
        <v>0</v>
      </c>
      <c r="L96" s="36">
        <f t="shared" si="63"/>
        <v>0</v>
      </c>
      <c r="M96" s="35">
        <f t="shared" si="64"/>
        <v>0</v>
      </c>
      <c r="N96" s="35">
        <f t="shared" si="65"/>
        <v>698.9325</v>
      </c>
      <c r="O96" s="37">
        <f t="shared" si="47"/>
        <v>1</v>
      </c>
    </row>
    <row r="97" spans="1:15" ht="37.5" x14ac:dyDescent="0.25">
      <c r="A97" s="8" t="s">
        <v>144</v>
      </c>
      <c r="B97" s="4" t="s">
        <v>100</v>
      </c>
      <c r="C97" s="4" t="s">
        <v>101</v>
      </c>
      <c r="D97" s="101">
        <v>6</v>
      </c>
      <c r="E97" s="28"/>
      <c r="F97" s="29"/>
      <c r="G97" s="30">
        <f t="shared" si="59"/>
        <v>0</v>
      </c>
      <c r="H97" s="34">
        <f t="shared" si="60"/>
        <v>6</v>
      </c>
      <c r="I97" s="32">
        <v>167.62</v>
      </c>
      <c r="J97" s="31">
        <f t="shared" si="67"/>
        <v>1005.72</v>
      </c>
      <c r="K97" s="35">
        <f t="shared" si="62"/>
        <v>0</v>
      </c>
      <c r="L97" s="36">
        <f t="shared" si="63"/>
        <v>0</v>
      </c>
      <c r="M97" s="35">
        <f t="shared" si="64"/>
        <v>0</v>
      </c>
      <c r="N97" s="35">
        <f t="shared" si="65"/>
        <v>1005.72</v>
      </c>
      <c r="O97" s="37">
        <f t="shared" si="47"/>
        <v>1</v>
      </c>
    </row>
    <row r="98" spans="1:15" ht="25" x14ac:dyDescent="0.25">
      <c r="A98" s="8" t="s">
        <v>145</v>
      </c>
      <c r="B98" s="4" t="s">
        <v>103</v>
      </c>
      <c r="C98" s="4" t="s">
        <v>9</v>
      </c>
      <c r="D98" s="101">
        <v>2</v>
      </c>
      <c r="E98" s="28"/>
      <c r="F98" s="29"/>
      <c r="G98" s="30">
        <f t="shared" si="59"/>
        <v>0</v>
      </c>
      <c r="H98" s="34">
        <f t="shared" si="60"/>
        <v>2</v>
      </c>
      <c r="I98" s="32">
        <v>1660.34</v>
      </c>
      <c r="J98" s="31">
        <f t="shared" si="67"/>
        <v>3320.68</v>
      </c>
      <c r="K98" s="35">
        <f t="shared" si="62"/>
        <v>0</v>
      </c>
      <c r="L98" s="36">
        <f t="shared" si="63"/>
        <v>0</v>
      </c>
      <c r="M98" s="35">
        <f t="shared" si="64"/>
        <v>0</v>
      </c>
      <c r="N98" s="35">
        <f t="shared" si="65"/>
        <v>3320.68</v>
      </c>
      <c r="O98" s="37">
        <f t="shared" si="47"/>
        <v>1</v>
      </c>
    </row>
    <row r="99" spans="1:15" x14ac:dyDescent="0.25">
      <c r="A99" s="8" t="s">
        <v>146</v>
      </c>
      <c r="B99" s="4" t="s">
        <v>40</v>
      </c>
      <c r="C99" s="4" t="s">
        <v>38</v>
      </c>
      <c r="D99" s="101">
        <v>16.18</v>
      </c>
      <c r="E99" s="28"/>
      <c r="F99" s="29"/>
      <c r="G99" s="30">
        <f t="shared" si="59"/>
        <v>0</v>
      </c>
      <c r="H99" s="34">
        <f t="shared" si="60"/>
        <v>16.18</v>
      </c>
      <c r="I99" s="32">
        <v>1.01</v>
      </c>
      <c r="J99" s="31">
        <f t="shared" si="67"/>
        <v>16.341799999999999</v>
      </c>
      <c r="K99" s="35">
        <f t="shared" si="62"/>
        <v>0</v>
      </c>
      <c r="L99" s="36">
        <f t="shared" si="63"/>
        <v>0</v>
      </c>
      <c r="M99" s="35">
        <f t="shared" si="64"/>
        <v>0</v>
      </c>
      <c r="N99" s="35">
        <f t="shared" si="65"/>
        <v>16.341799999999999</v>
      </c>
      <c r="O99" s="37">
        <f t="shared" si="47"/>
        <v>1</v>
      </c>
    </row>
    <row r="100" spans="1:15" ht="25" x14ac:dyDescent="0.25">
      <c r="A100" s="8" t="s">
        <v>147</v>
      </c>
      <c r="B100" s="4" t="s">
        <v>42</v>
      </c>
      <c r="C100" s="4" t="s">
        <v>43</v>
      </c>
      <c r="D100" s="101">
        <v>364.05</v>
      </c>
      <c r="E100" s="28"/>
      <c r="F100" s="29"/>
      <c r="G100" s="30">
        <f t="shared" si="59"/>
        <v>0</v>
      </c>
      <c r="H100" s="34">
        <f t="shared" si="60"/>
        <v>364.05</v>
      </c>
      <c r="I100" s="32">
        <v>0.81</v>
      </c>
      <c r="J100" s="31">
        <f t="shared" si="67"/>
        <v>294.88050000000004</v>
      </c>
      <c r="K100" s="35">
        <f t="shared" si="62"/>
        <v>0</v>
      </c>
      <c r="L100" s="36">
        <f t="shared" si="63"/>
        <v>0</v>
      </c>
      <c r="M100" s="35">
        <f t="shared" si="64"/>
        <v>0</v>
      </c>
      <c r="N100" s="35">
        <f t="shared" si="65"/>
        <v>294.88050000000004</v>
      </c>
      <c r="O100" s="37">
        <f t="shared" si="47"/>
        <v>1</v>
      </c>
    </row>
    <row r="101" spans="1:15" s="45" customFormat="1" x14ac:dyDescent="0.3">
      <c r="A101" s="3" t="s">
        <v>148</v>
      </c>
      <c r="B101" s="3" t="s">
        <v>149</v>
      </c>
      <c r="C101" s="3"/>
      <c r="D101" s="100"/>
      <c r="E101" s="42"/>
      <c r="F101" s="61"/>
      <c r="G101" s="43"/>
      <c r="H101" s="44"/>
      <c r="I101" s="54"/>
      <c r="J101" s="54">
        <f>J102</f>
        <v>1183.1460000000002</v>
      </c>
      <c r="K101" s="54">
        <f t="shared" ref="K101:N101" si="68">K102</f>
        <v>0</v>
      </c>
      <c r="L101" s="54">
        <f t="shared" si="68"/>
        <v>0</v>
      </c>
      <c r="M101" s="54">
        <f t="shared" si="68"/>
        <v>0</v>
      </c>
      <c r="N101" s="54">
        <f t="shared" si="68"/>
        <v>1183.1460000000002</v>
      </c>
      <c r="O101" s="67">
        <f t="shared" si="47"/>
        <v>1</v>
      </c>
    </row>
    <row r="102" spans="1:15" x14ac:dyDescent="0.25">
      <c r="A102" s="8" t="s">
        <v>150</v>
      </c>
      <c r="B102" s="4" t="s">
        <v>59</v>
      </c>
      <c r="C102" s="4" t="s">
        <v>55</v>
      </c>
      <c r="D102" s="101">
        <v>254.44</v>
      </c>
      <c r="E102" s="28"/>
      <c r="F102" s="29"/>
      <c r="G102" s="30">
        <f>E102+F102</f>
        <v>0</v>
      </c>
      <c r="H102" s="34">
        <f>D102-G102</f>
        <v>254.44</v>
      </c>
      <c r="I102" s="32">
        <v>4.6500000000000004</v>
      </c>
      <c r="J102" s="31">
        <f>I102*D102</f>
        <v>1183.1460000000002</v>
      </c>
      <c r="K102" s="35">
        <f>I102*E102</f>
        <v>0</v>
      </c>
      <c r="L102" s="36">
        <f>I102*F102</f>
        <v>0</v>
      </c>
      <c r="M102" s="35">
        <f>I102*G102</f>
        <v>0</v>
      </c>
      <c r="N102" s="35">
        <f>I102*H102</f>
        <v>1183.1460000000002</v>
      </c>
      <c r="O102" s="37">
        <f t="shared" si="47"/>
        <v>1</v>
      </c>
    </row>
    <row r="103" spans="1:15" s="45" customFormat="1" x14ac:dyDescent="0.3">
      <c r="A103" s="3" t="s">
        <v>151</v>
      </c>
      <c r="B103" s="3" t="s">
        <v>152</v>
      </c>
      <c r="C103" s="3"/>
      <c r="D103" s="100"/>
      <c r="E103" s="42"/>
      <c r="F103" s="61"/>
      <c r="G103" s="43"/>
      <c r="H103" s="44"/>
      <c r="I103" s="54"/>
      <c r="J103" s="54">
        <f>SUM(J104:J115)</f>
        <v>98745.785699999993</v>
      </c>
      <c r="K103" s="54">
        <f t="shared" ref="K103:N103" si="69">SUM(K104:K115)</f>
        <v>0</v>
      </c>
      <c r="L103" s="54">
        <f t="shared" si="69"/>
        <v>0</v>
      </c>
      <c r="M103" s="54">
        <f t="shared" si="69"/>
        <v>0</v>
      </c>
      <c r="N103" s="54">
        <f t="shared" si="69"/>
        <v>98745.785699999993</v>
      </c>
      <c r="O103" s="67">
        <f t="shared" si="47"/>
        <v>1</v>
      </c>
    </row>
    <row r="104" spans="1:15" ht="15.65" customHeight="1" x14ac:dyDescent="0.25">
      <c r="A104" s="8" t="s">
        <v>153</v>
      </c>
      <c r="B104" s="4" t="s">
        <v>35</v>
      </c>
      <c r="C104" s="4" t="s">
        <v>14</v>
      </c>
      <c r="D104" s="101">
        <v>622.91999999999996</v>
      </c>
      <c r="E104" s="28"/>
      <c r="F104" s="29"/>
      <c r="G104" s="30">
        <f t="shared" ref="G104:G115" si="70">E104+F104</f>
        <v>0</v>
      </c>
      <c r="H104" s="34">
        <f t="shared" ref="H104:H115" si="71">D104-G104</f>
        <v>622.91999999999996</v>
      </c>
      <c r="I104" s="32">
        <v>1.5</v>
      </c>
      <c r="J104" s="31">
        <f t="shared" ref="J104:J115" si="72">I104*D104</f>
        <v>934.37999999999988</v>
      </c>
      <c r="K104" s="35">
        <f t="shared" ref="K104:K115" si="73">I104*E104</f>
        <v>0</v>
      </c>
      <c r="L104" s="36">
        <f t="shared" ref="L104:L115" si="74">I104*F104</f>
        <v>0</v>
      </c>
      <c r="M104" s="35">
        <f t="shared" ref="M104:M115" si="75">I104*G104</f>
        <v>0</v>
      </c>
      <c r="N104" s="35">
        <f t="shared" ref="N104:N115" si="76">I104*H104</f>
        <v>934.37999999999988</v>
      </c>
      <c r="O104" s="37">
        <f t="shared" si="47"/>
        <v>1</v>
      </c>
    </row>
    <row r="105" spans="1:15" ht="25" x14ac:dyDescent="0.25">
      <c r="A105" s="8" t="s">
        <v>154</v>
      </c>
      <c r="B105" s="4" t="s">
        <v>37</v>
      </c>
      <c r="C105" s="4" t="s">
        <v>38</v>
      </c>
      <c r="D105" s="101">
        <v>186.88</v>
      </c>
      <c r="E105" s="28"/>
      <c r="F105" s="29"/>
      <c r="G105" s="30">
        <f t="shared" si="70"/>
        <v>0</v>
      </c>
      <c r="H105" s="34">
        <f t="shared" si="71"/>
        <v>186.88</v>
      </c>
      <c r="I105" s="32">
        <v>10.62</v>
      </c>
      <c r="J105" s="31">
        <f t="shared" si="72"/>
        <v>1984.6655999999998</v>
      </c>
      <c r="K105" s="35">
        <f t="shared" si="73"/>
        <v>0</v>
      </c>
      <c r="L105" s="36">
        <f t="shared" si="74"/>
        <v>0</v>
      </c>
      <c r="M105" s="35">
        <f t="shared" si="75"/>
        <v>0</v>
      </c>
      <c r="N105" s="35">
        <f t="shared" si="76"/>
        <v>1984.6655999999998</v>
      </c>
      <c r="O105" s="37">
        <f t="shared" si="47"/>
        <v>1</v>
      </c>
    </row>
    <row r="106" spans="1:15" x14ac:dyDescent="0.25">
      <c r="A106" s="8" t="s">
        <v>155</v>
      </c>
      <c r="B106" s="4" t="s">
        <v>40</v>
      </c>
      <c r="C106" s="4" t="s">
        <v>38</v>
      </c>
      <c r="D106" s="101">
        <v>242.94</v>
      </c>
      <c r="E106" s="28"/>
      <c r="F106" s="29"/>
      <c r="G106" s="30">
        <f t="shared" si="70"/>
        <v>0</v>
      </c>
      <c r="H106" s="34">
        <f t="shared" si="71"/>
        <v>242.94</v>
      </c>
      <c r="I106" s="32">
        <v>1.01</v>
      </c>
      <c r="J106" s="31">
        <f t="shared" si="72"/>
        <v>245.36940000000001</v>
      </c>
      <c r="K106" s="35">
        <f t="shared" si="73"/>
        <v>0</v>
      </c>
      <c r="L106" s="36">
        <f t="shared" si="74"/>
        <v>0</v>
      </c>
      <c r="M106" s="35">
        <f t="shared" si="75"/>
        <v>0</v>
      </c>
      <c r="N106" s="35">
        <f t="shared" si="76"/>
        <v>245.36940000000001</v>
      </c>
      <c r="O106" s="37">
        <f t="shared" si="47"/>
        <v>1</v>
      </c>
    </row>
    <row r="107" spans="1:15" ht="25" x14ac:dyDescent="0.25">
      <c r="A107" s="8" t="s">
        <v>156</v>
      </c>
      <c r="B107" s="4" t="s">
        <v>42</v>
      </c>
      <c r="C107" s="4" t="s">
        <v>43</v>
      </c>
      <c r="D107" s="101">
        <v>5466.15</v>
      </c>
      <c r="E107" s="28"/>
      <c r="F107" s="29"/>
      <c r="G107" s="30">
        <f t="shared" si="70"/>
        <v>0</v>
      </c>
      <c r="H107" s="34">
        <f t="shared" si="71"/>
        <v>5466.15</v>
      </c>
      <c r="I107" s="32">
        <v>0.81</v>
      </c>
      <c r="J107" s="31">
        <f t="shared" si="72"/>
        <v>4427.5815000000002</v>
      </c>
      <c r="K107" s="35">
        <f t="shared" si="73"/>
        <v>0</v>
      </c>
      <c r="L107" s="36">
        <f t="shared" si="74"/>
        <v>0</v>
      </c>
      <c r="M107" s="35">
        <f t="shared" si="75"/>
        <v>0</v>
      </c>
      <c r="N107" s="35">
        <f t="shared" si="76"/>
        <v>4427.5815000000002</v>
      </c>
      <c r="O107" s="37">
        <f t="shared" si="47"/>
        <v>1</v>
      </c>
    </row>
    <row r="108" spans="1:15" ht="25" x14ac:dyDescent="0.25">
      <c r="A108" s="8" t="s">
        <v>157</v>
      </c>
      <c r="B108" s="4" t="s">
        <v>45</v>
      </c>
      <c r="C108" s="4" t="s">
        <v>14</v>
      </c>
      <c r="D108" s="101">
        <v>622.91999999999996</v>
      </c>
      <c r="E108" s="28"/>
      <c r="F108" s="29"/>
      <c r="G108" s="30">
        <f t="shared" si="70"/>
        <v>0</v>
      </c>
      <c r="H108" s="34">
        <f t="shared" si="71"/>
        <v>622.91999999999996</v>
      </c>
      <c r="I108" s="32">
        <v>2.12</v>
      </c>
      <c r="J108" s="31">
        <f t="shared" si="72"/>
        <v>1320.5904</v>
      </c>
      <c r="K108" s="35">
        <f t="shared" si="73"/>
        <v>0</v>
      </c>
      <c r="L108" s="36">
        <f t="shared" si="74"/>
        <v>0</v>
      </c>
      <c r="M108" s="35">
        <f t="shared" si="75"/>
        <v>0</v>
      </c>
      <c r="N108" s="35">
        <f t="shared" si="76"/>
        <v>1320.5904</v>
      </c>
      <c r="O108" s="37">
        <f t="shared" si="47"/>
        <v>1</v>
      </c>
    </row>
    <row r="109" spans="1:15" ht="25" x14ac:dyDescent="0.25">
      <c r="A109" s="8" t="s">
        <v>158</v>
      </c>
      <c r="B109" s="4" t="s">
        <v>47</v>
      </c>
      <c r="C109" s="4" t="s">
        <v>38</v>
      </c>
      <c r="D109" s="101">
        <v>62.29</v>
      </c>
      <c r="E109" s="28"/>
      <c r="F109" s="29"/>
      <c r="G109" s="30">
        <f t="shared" si="70"/>
        <v>0</v>
      </c>
      <c r="H109" s="34">
        <f t="shared" si="71"/>
        <v>62.29</v>
      </c>
      <c r="I109" s="32">
        <v>12.76</v>
      </c>
      <c r="J109" s="31">
        <f t="shared" si="72"/>
        <v>794.82039999999995</v>
      </c>
      <c r="K109" s="35">
        <f t="shared" si="73"/>
        <v>0</v>
      </c>
      <c r="L109" s="36">
        <f t="shared" si="74"/>
        <v>0</v>
      </c>
      <c r="M109" s="35">
        <f t="shared" si="75"/>
        <v>0</v>
      </c>
      <c r="N109" s="35">
        <f t="shared" si="76"/>
        <v>794.82039999999995</v>
      </c>
      <c r="O109" s="37">
        <f t="shared" si="47"/>
        <v>1</v>
      </c>
    </row>
    <row r="110" spans="1:15" x14ac:dyDescent="0.25">
      <c r="A110" s="8" t="s">
        <v>159</v>
      </c>
      <c r="B110" s="4" t="s">
        <v>49</v>
      </c>
      <c r="C110" s="4" t="s">
        <v>38</v>
      </c>
      <c r="D110" s="101">
        <v>62.29</v>
      </c>
      <c r="E110" s="28"/>
      <c r="F110" s="29"/>
      <c r="G110" s="30">
        <f t="shared" si="70"/>
        <v>0</v>
      </c>
      <c r="H110" s="34">
        <f t="shared" si="71"/>
        <v>62.29</v>
      </c>
      <c r="I110" s="32">
        <v>0.48</v>
      </c>
      <c r="J110" s="31">
        <f t="shared" si="72"/>
        <v>29.899199999999997</v>
      </c>
      <c r="K110" s="35">
        <f t="shared" si="73"/>
        <v>0</v>
      </c>
      <c r="L110" s="36">
        <f t="shared" si="74"/>
        <v>0</v>
      </c>
      <c r="M110" s="35">
        <f t="shared" si="75"/>
        <v>0</v>
      </c>
      <c r="N110" s="35">
        <f t="shared" si="76"/>
        <v>29.899199999999997</v>
      </c>
      <c r="O110" s="37">
        <f t="shared" si="47"/>
        <v>1</v>
      </c>
    </row>
    <row r="111" spans="1:15" ht="25" x14ac:dyDescent="0.25">
      <c r="A111" s="8" t="s">
        <v>160</v>
      </c>
      <c r="B111" s="4" t="s">
        <v>42</v>
      </c>
      <c r="C111" s="4" t="s">
        <v>43</v>
      </c>
      <c r="D111" s="101">
        <v>1401.52</v>
      </c>
      <c r="E111" s="28"/>
      <c r="F111" s="29"/>
      <c r="G111" s="30">
        <f t="shared" si="70"/>
        <v>0</v>
      </c>
      <c r="H111" s="34">
        <f t="shared" si="71"/>
        <v>1401.52</v>
      </c>
      <c r="I111" s="32">
        <v>0.81</v>
      </c>
      <c r="J111" s="31">
        <f t="shared" si="72"/>
        <v>1135.2312000000002</v>
      </c>
      <c r="K111" s="35">
        <f t="shared" si="73"/>
        <v>0</v>
      </c>
      <c r="L111" s="36">
        <f t="shared" si="74"/>
        <v>0</v>
      </c>
      <c r="M111" s="35">
        <f t="shared" si="75"/>
        <v>0</v>
      </c>
      <c r="N111" s="35">
        <f t="shared" si="76"/>
        <v>1135.2312000000002</v>
      </c>
      <c r="O111" s="37">
        <f t="shared" si="47"/>
        <v>1</v>
      </c>
    </row>
    <row r="112" spans="1:15" ht="25" x14ac:dyDescent="0.25">
      <c r="A112" s="8" t="s">
        <v>161</v>
      </c>
      <c r="B112" s="4" t="s">
        <v>52</v>
      </c>
      <c r="C112" s="4" t="s">
        <v>14</v>
      </c>
      <c r="D112" s="101">
        <v>622.91999999999996</v>
      </c>
      <c r="E112" s="28"/>
      <c r="F112" s="29"/>
      <c r="G112" s="30">
        <f t="shared" si="70"/>
        <v>0</v>
      </c>
      <c r="H112" s="34">
        <f t="shared" si="71"/>
        <v>622.91999999999996</v>
      </c>
      <c r="I112" s="32">
        <v>122.3</v>
      </c>
      <c r="J112" s="31">
        <f t="shared" si="72"/>
        <v>76183.115999999995</v>
      </c>
      <c r="K112" s="35">
        <f t="shared" si="73"/>
        <v>0</v>
      </c>
      <c r="L112" s="36">
        <f t="shared" si="74"/>
        <v>0</v>
      </c>
      <c r="M112" s="35">
        <f t="shared" si="75"/>
        <v>0</v>
      </c>
      <c r="N112" s="35">
        <f t="shared" si="76"/>
        <v>76183.115999999995</v>
      </c>
      <c r="O112" s="37">
        <f t="shared" si="47"/>
        <v>1</v>
      </c>
    </row>
    <row r="113" spans="1:15" ht="25" x14ac:dyDescent="0.25">
      <c r="A113" s="8" t="s">
        <v>162</v>
      </c>
      <c r="B113" s="4" t="s">
        <v>54</v>
      </c>
      <c r="C113" s="4" t="s">
        <v>55</v>
      </c>
      <c r="D113" s="101">
        <v>207.64</v>
      </c>
      <c r="E113" s="28"/>
      <c r="F113" s="29"/>
      <c r="G113" s="30">
        <f t="shared" si="70"/>
        <v>0</v>
      </c>
      <c r="H113" s="34">
        <f t="shared" si="71"/>
        <v>207.64</v>
      </c>
      <c r="I113" s="32">
        <v>43.33</v>
      </c>
      <c r="J113" s="31">
        <f t="shared" si="72"/>
        <v>8997.0411999999997</v>
      </c>
      <c r="K113" s="35">
        <f t="shared" si="73"/>
        <v>0</v>
      </c>
      <c r="L113" s="36">
        <f t="shared" si="74"/>
        <v>0</v>
      </c>
      <c r="M113" s="35">
        <f t="shared" si="75"/>
        <v>0</v>
      </c>
      <c r="N113" s="35">
        <f t="shared" si="76"/>
        <v>8997.0411999999997</v>
      </c>
      <c r="O113" s="37">
        <f t="shared" si="47"/>
        <v>1</v>
      </c>
    </row>
    <row r="114" spans="1:15" ht="25" x14ac:dyDescent="0.25">
      <c r="A114" s="8" t="s">
        <v>163</v>
      </c>
      <c r="B114" s="4" t="s">
        <v>57</v>
      </c>
      <c r="C114" s="4" t="s">
        <v>55</v>
      </c>
      <c r="D114" s="101">
        <v>207.64</v>
      </c>
      <c r="E114" s="28"/>
      <c r="F114" s="29"/>
      <c r="G114" s="30">
        <f t="shared" si="70"/>
        <v>0</v>
      </c>
      <c r="H114" s="34">
        <f t="shared" si="71"/>
        <v>207.64</v>
      </c>
      <c r="I114" s="32">
        <v>8.32</v>
      </c>
      <c r="J114" s="31">
        <f t="shared" si="72"/>
        <v>1727.5647999999999</v>
      </c>
      <c r="K114" s="35">
        <f t="shared" si="73"/>
        <v>0</v>
      </c>
      <c r="L114" s="36">
        <f t="shared" si="74"/>
        <v>0</v>
      </c>
      <c r="M114" s="35">
        <f t="shared" si="75"/>
        <v>0</v>
      </c>
      <c r="N114" s="35">
        <f t="shared" si="76"/>
        <v>1727.5647999999999</v>
      </c>
      <c r="O114" s="37">
        <f t="shared" si="47"/>
        <v>1</v>
      </c>
    </row>
    <row r="115" spans="1:15" x14ac:dyDescent="0.25">
      <c r="A115" s="8" t="s">
        <v>164</v>
      </c>
      <c r="B115" s="4" t="s">
        <v>59</v>
      </c>
      <c r="C115" s="4" t="s">
        <v>55</v>
      </c>
      <c r="D115" s="101">
        <v>207.64</v>
      </c>
      <c r="E115" s="28"/>
      <c r="F115" s="29"/>
      <c r="G115" s="30">
        <f t="shared" si="70"/>
        <v>0</v>
      </c>
      <c r="H115" s="34">
        <f t="shared" si="71"/>
        <v>207.64</v>
      </c>
      <c r="I115" s="32">
        <v>4.6500000000000004</v>
      </c>
      <c r="J115" s="31">
        <f t="shared" si="72"/>
        <v>965.52599999999995</v>
      </c>
      <c r="K115" s="35">
        <f t="shared" si="73"/>
        <v>0</v>
      </c>
      <c r="L115" s="36">
        <f t="shared" si="74"/>
        <v>0</v>
      </c>
      <c r="M115" s="35">
        <f t="shared" si="75"/>
        <v>0</v>
      </c>
      <c r="N115" s="35">
        <f t="shared" si="76"/>
        <v>965.52599999999995</v>
      </c>
      <c r="O115" s="37">
        <f t="shared" si="47"/>
        <v>1</v>
      </c>
    </row>
    <row r="116" spans="1:15" s="45" customFormat="1" x14ac:dyDescent="0.3">
      <c r="A116" s="3" t="s">
        <v>165</v>
      </c>
      <c r="B116" s="3" t="s">
        <v>166</v>
      </c>
      <c r="C116" s="3"/>
      <c r="D116" s="100"/>
      <c r="E116" s="42"/>
      <c r="F116" s="61"/>
      <c r="G116" s="43"/>
      <c r="H116" s="44"/>
      <c r="I116" s="54"/>
      <c r="J116" s="54">
        <f>J117+J130</f>
        <v>212076.51120000001</v>
      </c>
      <c r="K116" s="54">
        <f t="shared" ref="K116:N116" si="77">K117+K130</f>
        <v>21967.2729</v>
      </c>
      <c r="L116" s="54">
        <f t="shared" si="77"/>
        <v>58478.313569999998</v>
      </c>
      <c r="M116" s="54">
        <f t="shared" si="77"/>
        <v>80445.586469999995</v>
      </c>
      <c r="N116" s="54">
        <f t="shared" si="77"/>
        <v>131630.92472999997</v>
      </c>
      <c r="O116" s="67">
        <f t="shared" si="47"/>
        <v>0.62067658499844258</v>
      </c>
    </row>
    <row r="117" spans="1:15" s="5" customFormat="1" x14ac:dyDescent="0.25">
      <c r="A117" s="11" t="s">
        <v>167</v>
      </c>
      <c r="B117" s="11" t="s">
        <v>88</v>
      </c>
      <c r="C117" s="11"/>
      <c r="D117" s="103"/>
      <c r="E117" s="51"/>
      <c r="F117" s="63"/>
      <c r="G117" s="52">
        <f t="shared" ref="G117:G139" si="78">E117+F117</f>
        <v>0</v>
      </c>
      <c r="H117" s="53">
        <f t="shared" ref="H117:H139" si="79">D117-G117</f>
        <v>0</v>
      </c>
      <c r="I117" s="56"/>
      <c r="J117" s="56">
        <f>SUM(J118:J129)</f>
        <v>199508.13690000001</v>
      </c>
      <c r="K117" s="56">
        <f t="shared" ref="K117:N117" si="80">SUM(K118:K129)</f>
        <v>21967.2729</v>
      </c>
      <c r="L117" s="56">
        <f t="shared" si="80"/>
        <v>52046.735000000001</v>
      </c>
      <c r="M117" s="56">
        <f t="shared" si="80"/>
        <v>74014.007899999997</v>
      </c>
      <c r="N117" s="56">
        <f t="shared" si="80"/>
        <v>125494.12899999997</v>
      </c>
      <c r="O117" s="68">
        <f t="shared" si="47"/>
        <v>0.6290175977278647</v>
      </c>
    </row>
    <row r="118" spans="1:15" x14ac:dyDescent="0.25">
      <c r="A118" s="8" t="s">
        <v>168</v>
      </c>
      <c r="B118" s="4" t="s">
        <v>35</v>
      </c>
      <c r="C118" s="4" t="s">
        <v>14</v>
      </c>
      <c r="D118" s="101">
        <v>1258.56</v>
      </c>
      <c r="E118" s="28">
        <v>1258.56</v>
      </c>
      <c r="F118" s="29"/>
      <c r="G118" s="30">
        <f t="shared" si="78"/>
        <v>1258.56</v>
      </c>
      <c r="H118" s="34">
        <f t="shared" si="79"/>
        <v>0</v>
      </c>
      <c r="I118" s="32">
        <v>1.5</v>
      </c>
      <c r="J118" s="31">
        <f t="shared" ref="J118:J129" si="81">I118*D118</f>
        <v>1887.84</v>
      </c>
      <c r="K118" s="35">
        <f t="shared" ref="K118:K139" si="82">I118*E118</f>
        <v>1887.84</v>
      </c>
      <c r="L118" s="36">
        <f t="shared" ref="L118:L139" si="83">I118*F118</f>
        <v>0</v>
      </c>
      <c r="M118" s="35">
        <f t="shared" ref="M118:M139" si="84">I118*G118</f>
        <v>1887.84</v>
      </c>
      <c r="N118" s="35">
        <f t="shared" ref="N118:N139" si="85">I118*H118</f>
        <v>0</v>
      </c>
      <c r="O118" s="37">
        <f t="shared" si="47"/>
        <v>0</v>
      </c>
    </row>
    <row r="119" spans="1:15" ht="25" x14ac:dyDescent="0.25">
      <c r="A119" s="8" t="s">
        <v>169</v>
      </c>
      <c r="B119" s="4" t="s">
        <v>37</v>
      </c>
      <c r="C119" s="4" t="s">
        <v>38</v>
      </c>
      <c r="D119" s="101">
        <v>377.57</v>
      </c>
      <c r="E119" s="28">
        <v>377.57</v>
      </c>
      <c r="F119" s="29"/>
      <c r="G119" s="30">
        <f t="shared" si="78"/>
        <v>377.57</v>
      </c>
      <c r="H119" s="34">
        <f t="shared" si="79"/>
        <v>0</v>
      </c>
      <c r="I119" s="32">
        <v>10.62</v>
      </c>
      <c r="J119" s="31">
        <f t="shared" si="81"/>
        <v>4009.7933999999996</v>
      </c>
      <c r="K119" s="35">
        <f t="shared" si="82"/>
        <v>4009.7933999999996</v>
      </c>
      <c r="L119" s="36">
        <f t="shared" si="83"/>
        <v>0</v>
      </c>
      <c r="M119" s="35">
        <f t="shared" si="84"/>
        <v>4009.7933999999996</v>
      </c>
      <c r="N119" s="35">
        <f t="shared" si="85"/>
        <v>0</v>
      </c>
      <c r="O119" s="37">
        <f t="shared" si="47"/>
        <v>0</v>
      </c>
    </row>
    <row r="120" spans="1:15" x14ac:dyDescent="0.25">
      <c r="A120" s="8" t="s">
        <v>170</v>
      </c>
      <c r="B120" s="4" t="s">
        <v>40</v>
      </c>
      <c r="C120" s="4" t="s">
        <v>38</v>
      </c>
      <c r="D120" s="101">
        <v>490.84</v>
      </c>
      <c r="E120" s="28">
        <v>490.84</v>
      </c>
      <c r="F120" s="29"/>
      <c r="G120" s="30">
        <f t="shared" si="78"/>
        <v>490.84</v>
      </c>
      <c r="H120" s="34">
        <f t="shared" si="79"/>
        <v>0</v>
      </c>
      <c r="I120" s="32">
        <v>1.01</v>
      </c>
      <c r="J120" s="31">
        <f t="shared" si="81"/>
        <v>495.7484</v>
      </c>
      <c r="K120" s="35">
        <f t="shared" si="82"/>
        <v>495.7484</v>
      </c>
      <c r="L120" s="36">
        <f t="shared" si="83"/>
        <v>0</v>
      </c>
      <c r="M120" s="35">
        <f t="shared" si="84"/>
        <v>495.7484</v>
      </c>
      <c r="N120" s="35">
        <f t="shared" si="85"/>
        <v>0</v>
      </c>
      <c r="O120" s="37">
        <f t="shared" si="47"/>
        <v>0</v>
      </c>
    </row>
    <row r="121" spans="1:15" ht="25" x14ac:dyDescent="0.25">
      <c r="A121" s="8" t="s">
        <v>171</v>
      </c>
      <c r="B121" s="4" t="s">
        <v>42</v>
      </c>
      <c r="C121" s="4" t="s">
        <v>43</v>
      </c>
      <c r="D121" s="101">
        <v>11043.9</v>
      </c>
      <c r="E121" s="28">
        <v>11043.9</v>
      </c>
      <c r="F121" s="29"/>
      <c r="G121" s="30">
        <f t="shared" si="78"/>
        <v>11043.9</v>
      </c>
      <c r="H121" s="34">
        <f t="shared" si="79"/>
        <v>0</v>
      </c>
      <c r="I121" s="32">
        <v>0.81</v>
      </c>
      <c r="J121" s="31">
        <f t="shared" si="81"/>
        <v>8945.5590000000011</v>
      </c>
      <c r="K121" s="35">
        <f t="shared" si="82"/>
        <v>8945.5590000000011</v>
      </c>
      <c r="L121" s="36">
        <f t="shared" si="83"/>
        <v>0</v>
      </c>
      <c r="M121" s="35">
        <f t="shared" si="84"/>
        <v>8945.5590000000011</v>
      </c>
      <c r="N121" s="35">
        <f t="shared" si="85"/>
        <v>0</v>
      </c>
      <c r="O121" s="37">
        <f t="shared" si="47"/>
        <v>0</v>
      </c>
    </row>
    <row r="122" spans="1:15" ht="25" x14ac:dyDescent="0.25">
      <c r="A122" s="8" t="s">
        <v>172</v>
      </c>
      <c r="B122" s="4" t="s">
        <v>45</v>
      </c>
      <c r="C122" s="4" t="s">
        <v>14</v>
      </c>
      <c r="D122" s="101">
        <v>1258.56</v>
      </c>
      <c r="E122" s="28">
        <v>1258.56</v>
      </c>
      <c r="F122" s="29"/>
      <c r="G122" s="30">
        <f t="shared" si="78"/>
        <v>1258.56</v>
      </c>
      <c r="H122" s="34">
        <f t="shared" si="79"/>
        <v>0</v>
      </c>
      <c r="I122" s="32">
        <v>2.12</v>
      </c>
      <c r="J122" s="31">
        <f t="shared" si="81"/>
        <v>2668.1471999999999</v>
      </c>
      <c r="K122" s="35">
        <f t="shared" si="82"/>
        <v>2668.1471999999999</v>
      </c>
      <c r="L122" s="36">
        <f t="shared" si="83"/>
        <v>0</v>
      </c>
      <c r="M122" s="35">
        <f t="shared" si="84"/>
        <v>2668.1471999999999</v>
      </c>
      <c r="N122" s="35">
        <f t="shared" si="85"/>
        <v>0</v>
      </c>
      <c r="O122" s="37">
        <f t="shared" si="47"/>
        <v>0</v>
      </c>
    </row>
    <row r="123" spans="1:15" ht="25" x14ac:dyDescent="0.25">
      <c r="A123" s="8" t="s">
        <v>173</v>
      </c>
      <c r="B123" s="4" t="s">
        <v>47</v>
      </c>
      <c r="C123" s="4" t="s">
        <v>38</v>
      </c>
      <c r="D123" s="101">
        <v>125.86</v>
      </c>
      <c r="E123" s="28">
        <v>125.86</v>
      </c>
      <c r="F123" s="29"/>
      <c r="G123" s="30">
        <f t="shared" si="78"/>
        <v>125.86</v>
      </c>
      <c r="H123" s="34">
        <f t="shared" si="79"/>
        <v>0</v>
      </c>
      <c r="I123" s="32">
        <v>12.76</v>
      </c>
      <c r="J123" s="31">
        <f t="shared" si="81"/>
        <v>1605.9736</v>
      </c>
      <c r="K123" s="35">
        <f t="shared" si="82"/>
        <v>1605.9736</v>
      </c>
      <c r="L123" s="36">
        <f t="shared" si="83"/>
        <v>0</v>
      </c>
      <c r="M123" s="35">
        <f t="shared" si="84"/>
        <v>1605.9736</v>
      </c>
      <c r="N123" s="35">
        <f t="shared" si="85"/>
        <v>0</v>
      </c>
      <c r="O123" s="37">
        <f t="shared" si="47"/>
        <v>0</v>
      </c>
    </row>
    <row r="124" spans="1:15" x14ac:dyDescent="0.25">
      <c r="A124" s="8" t="s">
        <v>174</v>
      </c>
      <c r="B124" s="4" t="s">
        <v>49</v>
      </c>
      <c r="C124" s="4" t="s">
        <v>38</v>
      </c>
      <c r="D124" s="101">
        <v>125.86</v>
      </c>
      <c r="E124" s="28">
        <v>125.86</v>
      </c>
      <c r="F124" s="29"/>
      <c r="G124" s="30">
        <f t="shared" si="78"/>
        <v>125.86</v>
      </c>
      <c r="H124" s="34">
        <f t="shared" si="79"/>
        <v>0</v>
      </c>
      <c r="I124" s="32">
        <v>0.48</v>
      </c>
      <c r="J124" s="31">
        <f t="shared" si="81"/>
        <v>60.412799999999997</v>
      </c>
      <c r="K124" s="35">
        <f t="shared" si="82"/>
        <v>60.412799999999997</v>
      </c>
      <c r="L124" s="36">
        <f t="shared" si="83"/>
        <v>0</v>
      </c>
      <c r="M124" s="35">
        <f t="shared" si="84"/>
        <v>60.412799999999997</v>
      </c>
      <c r="N124" s="35">
        <f t="shared" si="85"/>
        <v>0</v>
      </c>
      <c r="O124" s="37">
        <f t="shared" si="47"/>
        <v>0</v>
      </c>
    </row>
    <row r="125" spans="1:15" ht="25" x14ac:dyDescent="0.25">
      <c r="A125" s="8" t="s">
        <v>175</v>
      </c>
      <c r="B125" s="4" t="s">
        <v>42</v>
      </c>
      <c r="C125" s="4" t="s">
        <v>43</v>
      </c>
      <c r="D125" s="101">
        <v>2831.85</v>
      </c>
      <c r="E125" s="28">
        <v>2831.85</v>
      </c>
      <c r="F125" s="29"/>
      <c r="G125" s="30">
        <f t="shared" si="78"/>
        <v>2831.85</v>
      </c>
      <c r="H125" s="34">
        <f t="shared" si="79"/>
        <v>0</v>
      </c>
      <c r="I125" s="32">
        <v>0.81</v>
      </c>
      <c r="J125" s="31">
        <f t="shared" si="81"/>
        <v>2293.7984999999999</v>
      </c>
      <c r="K125" s="35">
        <f t="shared" si="82"/>
        <v>2293.7984999999999</v>
      </c>
      <c r="L125" s="36">
        <f t="shared" si="83"/>
        <v>0</v>
      </c>
      <c r="M125" s="35">
        <f t="shared" si="84"/>
        <v>2293.7984999999999</v>
      </c>
      <c r="N125" s="35">
        <f t="shared" si="85"/>
        <v>0</v>
      </c>
      <c r="O125" s="37">
        <f t="shared" si="47"/>
        <v>0</v>
      </c>
    </row>
    <row r="126" spans="1:15" s="119" customFormat="1" ht="25" x14ac:dyDescent="0.25">
      <c r="A126" s="107" t="s">
        <v>176</v>
      </c>
      <c r="B126" s="108" t="s">
        <v>52</v>
      </c>
      <c r="C126" s="108" t="s">
        <v>14</v>
      </c>
      <c r="D126" s="109">
        <v>1258.56</v>
      </c>
      <c r="E126" s="110"/>
      <c r="F126" s="111">
        <v>333.45</v>
      </c>
      <c r="G126" s="112">
        <f t="shared" si="78"/>
        <v>333.45</v>
      </c>
      <c r="H126" s="113">
        <f t="shared" si="79"/>
        <v>925.1099999999999</v>
      </c>
      <c r="I126" s="114">
        <v>122.3</v>
      </c>
      <c r="J126" s="115">
        <f t="shared" si="81"/>
        <v>153921.88799999998</v>
      </c>
      <c r="K126" s="116">
        <f t="shared" si="82"/>
        <v>0</v>
      </c>
      <c r="L126" s="117">
        <f t="shared" si="83"/>
        <v>40780.934999999998</v>
      </c>
      <c r="M126" s="116">
        <f t="shared" si="84"/>
        <v>40780.934999999998</v>
      </c>
      <c r="N126" s="116">
        <f t="shared" si="85"/>
        <v>113140.95299999998</v>
      </c>
      <c r="O126" s="118">
        <f t="shared" si="47"/>
        <v>0.73505434782608692</v>
      </c>
    </row>
    <row r="127" spans="1:15" s="119" customFormat="1" ht="25" x14ac:dyDescent="0.25">
      <c r="A127" s="107" t="s">
        <v>177</v>
      </c>
      <c r="B127" s="108" t="s">
        <v>54</v>
      </c>
      <c r="C127" s="108" t="s">
        <v>55</v>
      </c>
      <c r="D127" s="109">
        <v>419.52</v>
      </c>
      <c r="E127" s="110"/>
      <c r="F127" s="111">
        <v>260</v>
      </c>
      <c r="G127" s="112">
        <f t="shared" si="78"/>
        <v>260</v>
      </c>
      <c r="H127" s="113">
        <f t="shared" si="79"/>
        <v>159.51999999999998</v>
      </c>
      <c r="I127" s="114">
        <v>43.33</v>
      </c>
      <c r="J127" s="115">
        <f t="shared" si="81"/>
        <v>18177.801599999999</v>
      </c>
      <c r="K127" s="116">
        <f t="shared" si="82"/>
        <v>0</v>
      </c>
      <c r="L127" s="117">
        <f t="shared" si="83"/>
        <v>11265.8</v>
      </c>
      <c r="M127" s="116">
        <f t="shared" si="84"/>
        <v>11265.8</v>
      </c>
      <c r="N127" s="116">
        <f t="shared" si="85"/>
        <v>6912.0015999999987</v>
      </c>
      <c r="O127" s="118">
        <f t="shared" si="47"/>
        <v>0.38024408848207469</v>
      </c>
    </row>
    <row r="128" spans="1:15" s="119" customFormat="1" ht="25" x14ac:dyDescent="0.25">
      <c r="A128" s="107" t="s">
        <v>178</v>
      </c>
      <c r="B128" s="108" t="s">
        <v>57</v>
      </c>
      <c r="C128" s="108" t="s">
        <v>55</v>
      </c>
      <c r="D128" s="109">
        <v>419.52</v>
      </c>
      <c r="E128" s="110"/>
      <c r="F128" s="111"/>
      <c r="G128" s="112">
        <f t="shared" si="78"/>
        <v>0</v>
      </c>
      <c r="H128" s="113">
        <f t="shared" si="79"/>
        <v>419.52</v>
      </c>
      <c r="I128" s="114">
        <v>8.32</v>
      </c>
      <c r="J128" s="115">
        <f t="shared" si="81"/>
        <v>3490.4063999999998</v>
      </c>
      <c r="K128" s="116">
        <f t="shared" si="82"/>
        <v>0</v>
      </c>
      <c r="L128" s="117">
        <f t="shared" si="83"/>
        <v>0</v>
      </c>
      <c r="M128" s="116">
        <f t="shared" si="84"/>
        <v>0</v>
      </c>
      <c r="N128" s="116">
        <f t="shared" si="85"/>
        <v>3490.4063999999998</v>
      </c>
      <c r="O128" s="118">
        <f t="shared" si="47"/>
        <v>1</v>
      </c>
    </row>
    <row r="129" spans="1:15" x14ac:dyDescent="0.25">
      <c r="A129" s="4" t="s">
        <v>179</v>
      </c>
      <c r="B129" s="4" t="s">
        <v>59</v>
      </c>
      <c r="C129" s="4" t="s">
        <v>55</v>
      </c>
      <c r="D129" s="101">
        <v>419.52</v>
      </c>
      <c r="E129" s="28"/>
      <c r="F129" s="29"/>
      <c r="G129" s="30">
        <f t="shared" si="78"/>
        <v>0</v>
      </c>
      <c r="H129" s="34">
        <f t="shared" si="79"/>
        <v>419.52</v>
      </c>
      <c r="I129" s="32">
        <v>4.6500000000000004</v>
      </c>
      <c r="J129" s="31">
        <f t="shared" si="81"/>
        <v>1950.768</v>
      </c>
      <c r="K129" s="35">
        <f t="shared" si="82"/>
        <v>0</v>
      </c>
      <c r="L129" s="36">
        <f t="shared" si="83"/>
        <v>0</v>
      </c>
      <c r="M129" s="35">
        <f t="shared" si="84"/>
        <v>0</v>
      </c>
      <c r="N129" s="35">
        <f t="shared" si="85"/>
        <v>1950.768</v>
      </c>
      <c r="O129" s="37">
        <f t="shared" si="47"/>
        <v>1</v>
      </c>
    </row>
    <row r="130" spans="1:15" s="6" customFormat="1" x14ac:dyDescent="0.3">
      <c r="A130" s="11" t="s">
        <v>180</v>
      </c>
      <c r="B130" s="11" t="s">
        <v>91</v>
      </c>
      <c r="C130" s="11"/>
      <c r="D130" s="103"/>
      <c r="E130" s="51"/>
      <c r="F130" s="63"/>
      <c r="G130" s="52">
        <f t="shared" si="78"/>
        <v>0</v>
      </c>
      <c r="H130" s="53">
        <f t="shared" si="79"/>
        <v>0</v>
      </c>
      <c r="I130" s="56"/>
      <c r="J130" s="56">
        <f>SUM(J131:J139)</f>
        <v>12568.374300000001</v>
      </c>
      <c r="K130" s="56">
        <f t="shared" ref="K130:N130" si="86">SUM(K131:K139)</f>
        <v>0</v>
      </c>
      <c r="L130" s="56">
        <f t="shared" si="86"/>
        <v>6431.5785700000006</v>
      </c>
      <c r="M130" s="56">
        <f t="shared" si="86"/>
        <v>6431.5785700000006</v>
      </c>
      <c r="N130" s="56">
        <f t="shared" si="86"/>
        <v>6136.7957299999998</v>
      </c>
      <c r="O130" s="68">
        <f t="shared" si="47"/>
        <v>0.48827283334488208</v>
      </c>
    </row>
    <row r="131" spans="1:15" x14ac:dyDescent="0.25">
      <c r="A131" s="8" t="s">
        <v>181</v>
      </c>
      <c r="B131" s="4" t="s">
        <v>93</v>
      </c>
      <c r="C131" s="4" t="s">
        <v>55</v>
      </c>
      <c r="D131" s="101">
        <v>17.52</v>
      </c>
      <c r="E131" s="28"/>
      <c r="F131" s="29">
        <v>17.52</v>
      </c>
      <c r="G131" s="30">
        <f t="shared" si="78"/>
        <v>17.52</v>
      </c>
      <c r="H131" s="34">
        <f t="shared" si="79"/>
        <v>0</v>
      </c>
      <c r="I131" s="32">
        <v>1.7</v>
      </c>
      <c r="J131" s="31">
        <f t="shared" ref="J131:J139" si="87">I131*D131</f>
        <v>29.783999999999999</v>
      </c>
      <c r="K131" s="35">
        <f t="shared" si="82"/>
        <v>0</v>
      </c>
      <c r="L131" s="36">
        <f t="shared" si="83"/>
        <v>29.783999999999999</v>
      </c>
      <c r="M131" s="35">
        <f t="shared" si="84"/>
        <v>29.783999999999999</v>
      </c>
      <c r="N131" s="35">
        <f t="shared" si="85"/>
        <v>0</v>
      </c>
      <c r="O131" s="37">
        <f t="shared" si="47"/>
        <v>0</v>
      </c>
    </row>
    <row r="132" spans="1:15" ht="25" x14ac:dyDescent="0.25">
      <c r="A132" s="8" t="s">
        <v>182</v>
      </c>
      <c r="B132" s="4" t="s">
        <v>37</v>
      </c>
      <c r="C132" s="4" t="s">
        <v>38</v>
      </c>
      <c r="D132" s="101">
        <v>19.27</v>
      </c>
      <c r="E132" s="28"/>
      <c r="F132" s="29">
        <v>19.27</v>
      </c>
      <c r="G132" s="30">
        <f t="shared" si="78"/>
        <v>19.27</v>
      </c>
      <c r="H132" s="34">
        <f t="shared" si="79"/>
        <v>0</v>
      </c>
      <c r="I132" s="32">
        <v>10.62</v>
      </c>
      <c r="J132" s="31">
        <f t="shared" si="87"/>
        <v>204.64739999999998</v>
      </c>
      <c r="K132" s="35">
        <f t="shared" si="82"/>
        <v>0</v>
      </c>
      <c r="L132" s="36">
        <f t="shared" si="83"/>
        <v>204.64739999999998</v>
      </c>
      <c r="M132" s="35">
        <f t="shared" si="84"/>
        <v>204.64739999999998</v>
      </c>
      <c r="N132" s="35">
        <f t="shared" si="85"/>
        <v>0</v>
      </c>
      <c r="O132" s="37">
        <f t="shared" si="47"/>
        <v>0</v>
      </c>
    </row>
    <row r="133" spans="1:15" ht="25" x14ac:dyDescent="0.25">
      <c r="A133" s="8" t="s">
        <v>183</v>
      </c>
      <c r="B133" s="4" t="s">
        <v>96</v>
      </c>
      <c r="C133" s="4" t="s">
        <v>38</v>
      </c>
      <c r="D133" s="101">
        <v>1.75</v>
      </c>
      <c r="E133" s="28"/>
      <c r="F133" s="29">
        <v>1.75</v>
      </c>
      <c r="G133" s="30">
        <f t="shared" si="78"/>
        <v>1.75</v>
      </c>
      <c r="H133" s="34">
        <f t="shared" si="79"/>
        <v>0</v>
      </c>
      <c r="I133" s="32">
        <v>179.73</v>
      </c>
      <c r="J133" s="31">
        <f t="shared" si="87"/>
        <v>314.52749999999997</v>
      </c>
      <c r="K133" s="35">
        <f t="shared" si="82"/>
        <v>0</v>
      </c>
      <c r="L133" s="36">
        <f t="shared" si="83"/>
        <v>314.52749999999997</v>
      </c>
      <c r="M133" s="35">
        <f t="shared" si="84"/>
        <v>314.52749999999997</v>
      </c>
      <c r="N133" s="35">
        <f t="shared" si="85"/>
        <v>0</v>
      </c>
      <c r="O133" s="37">
        <f t="shared" si="47"/>
        <v>0</v>
      </c>
    </row>
    <row r="134" spans="1:15" ht="25" x14ac:dyDescent="0.25">
      <c r="A134" s="8" t="s">
        <v>184</v>
      </c>
      <c r="B134" s="4" t="s">
        <v>98</v>
      </c>
      <c r="C134" s="4" t="s">
        <v>38</v>
      </c>
      <c r="D134" s="101">
        <v>15.32</v>
      </c>
      <c r="E134" s="28"/>
      <c r="F134" s="29">
        <v>15.32</v>
      </c>
      <c r="G134" s="30">
        <f t="shared" si="78"/>
        <v>15.32</v>
      </c>
      <c r="H134" s="34">
        <f t="shared" si="79"/>
        <v>0</v>
      </c>
      <c r="I134" s="32">
        <v>133.13</v>
      </c>
      <c r="J134" s="31">
        <f t="shared" si="87"/>
        <v>2039.5516</v>
      </c>
      <c r="K134" s="35">
        <f t="shared" si="82"/>
        <v>0</v>
      </c>
      <c r="L134" s="36">
        <f t="shared" si="83"/>
        <v>2039.5516</v>
      </c>
      <c r="M134" s="35">
        <f t="shared" si="84"/>
        <v>2039.5516</v>
      </c>
      <c r="N134" s="35">
        <f t="shared" si="85"/>
        <v>0</v>
      </c>
      <c r="O134" s="37">
        <f t="shared" si="47"/>
        <v>0</v>
      </c>
    </row>
    <row r="135" spans="1:15" ht="37.5" x14ac:dyDescent="0.25">
      <c r="A135" s="8" t="s">
        <v>185</v>
      </c>
      <c r="B135" s="4" t="s">
        <v>100</v>
      </c>
      <c r="C135" s="4" t="s">
        <v>101</v>
      </c>
      <c r="D135" s="101">
        <v>17.52</v>
      </c>
      <c r="E135" s="28"/>
      <c r="F135" s="29">
        <v>17.52</v>
      </c>
      <c r="G135" s="30">
        <f t="shared" si="78"/>
        <v>17.52</v>
      </c>
      <c r="H135" s="34">
        <f t="shared" si="79"/>
        <v>0</v>
      </c>
      <c r="I135" s="32">
        <v>167.62</v>
      </c>
      <c r="J135" s="31">
        <f t="shared" si="87"/>
        <v>2936.7024000000001</v>
      </c>
      <c r="K135" s="35">
        <f t="shared" si="82"/>
        <v>0</v>
      </c>
      <c r="L135" s="36">
        <f t="shared" si="83"/>
        <v>2936.7024000000001</v>
      </c>
      <c r="M135" s="35">
        <f t="shared" si="84"/>
        <v>2936.7024000000001</v>
      </c>
      <c r="N135" s="35">
        <f t="shared" si="85"/>
        <v>0</v>
      </c>
      <c r="O135" s="37">
        <f t="shared" ref="O135:O198" si="88">N135/J135</f>
        <v>0</v>
      </c>
    </row>
    <row r="136" spans="1:15" ht="25" x14ac:dyDescent="0.25">
      <c r="A136" s="8" t="s">
        <v>186</v>
      </c>
      <c r="B136" s="4" t="s">
        <v>103</v>
      </c>
      <c r="C136" s="4" t="s">
        <v>9</v>
      </c>
      <c r="D136" s="101">
        <v>2</v>
      </c>
      <c r="E136" s="28"/>
      <c r="F136" s="29"/>
      <c r="G136" s="30">
        <f t="shared" si="78"/>
        <v>0</v>
      </c>
      <c r="H136" s="34">
        <f t="shared" si="79"/>
        <v>2</v>
      </c>
      <c r="I136" s="32">
        <v>1660.34</v>
      </c>
      <c r="J136" s="31">
        <f t="shared" si="87"/>
        <v>3320.68</v>
      </c>
      <c r="K136" s="35">
        <f t="shared" si="82"/>
        <v>0</v>
      </c>
      <c r="L136" s="36">
        <f t="shared" si="83"/>
        <v>0</v>
      </c>
      <c r="M136" s="35">
        <f t="shared" si="84"/>
        <v>0</v>
      </c>
      <c r="N136" s="35">
        <f t="shared" si="85"/>
        <v>3320.68</v>
      </c>
      <c r="O136" s="37">
        <f t="shared" si="88"/>
        <v>1</v>
      </c>
    </row>
    <row r="137" spans="1:15" ht="25" x14ac:dyDescent="0.25">
      <c r="A137" s="8" t="s">
        <v>187</v>
      </c>
      <c r="B137" s="4" t="s">
        <v>118</v>
      </c>
      <c r="C137" s="4" t="s">
        <v>6</v>
      </c>
      <c r="D137" s="101">
        <v>1</v>
      </c>
      <c r="E137" s="28"/>
      <c r="F137" s="29"/>
      <c r="G137" s="30">
        <f t="shared" si="78"/>
        <v>0</v>
      </c>
      <c r="H137" s="34">
        <f t="shared" si="79"/>
        <v>1</v>
      </c>
      <c r="I137" s="32">
        <v>2813.82</v>
      </c>
      <c r="J137" s="31">
        <f t="shared" si="87"/>
        <v>2813.82</v>
      </c>
      <c r="K137" s="35">
        <f t="shared" si="82"/>
        <v>0</v>
      </c>
      <c r="L137" s="36">
        <f t="shared" si="83"/>
        <v>0</v>
      </c>
      <c r="M137" s="35">
        <f t="shared" si="84"/>
        <v>0</v>
      </c>
      <c r="N137" s="35">
        <f t="shared" si="85"/>
        <v>2813.82</v>
      </c>
      <c r="O137" s="37">
        <f t="shared" si="88"/>
        <v>1</v>
      </c>
    </row>
    <row r="138" spans="1:15" s="119" customFormat="1" x14ac:dyDescent="0.25">
      <c r="A138" s="107" t="s">
        <v>188</v>
      </c>
      <c r="B138" s="108" t="s">
        <v>40</v>
      </c>
      <c r="C138" s="108" t="s">
        <v>38</v>
      </c>
      <c r="D138" s="109">
        <v>47.24</v>
      </c>
      <c r="E138" s="110"/>
      <c r="F138" s="111">
        <v>44.966999999999999</v>
      </c>
      <c r="G138" s="112">
        <f t="shared" si="78"/>
        <v>44.966999999999999</v>
      </c>
      <c r="H138" s="113">
        <f t="shared" si="79"/>
        <v>2.2730000000000032</v>
      </c>
      <c r="I138" s="114">
        <v>1.01</v>
      </c>
      <c r="J138" s="115">
        <f t="shared" si="87"/>
        <v>47.712400000000002</v>
      </c>
      <c r="K138" s="116">
        <f t="shared" si="82"/>
        <v>0</v>
      </c>
      <c r="L138" s="117">
        <f t="shared" si="83"/>
        <v>45.416669999999996</v>
      </c>
      <c r="M138" s="116">
        <f t="shared" si="84"/>
        <v>45.416669999999996</v>
      </c>
      <c r="N138" s="116">
        <f t="shared" si="85"/>
        <v>2.2957300000000034</v>
      </c>
      <c r="O138" s="118">
        <f t="shared" si="88"/>
        <v>4.8116003386960274E-2</v>
      </c>
    </row>
    <row r="139" spans="1:15" s="119" customFormat="1" ht="25" customHeight="1" x14ac:dyDescent="0.25">
      <c r="A139" s="107" t="s">
        <v>189</v>
      </c>
      <c r="B139" s="108" t="s">
        <v>42</v>
      </c>
      <c r="C139" s="108" t="s">
        <v>43</v>
      </c>
      <c r="D139" s="109">
        <v>1062.9000000000001</v>
      </c>
      <c r="E139" s="110"/>
      <c r="F139" s="111">
        <v>1062.9000000000001</v>
      </c>
      <c r="G139" s="112">
        <f t="shared" si="78"/>
        <v>1062.9000000000001</v>
      </c>
      <c r="H139" s="113">
        <f t="shared" si="79"/>
        <v>0</v>
      </c>
      <c r="I139" s="114">
        <v>0.81</v>
      </c>
      <c r="J139" s="115">
        <f t="shared" si="87"/>
        <v>860.94900000000018</v>
      </c>
      <c r="K139" s="116">
        <f t="shared" si="82"/>
        <v>0</v>
      </c>
      <c r="L139" s="117">
        <f t="shared" si="83"/>
        <v>860.94900000000018</v>
      </c>
      <c r="M139" s="116">
        <f t="shared" si="84"/>
        <v>860.94900000000018</v>
      </c>
      <c r="N139" s="116">
        <f t="shared" si="85"/>
        <v>0</v>
      </c>
      <c r="O139" s="118">
        <f t="shared" si="88"/>
        <v>0</v>
      </c>
    </row>
    <row r="140" spans="1:15" s="45" customFormat="1" x14ac:dyDescent="0.3">
      <c r="A140" s="3" t="s">
        <v>190</v>
      </c>
      <c r="B140" s="3" t="s">
        <v>191</v>
      </c>
      <c r="C140" s="3"/>
      <c r="D140" s="100"/>
      <c r="E140" s="42"/>
      <c r="F140" s="61"/>
      <c r="G140" s="43"/>
      <c r="H140" s="44"/>
      <c r="I140" s="54"/>
      <c r="J140" s="54">
        <f>J141+J154</f>
        <v>201294.13109999997</v>
      </c>
      <c r="K140" s="54">
        <f t="shared" ref="K140:N140" si="89">K141+K154</f>
        <v>91808.632442000002</v>
      </c>
      <c r="L140" s="54">
        <f t="shared" si="89"/>
        <v>30249.097248800004</v>
      </c>
      <c r="M140" s="54">
        <f t="shared" si="89"/>
        <v>122057.72969080001</v>
      </c>
      <c r="N140" s="54">
        <f t="shared" si="89"/>
        <v>79236.404409199997</v>
      </c>
      <c r="O140" s="67">
        <f t="shared" si="88"/>
        <v>0.39363494591820225</v>
      </c>
    </row>
    <row r="141" spans="1:15" s="5" customFormat="1" x14ac:dyDescent="0.25">
      <c r="A141" s="11" t="s">
        <v>192</v>
      </c>
      <c r="B141" s="11" t="s">
        <v>88</v>
      </c>
      <c r="C141" s="11"/>
      <c r="D141" s="103"/>
      <c r="E141" s="51"/>
      <c r="F141" s="63"/>
      <c r="G141" s="52">
        <f t="shared" ref="G141:G164" si="90">E141+F141</f>
        <v>0</v>
      </c>
      <c r="H141" s="53">
        <f t="shared" ref="H141:H164" si="91">D141-G141</f>
        <v>0</v>
      </c>
      <c r="I141" s="56"/>
      <c r="J141" s="56">
        <f>SUM(J142:J153)</f>
        <v>158961.44419999997</v>
      </c>
      <c r="K141" s="56">
        <f t="shared" ref="K141:N141" si="92">SUM(K142:K153)</f>
        <v>91808.632442000002</v>
      </c>
      <c r="L141" s="56">
        <f t="shared" si="92"/>
        <v>0</v>
      </c>
      <c r="M141" s="56">
        <f t="shared" si="92"/>
        <v>91808.632442000002</v>
      </c>
      <c r="N141" s="56">
        <f t="shared" si="92"/>
        <v>67152.811757999996</v>
      </c>
      <c r="O141" s="68">
        <f t="shared" si="88"/>
        <v>0.42244716695899276</v>
      </c>
    </row>
    <row r="142" spans="1:15" x14ac:dyDescent="0.25">
      <c r="A142" s="8" t="s">
        <v>193</v>
      </c>
      <c r="B142" s="4" t="s">
        <v>35</v>
      </c>
      <c r="C142" s="4" t="s">
        <v>14</v>
      </c>
      <c r="D142" s="101">
        <v>1002.78</v>
      </c>
      <c r="E142" s="28">
        <v>1002.78</v>
      </c>
      <c r="F142" s="29"/>
      <c r="G142" s="30">
        <f t="shared" si="90"/>
        <v>1002.78</v>
      </c>
      <c r="H142" s="34">
        <f t="shared" si="91"/>
        <v>0</v>
      </c>
      <c r="I142" s="32">
        <v>1.5</v>
      </c>
      <c r="J142" s="31">
        <f t="shared" ref="J142:J153" si="93">I142*D142</f>
        <v>1504.17</v>
      </c>
      <c r="K142" s="35">
        <f t="shared" ref="K142:K164" si="94">I142*E142</f>
        <v>1504.17</v>
      </c>
      <c r="L142" s="36">
        <f t="shared" ref="L142:L164" si="95">I142*F142</f>
        <v>0</v>
      </c>
      <c r="M142" s="35">
        <f t="shared" ref="M142:M164" si="96">I142*G142</f>
        <v>1504.17</v>
      </c>
      <c r="N142" s="35">
        <f t="shared" ref="N142:N164" si="97">I142*H142</f>
        <v>0</v>
      </c>
      <c r="O142" s="37">
        <f t="shared" si="88"/>
        <v>0</v>
      </c>
    </row>
    <row r="143" spans="1:15" ht="25" x14ac:dyDescent="0.25">
      <c r="A143" s="8" t="s">
        <v>194</v>
      </c>
      <c r="B143" s="4" t="s">
        <v>37</v>
      </c>
      <c r="C143" s="4" t="s">
        <v>38</v>
      </c>
      <c r="D143" s="101">
        <v>300.83</v>
      </c>
      <c r="E143" s="28">
        <v>300.834</v>
      </c>
      <c r="F143" s="29"/>
      <c r="G143" s="30">
        <f t="shared" si="90"/>
        <v>300.834</v>
      </c>
      <c r="H143" s="34">
        <f t="shared" si="91"/>
        <v>-4.0000000000190994E-3</v>
      </c>
      <c r="I143" s="32">
        <v>10.62</v>
      </c>
      <c r="J143" s="31">
        <f t="shared" si="93"/>
        <v>3194.8145999999997</v>
      </c>
      <c r="K143" s="35">
        <f t="shared" si="94"/>
        <v>3194.8570799999998</v>
      </c>
      <c r="L143" s="36">
        <f t="shared" si="95"/>
        <v>0</v>
      </c>
      <c r="M143" s="35">
        <f t="shared" si="96"/>
        <v>3194.8570799999998</v>
      </c>
      <c r="N143" s="35">
        <f t="shared" si="97"/>
        <v>-4.2480000000202835E-2</v>
      </c>
      <c r="O143" s="37">
        <f t="shared" si="88"/>
        <v>-1.3296546222182295E-5</v>
      </c>
    </row>
    <row r="144" spans="1:15" x14ac:dyDescent="0.25">
      <c r="A144" s="8" t="s">
        <v>195</v>
      </c>
      <c r="B144" s="4" t="s">
        <v>40</v>
      </c>
      <c r="C144" s="4" t="s">
        <v>38</v>
      </c>
      <c r="D144" s="101">
        <v>391.08</v>
      </c>
      <c r="E144" s="28">
        <v>391.08420000000001</v>
      </c>
      <c r="F144" s="29"/>
      <c r="G144" s="30">
        <f t="shared" si="90"/>
        <v>391.08420000000001</v>
      </c>
      <c r="H144" s="34">
        <f t="shared" si="91"/>
        <v>-4.2000000000257387E-3</v>
      </c>
      <c r="I144" s="32">
        <v>1.01</v>
      </c>
      <c r="J144" s="31">
        <f t="shared" si="93"/>
        <v>394.99079999999998</v>
      </c>
      <c r="K144" s="35">
        <f t="shared" si="94"/>
        <v>394.99504200000001</v>
      </c>
      <c r="L144" s="36">
        <f t="shared" si="95"/>
        <v>0</v>
      </c>
      <c r="M144" s="35">
        <f t="shared" si="96"/>
        <v>394.99504200000001</v>
      </c>
      <c r="N144" s="35">
        <f t="shared" si="97"/>
        <v>-4.2420000000259958E-3</v>
      </c>
      <c r="O144" s="37">
        <f t="shared" si="88"/>
        <v>-1.0739490641366828E-5</v>
      </c>
    </row>
    <row r="145" spans="1:15" ht="25" x14ac:dyDescent="0.25">
      <c r="A145" s="8" t="s">
        <v>196</v>
      </c>
      <c r="B145" s="4" t="s">
        <v>42</v>
      </c>
      <c r="C145" s="4" t="s">
        <v>43</v>
      </c>
      <c r="D145" s="101">
        <v>8799.2999999999993</v>
      </c>
      <c r="E145" s="28">
        <v>8799.2999999999993</v>
      </c>
      <c r="F145" s="29"/>
      <c r="G145" s="30">
        <f t="shared" si="90"/>
        <v>8799.2999999999993</v>
      </c>
      <c r="H145" s="34">
        <f t="shared" si="91"/>
        <v>0</v>
      </c>
      <c r="I145" s="32">
        <v>0.81</v>
      </c>
      <c r="J145" s="31">
        <f t="shared" si="93"/>
        <v>7127.433</v>
      </c>
      <c r="K145" s="35">
        <f t="shared" si="94"/>
        <v>7127.433</v>
      </c>
      <c r="L145" s="36">
        <f t="shared" si="95"/>
        <v>0</v>
      </c>
      <c r="M145" s="35">
        <f t="shared" si="96"/>
        <v>7127.433</v>
      </c>
      <c r="N145" s="35">
        <f t="shared" si="97"/>
        <v>0</v>
      </c>
      <c r="O145" s="37">
        <f t="shared" si="88"/>
        <v>0</v>
      </c>
    </row>
    <row r="146" spans="1:15" ht="25" x14ac:dyDescent="0.25">
      <c r="A146" s="8" t="s">
        <v>197</v>
      </c>
      <c r="B146" s="4" t="s">
        <v>45</v>
      </c>
      <c r="C146" s="4" t="s">
        <v>14</v>
      </c>
      <c r="D146" s="101">
        <v>1002.78</v>
      </c>
      <c r="E146" s="28">
        <v>1002.78</v>
      </c>
      <c r="F146" s="29"/>
      <c r="G146" s="30">
        <f t="shared" si="90"/>
        <v>1002.78</v>
      </c>
      <c r="H146" s="34">
        <f t="shared" si="91"/>
        <v>0</v>
      </c>
      <c r="I146" s="32">
        <v>2.12</v>
      </c>
      <c r="J146" s="31">
        <f t="shared" si="93"/>
        <v>2125.8935999999999</v>
      </c>
      <c r="K146" s="35">
        <f t="shared" si="94"/>
        <v>2125.8935999999999</v>
      </c>
      <c r="L146" s="36">
        <f t="shared" si="95"/>
        <v>0</v>
      </c>
      <c r="M146" s="35">
        <f t="shared" si="96"/>
        <v>2125.8935999999999</v>
      </c>
      <c r="N146" s="35">
        <f t="shared" si="97"/>
        <v>0</v>
      </c>
      <c r="O146" s="37">
        <f t="shared" si="88"/>
        <v>0</v>
      </c>
    </row>
    <row r="147" spans="1:15" ht="25" x14ac:dyDescent="0.25">
      <c r="A147" s="8" t="s">
        <v>198</v>
      </c>
      <c r="B147" s="4" t="s">
        <v>47</v>
      </c>
      <c r="C147" s="4" t="s">
        <v>38</v>
      </c>
      <c r="D147" s="101">
        <v>100.28</v>
      </c>
      <c r="E147" s="28">
        <v>100.27800000000001</v>
      </c>
      <c r="F147" s="29"/>
      <c r="G147" s="30">
        <f t="shared" si="90"/>
        <v>100.27800000000001</v>
      </c>
      <c r="H147" s="34">
        <f t="shared" si="91"/>
        <v>1.9999999999953388E-3</v>
      </c>
      <c r="I147" s="32">
        <v>12.76</v>
      </c>
      <c r="J147" s="31">
        <f t="shared" si="93"/>
        <v>1279.5727999999999</v>
      </c>
      <c r="K147" s="35">
        <f t="shared" si="94"/>
        <v>1279.54728</v>
      </c>
      <c r="L147" s="36">
        <f t="shared" si="95"/>
        <v>0</v>
      </c>
      <c r="M147" s="35">
        <f t="shared" si="96"/>
        <v>1279.54728</v>
      </c>
      <c r="N147" s="35">
        <f t="shared" si="97"/>
        <v>2.5519999999940524E-2</v>
      </c>
      <c r="O147" s="37">
        <f t="shared" si="88"/>
        <v>1.99441563621394E-5</v>
      </c>
    </row>
    <row r="148" spans="1:15" x14ac:dyDescent="0.25">
      <c r="A148" s="8" t="s">
        <v>199</v>
      </c>
      <c r="B148" s="4" t="s">
        <v>49</v>
      </c>
      <c r="C148" s="4" t="s">
        <v>38</v>
      </c>
      <c r="D148" s="101">
        <v>100.28</v>
      </c>
      <c r="E148" s="28">
        <v>100.27800000000001</v>
      </c>
      <c r="F148" s="29"/>
      <c r="G148" s="30">
        <f t="shared" si="90"/>
        <v>100.27800000000001</v>
      </c>
      <c r="H148" s="34">
        <f t="shared" si="91"/>
        <v>1.9999999999953388E-3</v>
      </c>
      <c r="I148" s="32">
        <v>0.48</v>
      </c>
      <c r="J148" s="31">
        <f t="shared" si="93"/>
        <v>48.134399999999999</v>
      </c>
      <c r="K148" s="35">
        <f t="shared" si="94"/>
        <v>48.13344</v>
      </c>
      <c r="L148" s="36">
        <f t="shared" si="95"/>
        <v>0</v>
      </c>
      <c r="M148" s="35">
        <f t="shared" si="96"/>
        <v>48.13344</v>
      </c>
      <c r="N148" s="35">
        <f t="shared" si="97"/>
        <v>9.5999999999776256E-4</v>
      </c>
      <c r="O148" s="37">
        <f t="shared" si="88"/>
        <v>1.9944156362139397E-5</v>
      </c>
    </row>
    <row r="149" spans="1:15" ht="25" x14ac:dyDescent="0.25">
      <c r="A149" s="8" t="s">
        <v>200</v>
      </c>
      <c r="B149" s="4" t="s">
        <v>42</v>
      </c>
      <c r="C149" s="4" t="s">
        <v>43</v>
      </c>
      <c r="D149" s="101">
        <v>2256.3000000000002</v>
      </c>
      <c r="E149" s="28">
        <v>2256.3000000000002</v>
      </c>
      <c r="F149" s="29"/>
      <c r="G149" s="30">
        <f t="shared" si="90"/>
        <v>2256.3000000000002</v>
      </c>
      <c r="H149" s="34">
        <f t="shared" si="91"/>
        <v>0</v>
      </c>
      <c r="I149" s="32">
        <v>0.81</v>
      </c>
      <c r="J149" s="31">
        <f t="shared" si="93"/>
        <v>1827.6030000000003</v>
      </c>
      <c r="K149" s="35">
        <f t="shared" si="94"/>
        <v>1827.6030000000003</v>
      </c>
      <c r="L149" s="36">
        <f t="shared" si="95"/>
        <v>0</v>
      </c>
      <c r="M149" s="35">
        <f t="shared" si="96"/>
        <v>1827.6030000000003</v>
      </c>
      <c r="N149" s="35">
        <f t="shared" si="97"/>
        <v>0</v>
      </c>
      <c r="O149" s="37">
        <f t="shared" si="88"/>
        <v>0</v>
      </c>
    </row>
    <row r="150" spans="1:15" ht="25" x14ac:dyDescent="0.25">
      <c r="A150" s="8" t="s">
        <v>201</v>
      </c>
      <c r="B150" s="4" t="s">
        <v>52</v>
      </c>
      <c r="C150" s="4" t="s">
        <v>14</v>
      </c>
      <c r="D150" s="101">
        <v>1002.78</v>
      </c>
      <c r="E150" s="28">
        <v>540</v>
      </c>
      <c r="F150" s="29"/>
      <c r="G150" s="30">
        <f t="shared" si="90"/>
        <v>540</v>
      </c>
      <c r="H150" s="34">
        <f t="shared" si="91"/>
        <v>462.78</v>
      </c>
      <c r="I150" s="32">
        <v>122.3</v>
      </c>
      <c r="J150" s="31">
        <f t="shared" si="93"/>
        <v>122639.99399999999</v>
      </c>
      <c r="K150" s="35">
        <f t="shared" si="94"/>
        <v>66042</v>
      </c>
      <c r="L150" s="36">
        <f t="shared" si="95"/>
        <v>0</v>
      </c>
      <c r="M150" s="35">
        <f t="shared" si="96"/>
        <v>66042</v>
      </c>
      <c r="N150" s="35">
        <f t="shared" si="97"/>
        <v>56597.993999999999</v>
      </c>
      <c r="O150" s="37">
        <f t="shared" si="88"/>
        <v>0.4614970382337103</v>
      </c>
    </row>
    <row r="151" spans="1:15" ht="25" x14ac:dyDescent="0.25">
      <c r="A151" s="8" t="s">
        <v>202</v>
      </c>
      <c r="B151" s="4" t="s">
        <v>54</v>
      </c>
      <c r="C151" s="4" t="s">
        <v>55</v>
      </c>
      <c r="D151" s="101">
        <v>334.26</v>
      </c>
      <c r="E151" s="28">
        <v>160</v>
      </c>
      <c r="F151" s="29"/>
      <c r="G151" s="30">
        <f t="shared" si="90"/>
        <v>160</v>
      </c>
      <c r="H151" s="34">
        <f t="shared" si="91"/>
        <v>174.26</v>
      </c>
      <c r="I151" s="32">
        <v>43.33</v>
      </c>
      <c r="J151" s="31">
        <f t="shared" si="93"/>
        <v>14483.485799999999</v>
      </c>
      <c r="K151" s="35">
        <f t="shared" si="94"/>
        <v>6932.7999999999993</v>
      </c>
      <c r="L151" s="36">
        <f t="shared" si="95"/>
        <v>0</v>
      </c>
      <c r="M151" s="35">
        <f t="shared" si="96"/>
        <v>6932.7999999999993</v>
      </c>
      <c r="N151" s="35">
        <f t="shared" si="97"/>
        <v>7550.6857999999993</v>
      </c>
      <c r="O151" s="37">
        <f t="shared" si="88"/>
        <v>0.5213307006521869</v>
      </c>
    </row>
    <row r="152" spans="1:15" ht="25" x14ac:dyDescent="0.25">
      <c r="A152" s="8" t="s">
        <v>203</v>
      </c>
      <c r="B152" s="108" t="s">
        <v>57</v>
      </c>
      <c r="C152" s="4" t="s">
        <v>55</v>
      </c>
      <c r="D152" s="101">
        <v>334.26</v>
      </c>
      <c r="E152" s="28">
        <v>160</v>
      </c>
      <c r="F152" s="29"/>
      <c r="G152" s="30">
        <f t="shared" si="90"/>
        <v>160</v>
      </c>
      <c r="H152" s="34">
        <f t="shared" si="91"/>
        <v>174.26</v>
      </c>
      <c r="I152" s="32">
        <v>8.32</v>
      </c>
      <c r="J152" s="31">
        <f t="shared" si="93"/>
        <v>2781.0432000000001</v>
      </c>
      <c r="K152" s="35">
        <f t="shared" si="94"/>
        <v>1331.2</v>
      </c>
      <c r="L152" s="36">
        <f t="shared" si="95"/>
        <v>0</v>
      </c>
      <c r="M152" s="35">
        <f t="shared" si="96"/>
        <v>1331.2</v>
      </c>
      <c r="N152" s="35">
        <f t="shared" si="97"/>
        <v>1449.8432</v>
      </c>
      <c r="O152" s="37">
        <f t="shared" si="88"/>
        <v>0.5213307006521869</v>
      </c>
    </row>
    <row r="153" spans="1:15" x14ac:dyDescent="0.25">
      <c r="A153" s="8" t="s">
        <v>204</v>
      </c>
      <c r="B153" s="4" t="s">
        <v>59</v>
      </c>
      <c r="C153" s="4" t="s">
        <v>55</v>
      </c>
      <c r="D153" s="101">
        <v>334.26</v>
      </c>
      <c r="E153" s="28"/>
      <c r="F153" s="29"/>
      <c r="G153" s="30">
        <f t="shared" si="90"/>
        <v>0</v>
      </c>
      <c r="H153" s="34">
        <f t="shared" si="91"/>
        <v>334.26</v>
      </c>
      <c r="I153" s="32">
        <v>4.6500000000000004</v>
      </c>
      <c r="J153" s="31">
        <f t="shared" si="93"/>
        <v>1554.309</v>
      </c>
      <c r="K153" s="35">
        <f t="shared" si="94"/>
        <v>0</v>
      </c>
      <c r="L153" s="36">
        <f t="shared" si="95"/>
        <v>0</v>
      </c>
      <c r="M153" s="35">
        <f t="shared" si="96"/>
        <v>0</v>
      </c>
      <c r="N153" s="35">
        <f t="shared" si="97"/>
        <v>1554.309</v>
      </c>
      <c r="O153" s="37">
        <f t="shared" si="88"/>
        <v>1</v>
      </c>
    </row>
    <row r="154" spans="1:15" s="6" customFormat="1" x14ac:dyDescent="0.3">
      <c r="A154" s="11" t="s">
        <v>205</v>
      </c>
      <c r="B154" s="11" t="s">
        <v>91</v>
      </c>
      <c r="C154" s="11"/>
      <c r="D154" s="103"/>
      <c r="E154" s="51"/>
      <c r="F154" s="63"/>
      <c r="G154" s="52">
        <f t="shared" si="90"/>
        <v>0</v>
      </c>
      <c r="H154" s="53">
        <f t="shared" si="91"/>
        <v>0</v>
      </c>
      <c r="I154" s="56"/>
      <c r="J154" s="56">
        <f>SUM(J155:J164)</f>
        <v>42332.686900000001</v>
      </c>
      <c r="K154" s="56">
        <f t="shared" ref="K154:N154" si="98">SUM(K155:K164)</f>
        <v>0</v>
      </c>
      <c r="L154" s="56">
        <f t="shared" si="98"/>
        <v>30249.097248800004</v>
      </c>
      <c r="M154" s="56">
        <f t="shared" si="98"/>
        <v>30249.097248800004</v>
      </c>
      <c r="N154" s="56">
        <f t="shared" si="98"/>
        <v>12083.592651200001</v>
      </c>
      <c r="O154" s="68">
        <f t="shared" si="88"/>
        <v>0.28544355523060361</v>
      </c>
    </row>
    <row r="155" spans="1:15" x14ac:dyDescent="0.25">
      <c r="A155" s="4" t="s">
        <v>206</v>
      </c>
      <c r="B155" s="4" t="s">
        <v>93</v>
      </c>
      <c r="C155" s="4" t="s">
        <v>55</v>
      </c>
      <c r="D155" s="101">
        <v>82.99</v>
      </c>
      <c r="E155" s="28"/>
      <c r="F155" s="29">
        <v>82.99</v>
      </c>
      <c r="G155" s="30">
        <f t="shared" si="90"/>
        <v>82.99</v>
      </c>
      <c r="H155" s="34">
        <f t="shared" si="91"/>
        <v>0</v>
      </c>
      <c r="I155" s="32">
        <v>1.7</v>
      </c>
      <c r="J155" s="31">
        <v>141.08000000000001</v>
      </c>
      <c r="K155" s="35">
        <f t="shared" si="94"/>
        <v>0</v>
      </c>
      <c r="L155" s="36">
        <f t="shared" si="95"/>
        <v>141.083</v>
      </c>
      <c r="M155" s="35">
        <f t="shared" si="96"/>
        <v>141.083</v>
      </c>
      <c r="N155" s="35">
        <f t="shared" si="97"/>
        <v>0</v>
      </c>
      <c r="O155" s="37">
        <f t="shared" si="88"/>
        <v>0</v>
      </c>
    </row>
    <row r="156" spans="1:15" s="119" customFormat="1" ht="25" x14ac:dyDescent="0.25">
      <c r="A156" s="107" t="s">
        <v>207</v>
      </c>
      <c r="B156" s="108" t="s">
        <v>37</v>
      </c>
      <c r="C156" s="108" t="s">
        <v>38</v>
      </c>
      <c r="D156" s="109">
        <v>103.53</v>
      </c>
      <c r="E156" s="110"/>
      <c r="F156" s="111">
        <v>79.670400000000001</v>
      </c>
      <c r="G156" s="112">
        <f t="shared" si="90"/>
        <v>79.670400000000001</v>
      </c>
      <c r="H156" s="113">
        <f t="shared" si="91"/>
        <v>23.8596</v>
      </c>
      <c r="I156" s="114">
        <v>10.62</v>
      </c>
      <c r="J156" s="115">
        <f t="shared" ref="J156:J164" si="99">I156*D156</f>
        <v>1099.4885999999999</v>
      </c>
      <c r="K156" s="116">
        <f t="shared" si="94"/>
        <v>0</v>
      </c>
      <c r="L156" s="117">
        <f t="shared" si="95"/>
        <v>846.099648</v>
      </c>
      <c r="M156" s="116">
        <f t="shared" si="96"/>
        <v>846.099648</v>
      </c>
      <c r="N156" s="116">
        <f t="shared" si="97"/>
        <v>253.38895199999999</v>
      </c>
      <c r="O156" s="118">
        <f t="shared" si="88"/>
        <v>0.23046073601854536</v>
      </c>
    </row>
    <row r="157" spans="1:15" s="119" customFormat="1" ht="25" x14ac:dyDescent="0.25">
      <c r="A157" s="107" t="s">
        <v>208</v>
      </c>
      <c r="B157" s="108" t="s">
        <v>96</v>
      </c>
      <c r="C157" s="108" t="s">
        <v>38</v>
      </c>
      <c r="D157" s="109">
        <v>8.7200000000000006</v>
      </c>
      <c r="E157" s="110"/>
      <c r="F157" s="111">
        <v>5.3113599999999996</v>
      </c>
      <c r="G157" s="112">
        <f t="shared" si="90"/>
        <v>5.3113599999999996</v>
      </c>
      <c r="H157" s="113">
        <f t="shared" si="91"/>
        <v>3.408640000000001</v>
      </c>
      <c r="I157" s="114">
        <v>179.73</v>
      </c>
      <c r="J157" s="115">
        <f t="shared" si="99"/>
        <v>1567.2456</v>
      </c>
      <c r="K157" s="116">
        <f t="shared" si="94"/>
        <v>0</v>
      </c>
      <c r="L157" s="117">
        <f t="shared" si="95"/>
        <v>954.61073279999994</v>
      </c>
      <c r="M157" s="116">
        <f t="shared" si="96"/>
        <v>954.61073279999994</v>
      </c>
      <c r="N157" s="116">
        <f t="shared" si="97"/>
        <v>612.63486720000014</v>
      </c>
      <c r="O157" s="118">
        <f t="shared" si="88"/>
        <v>0.39089908256880745</v>
      </c>
    </row>
    <row r="158" spans="1:15" s="119" customFormat="1" ht="25" x14ac:dyDescent="0.25">
      <c r="A158" s="107" t="s">
        <v>209</v>
      </c>
      <c r="B158" s="108" t="s">
        <v>98</v>
      </c>
      <c r="C158" s="108" t="s">
        <v>38</v>
      </c>
      <c r="D158" s="109">
        <v>81.08</v>
      </c>
      <c r="E158" s="110"/>
      <c r="F158" s="111">
        <v>53.113599999999998</v>
      </c>
      <c r="G158" s="112">
        <f t="shared" si="90"/>
        <v>53.113599999999998</v>
      </c>
      <c r="H158" s="113">
        <f t="shared" si="91"/>
        <v>27.9664</v>
      </c>
      <c r="I158" s="114">
        <v>133.13</v>
      </c>
      <c r="J158" s="115">
        <f t="shared" si="99"/>
        <v>10794.180399999999</v>
      </c>
      <c r="K158" s="116">
        <f t="shared" si="94"/>
        <v>0</v>
      </c>
      <c r="L158" s="117">
        <f t="shared" si="95"/>
        <v>7071.0135679999994</v>
      </c>
      <c r="M158" s="116">
        <f t="shared" si="96"/>
        <v>7071.0135679999994</v>
      </c>
      <c r="N158" s="116">
        <f t="shared" si="97"/>
        <v>3723.1668319999999</v>
      </c>
      <c r="O158" s="118">
        <f t="shared" si="88"/>
        <v>0.34492353231376421</v>
      </c>
    </row>
    <row r="159" spans="1:15" ht="37.5" x14ac:dyDescent="0.25">
      <c r="A159" s="8" t="s">
        <v>210</v>
      </c>
      <c r="B159" s="4" t="s">
        <v>100</v>
      </c>
      <c r="C159" s="4" t="s">
        <v>101</v>
      </c>
      <c r="D159" s="101">
        <v>61.89</v>
      </c>
      <c r="E159" s="28"/>
      <c r="F159" s="29">
        <v>61.89</v>
      </c>
      <c r="G159" s="30">
        <f t="shared" si="90"/>
        <v>61.89</v>
      </c>
      <c r="H159" s="34">
        <f t="shared" si="91"/>
        <v>0</v>
      </c>
      <c r="I159" s="32">
        <v>167.62</v>
      </c>
      <c r="J159" s="31">
        <f t="shared" si="99"/>
        <v>10374.0018</v>
      </c>
      <c r="K159" s="35">
        <f t="shared" si="94"/>
        <v>0</v>
      </c>
      <c r="L159" s="36">
        <f t="shared" si="95"/>
        <v>10374.0018</v>
      </c>
      <c r="M159" s="35">
        <f t="shared" si="96"/>
        <v>10374.0018</v>
      </c>
      <c r="N159" s="35">
        <f t="shared" si="97"/>
        <v>0</v>
      </c>
      <c r="O159" s="37">
        <f t="shared" si="88"/>
        <v>0</v>
      </c>
    </row>
    <row r="160" spans="1:15" ht="37.5" x14ac:dyDescent="0.25">
      <c r="A160" s="8" t="s">
        <v>211</v>
      </c>
      <c r="B160" s="4" t="s">
        <v>212</v>
      </c>
      <c r="C160" s="4" t="s">
        <v>101</v>
      </c>
      <c r="D160" s="101">
        <v>21.1</v>
      </c>
      <c r="E160" s="28"/>
      <c r="F160" s="29">
        <v>21.1</v>
      </c>
      <c r="G160" s="30">
        <f t="shared" si="90"/>
        <v>21.1</v>
      </c>
      <c r="H160" s="34">
        <f t="shared" si="91"/>
        <v>0</v>
      </c>
      <c r="I160" s="32">
        <v>312.72000000000003</v>
      </c>
      <c r="J160" s="31">
        <f t="shared" si="99"/>
        <v>6598.3920000000007</v>
      </c>
      <c r="K160" s="35">
        <f t="shared" si="94"/>
        <v>0</v>
      </c>
      <c r="L160" s="36">
        <f t="shared" si="95"/>
        <v>6598.3920000000007</v>
      </c>
      <c r="M160" s="35">
        <f t="shared" si="96"/>
        <v>6598.3920000000007</v>
      </c>
      <c r="N160" s="35">
        <f t="shared" si="97"/>
        <v>0</v>
      </c>
      <c r="O160" s="37">
        <f t="shared" si="88"/>
        <v>0</v>
      </c>
    </row>
    <row r="161" spans="1:15" ht="25" x14ac:dyDescent="0.25">
      <c r="A161" s="8" t="s">
        <v>213</v>
      </c>
      <c r="B161" s="4" t="s">
        <v>103</v>
      </c>
      <c r="C161" s="4" t="s">
        <v>9</v>
      </c>
      <c r="D161" s="101">
        <v>2</v>
      </c>
      <c r="E161" s="28"/>
      <c r="F161" s="29"/>
      <c r="G161" s="30">
        <f>E161+F161</f>
        <v>0</v>
      </c>
      <c r="H161" s="34">
        <f t="shared" si="91"/>
        <v>2</v>
      </c>
      <c r="I161" s="32">
        <v>1660.34</v>
      </c>
      <c r="J161" s="31">
        <f t="shared" si="99"/>
        <v>3320.68</v>
      </c>
      <c r="K161" s="35">
        <f t="shared" si="94"/>
        <v>0</v>
      </c>
      <c r="L161" s="36">
        <f>I161*F161</f>
        <v>0</v>
      </c>
      <c r="M161" s="35">
        <f t="shared" si="96"/>
        <v>0</v>
      </c>
      <c r="N161" s="35">
        <f t="shared" si="97"/>
        <v>3320.68</v>
      </c>
      <c r="O161" s="37">
        <f t="shared" si="88"/>
        <v>1</v>
      </c>
    </row>
    <row r="162" spans="1:15" ht="25" customHeight="1" x14ac:dyDescent="0.25">
      <c r="A162" s="8" t="s">
        <v>214</v>
      </c>
      <c r="B162" s="4" t="s">
        <v>215</v>
      </c>
      <c r="C162" s="4" t="s">
        <v>6</v>
      </c>
      <c r="D162" s="101">
        <v>1</v>
      </c>
      <c r="E162" s="28"/>
      <c r="F162" s="29"/>
      <c r="G162" s="30">
        <f t="shared" si="90"/>
        <v>0</v>
      </c>
      <c r="H162" s="34">
        <f t="shared" si="91"/>
        <v>1</v>
      </c>
      <c r="I162" s="32">
        <v>3603.29</v>
      </c>
      <c r="J162" s="31">
        <f t="shared" si="99"/>
        <v>3603.29</v>
      </c>
      <c r="K162" s="35">
        <f t="shared" si="94"/>
        <v>0</v>
      </c>
      <c r="L162" s="36">
        <f t="shared" si="95"/>
        <v>0</v>
      </c>
      <c r="M162" s="35">
        <f t="shared" si="96"/>
        <v>0</v>
      </c>
      <c r="N162" s="35">
        <f t="shared" si="97"/>
        <v>3603.29</v>
      </c>
      <c r="O162" s="37">
        <f t="shared" si="88"/>
        <v>1</v>
      </c>
    </row>
    <row r="163" spans="1:15" s="119" customFormat="1" x14ac:dyDescent="0.25">
      <c r="A163" s="107" t="s">
        <v>216</v>
      </c>
      <c r="B163" s="108" t="s">
        <v>40</v>
      </c>
      <c r="C163" s="108" t="s">
        <v>38</v>
      </c>
      <c r="D163" s="109">
        <v>251.33</v>
      </c>
      <c r="E163" s="110"/>
      <c r="F163" s="111">
        <v>172.61</v>
      </c>
      <c r="G163" s="112">
        <f t="shared" si="90"/>
        <v>172.61</v>
      </c>
      <c r="H163" s="113">
        <f t="shared" si="91"/>
        <v>78.72</v>
      </c>
      <c r="I163" s="114">
        <v>1.01</v>
      </c>
      <c r="J163" s="115">
        <f t="shared" si="99"/>
        <v>253.84330000000003</v>
      </c>
      <c r="K163" s="116">
        <f t="shared" si="94"/>
        <v>0</v>
      </c>
      <c r="L163" s="117">
        <f t="shared" si="95"/>
        <v>174.33610000000002</v>
      </c>
      <c r="M163" s="116">
        <f t="shared" si="96"/>
        <v>174.33610000000002</v>
      </c>
      <c r="N163" s="116">
        <f t="shared" si="97"/>
        <v>79.507199999999997</v>
      </c>
      <c r="O163" s="118">
        <f t="shared" si="88"/>
        <v>0.31321370309951058</v>
      </c>
    </row>
    <row r="164" spans="1:15" s="119" customFormat="1" ht="25" x14ac:dyDescent="0.25">
      <c r="A164" s="107" t="s">
        <v>217</v>
      </c>
      <c r="B164" s="108" t="s">
        <v>42</v>
      </c>
      <c r="C164" s="108" t="s">
        <v>43</v>
      </c>
      <c r="D164" s="109">
        <v>5654.92</v>
      </c>
      <c r="E164" s="110"/>
      <c r="F164" s="111">
        <v>5048.84</v>
      </c>
      <c r="G164" s="112">
        <f t="shared" si="90"/>
        <v>5048.84</v>
      </c>
      <c r="H164" s="113">
        <f t="shared" si="91"/>
        <v>606.07999999999993</v>
      </c>
      <c r="I164" s="114">
        <v>0.81</v>
      </c>
      <c r="J164" s="115">
        <f t="shared" si="99"/>
        <v>4580.4852000000001</v>
      </c>
      <c r="K164" s="116">
        <f t="shared" si="94"/>
        <v>0</v>
      </c>
      <c r="L164" s="117">
        <f t="shared" si="95"/>
        <v>4089.5604000000003</v>
      </c>
      <c r="M164" s="116">
        <f t="shared" si="96"/>
        <v>4089.5604000000003</v>
      </c>
      <c r="N164" s="116">
        <f t="shared" si="97"/>
        <v>490.92479999999995</v>
      </c>
      <c r="O164" s="118">
        <f t="shared" si="88"/>
        <v>0.10717746670156252</v>
      </c>
    </row>
    <row r="165" spans="1:15" s="45" customFormat="1" x14ac:dyDescent="0.3">
      <c r="A165" s="3" t="s">
        <v>218</v>
      </c>
      <c r="B165" s="3" t="s">
        <v>219</v>
      </c>
      <c r="C165" s="3"/>
      <c r="D165" s="100"/>
      <c r="E165" s="42"/>
      <c r="F165" s="61"/>
      <c r="G165" s="43"/>
      <c r="H165" s="44"/>
      <c r="I165" s="54"/>
      <c r="J165" s="54">
        <f>J166+J180</f>
        <v>165312.01630000002</v>
      </c>
      <c r="K165" s="54">
        <f t="shared" ref="K165:N165" si="100">K166+K180</f>
        <v>151494.42749999999</v>
      </c>
      <c r="L165" s="54">
        <f t="shared" si="100"/>
        <v>0</v>
      </c>
      <c r="M165" s="54">
        <f t="shared" si="100"/>
        <v>151494.42749999999</v>
      </c>
      <c r="N165" s="54">
        <f t="shared" si="100"/>
        <v>13817.588800000005</v>
      </c>
      <c r="O165" s="67">
        <f t="shared" si="88"/>
        <v>8.3584902714661305E-2</v>
      </c>
    </row>
    <row r="166" spans="1:15" s="6" customFormat="1" x14ac:dyDescent="0.3">
      <c r="A166" s="11" t="s">
        <v>220</v>
      </c>
      <c r="B166" s="11" t="s">
        <v>88</v>
      </c>
      <c r="C166" s="11"/>
      <c r="D166" s="103"/>
      <c r="E166" s="51"/>
      <c r="F166" s="63"/>
      <c r="G166" s="52">
        <f t="shared" ref="G166:G188" si="101">E166+F166</f>
        <v>0</v>
      </c>
      <c r="H166" s="53">
        <f t="shared" ref="H166:H188" si="102">D166-G166</f>
        <v>0</v>
      </c>
      <c r="I166" s="56"/>
      <c r="J166" s="56">
        <f>SUM(J167:J179)</f>
        <v>159787.33150000003</v>
      </c>
      <c r="K166" s="56">
        <f t="shared" ref="K166:N166" si="103">SUM(K167:K179)</f>
        <v>151494.42749999999</v>
      </c>
      <c r="L166" s="56">
        <f t="shared" si="103"/>
        <v>0</v>
      </c>
      <c r="M166" s="56">
        <f t="shared" si="103"/>
        <v>151494.42749999999</v>
      </c>
      <c r="N166" s="56">
        <f t="shared" si="103"/>
        <v>8292.9040000000041</v>
      </c>
      <c r="O166" s="68">
        <f t="shared" si="88"/>
        <v>5.1899633858019607E-2</v>
      </c>
    </row>
    <row r="167" spans="1:15" x14ac:dyDescent="0.25">
      <c r="A167" s="8" t="s">
        <v>221</v>
      </c>
      <c r="B167" s="4" t="s">
        <v>35</v>
      </c>
      <c r="C167" s="4" t="s">
        <v>14</v>
      </c>
      <c r="D167" s="101">
        <v>1005.96</v>
      </c>
      <c r="E167" s="28">
        <v>1005.96</v>
      </c>
      <c r="F167" s="29"/>
      <c r="G167" s="30">
        <f t="shared" si="101"/>
        <v>1005.96</v>
      </c>
      <c r="H167" s="34">
        <f t="shared" si="102"/>
        <v>0</v>
      </c>
      <c r="I167" s="32">
        <v>1.5</v>
      </c>
      <c r="J167" s="31">
        <f t="shared" ref="J167:J179" si="104">I167*D167</f>
        <v>1508.94</v>
      </c>
      <c r="K167" s="35">
        <f t="shared" ref="K167:K188" si="105">I167*E167</f>
        <v>1508.94</v>
      </c>
      <c r="L167" s="36">
        <f t="shared" ref="L167:L188" si="106">I167*F167</f>
        <v>0</v>
      </c>
      <c r="M167" s="35">
        <f t="shared" ref="M167:M188" si="107">I167*G167</f>
        <v>1508.94</v>
      </c>
      <c r="N167" s="35">
        <f t="shared" ref="N167:N188" si="108">I167*H167</f>
        <v>0</v>
      </c>
      <c r="O167" s="37">
        <f t="shared" si="88"/>
        <v>0</v>
      </c>
    </row>
    <row r="168" spans="1:15" ht="25" x14ac:dyDescent="0.25">
      <c r="A168" s="8" t="s">
        <v>222</v>
      </c>
      <c r="B168" s="4" t="s">
        <v>37</v>
      </c>
      <c r="C168" s="4" t="s">
        <v>38</v>
      </c>
      <c r="D168" s="101">
        <v>301.79000000000002</v>
      </c>
      <c r="E168" s="28">
        <v>301.79000000000002</v>
      </c>
      <c r="F168" s="29"/>
      <c r="G168" s="30">
        <f t="shared" si="101"/>
        <v>301.79000000000002</v>
      </c>
      <c r="H168" s="34">
        <f t="shared" si="102"/>
        <v>0</v>
      </c>
      <c r="I168" s="32">
        <v>10.62</v>
      </c>
      <c r="J168" s="31">
        <f t="shared" si="104"/>
        <v>3205.0097999999998</v>
      </c>
      <c r="K168" s="35">
        <f t="shared" si="105"/>
        <v>3205.0097999999998</v>
      </c>
      <c r="L168" s="36">
        <f t="shared" si="106"/>
        <v>0</v>
      </c>
      <c r="M168" s="35">
        <f t="shared" si="107"/>
        <v>3205.0097999999998</v>
      </c>
      <c r="N168" s="35">
        <f t="shared" si="108"/>
        <v>0</v>
      </c>
      <c r="O168" s="37">
        <f t="shared" si="88"/>
        <v>0</v>
      </c>
    </row>
    <row r="169" spans="1:15" x14ac:dyDescent="0.25">
      <c r="A169" s="8" t="s">
        <v>223</v>
      </c>
      <c r="B169" s="4" t="s">
        <v>40</v>
      </c>
      <c r="C169" s="4" t="s">
        <v>38</v>
      </c>
      <c r="D169" s="101">
        <v>392.33</v>
      </c>
      <c r="E169" s="28">
        <v>392.33</v>
      </c>
      <c r="F169" s="29"/>
      <c r="G169" s="30">
        <f t="shared" si="101"/>
        <v>392.33</v>
      </c>
      <c r="H169" s="34">
        <f t="shared" si="102"/>
        <v>0</v>
      </c>
      <c r="I169" s="32">
        <v>1.01</v>
      </c>
      <c r="J169" s="31">
        <f t="shared" si="104"/>
        <v>396.25329999999997</v>
      </c>
      <c r="K169" s="35">
        <f t="shared" si="105"/>
        <v>396.25329999999997</v>
      </c>
      <c r="L169" s="36">
        <f t="shared" si="106"/>
        <v>0</v>
      </c>
      <c r="M169" s="35">
        <f t="shared" si="107"/>
        <v>396.25329999999997</v>
      </c>
      <c r="N169" s="35">
        <f t="shared" si="108"/>
        <v>0</v>
      </c>
      <c r="O169" s="37">
        <f t="shared" si="88"/>
        <v>0</v>
      </c>
    </row>
    <row r="170" spans="1:15" ht="25" x14ac:dyDescent="0.25">
      <c r="A170" s="8" t="s">
        <v>224</v>
      </c>
      <c r="B170" s="4" t="s">
        <v>42</v>
      </c>
      <c r="C170" s="4" t="s">
        <v>43</v>
      </c>
      <c r="D170" s="101">
        <v>8827.42</v>
      </c>
      <c r="E170" s="28">
        <v>8827.42</v>
      </c>
      <c r="F170" s="29"/>
      <c r="G170" s="30">
        <f t="shared" si="101"/>
        <v>8827.42</v>
      </c>
      <c r="H170" s="34">
        <f t="shared" si="102"/>
        <v>0</v>
      </c>
      <c r="I170" s="32">
        <v>0.81</v>
      </c>
      <c r="J170" s="31">
        <f t="shared" si="104"/>
        <v>7150.2102000000004</v>
      </c>
      <c r="K170" s="35">
        <f t="shared" si="105"/>
        <v>7150.2102000000004</v>
      </c>
      <c r="L170" s="36">
        <f t="shared" si="106"/>
        <v>0</v>
      </c>
      <c r="M170" s="35">
        <f t="shared" si="107"/>
        <v>7150.2102000000004</v>
      </c>
      <c r="N170" s="35">
        <f t="shared" si="108"/>
        <v>0</v>
      </c>
      <c r="O170" s="37">
        <f t="shared" si="88"/>
        <v>0</v>
      </c>
    </row>
    <row r="171" spans="1:15" ht="25" x14ac:dyDescent="0.25">
      <c r="A171" s="8" t="s">
        <v>225</v>
      </c>
      <c r="B171" s="4" t="s">
        <v>45</v>
      </c>
      <c r="C171" s="4" t="s">
        <v>14</v>
      </c>
      <c r="D171" s="101">
        <v>1005.96</v>
      </c>
      <c r="E171" s="28">
        <v>1005.96</v>
      </c>
      <c r="F171" s="29"/>
      <c r="G171" s="30">
        <f t="shared" si="101"/>
        <v>1005.96</v>
      </c>
      <c r="H171" s="34">
        <f t="shared" si="102"/>
        <v>0</v>
      </c>
      <c r="I171" s="32">
        <v>2.12</v>
      </c>
      <c r="J171" s="31">
        <f t="shared" si="104"/>
        <v>2132.6352000000002</v>
      </c>
      <c r="K171" s="35">
        <f t="shared" si="105"/>
        <v>2132.6352000000002</v>
      </c>
      <c r="L171" s="36">
        <f t="shared" si="106"/>
        <v>0</v>
      </c>
      <c r="M171" s="35">
        <f t="shared" si="107"/>
        <v>2132.6352000000002</v>
      </c>
      <c r="N171" s="35">
        <f t="shared" si="108"/>
        <v>0</v>
      </c>
      <c r="O171" s="37">
        <f t="shared" si="88"/>
        <v>0</v>
      </c>
    </row>
    <row r="172" spans="1:15" ht="25" x14ac:dyDescent="0.25">
      <c r="A172" s="8" t="s">
        <v>226</v>
      </c>
      <c r="B172" s="4" t="s">
        <v>47</v>
      </c>
      <c r="C172" s="4" t="s">
        <v>38</v>
      </c>
      <c r="D172" s="101">
        <v>100.6</v>
      </c>
      <c r="E172" s="28">
        <v>100.6</v>
      </c>
      <c r="F172" s="29"/>
      <c r="G172" s="30">
        <f t="shared" si="101"/>
        <v>100.6</v>
      </c>
      <c r="H172" s="34">
        <f t="shared" si="102"/>
        <v>0</v>
      </c>
      <c r="I172" s="32">
        <v>12.76</v>
      </c>
      <c r="J172" s="31">
        <f t="shared" si="104"/>
        <v>1283.6559999999999</v>
      </c>
      <c r="K172" s="35">
        <f t="shared" si="105"/>
        <v>1283.6559999999999</v>
      </c>
      <c r="L172" s="36">
        <f t="shared" si="106"/>
        <v>0</v>
      </c>
      <c r="M172" s="35">
        <f t="shared" si="107"/>
        <v>1283.6559999999999</v>
      </c>
      <c r="N172" s="35">
        <f t="shared" si="108"/>
        <v>0</v>
      </c>
      <c r="O172" s="37">
        <f t="shared" si="88"/>
        <v>0</v>
      </c>
    </row>
    <row r="173" spans="1:15" ht="15.65" customHeight="1" x14ac:dyDescent="0.25">
      <c r="A173" s="8" t="s">
        <v>227</v>
      </c>
      <c r="B173" s="4" t="s">
        <v>49</v>
      </c>
      <c r="C173" s="4" t="s">
        <v>38</v>
      </c>
      <c r="D173" s="101">
        <v>100.6</v>
      </c>
      <c r="E173" s="28">
        <v>100.6</v>
      </c>
      <c r="F173" s="29"/>
      <c r="G173" s="30">
        <f t="shared" si="101"/>
        <v>100.6</v>
      </c>
      <c r="H173" s="34">
        <f t="shared" si="102"/>
        <v>0</v>
      </c>
      <c r="I173" s="32">
        <v>0.48</v>
      </c>
      <c r="J173" s="31">
        <f t="shared" si="104"/>
        <v>48.287999999999997</v>
      </c>
      <c r="K173" s="35">
        <f t="shared" si="105"/>
        <v>48.287999999999997</v>
      </c>
      <c r="L173" s="36">
        <f t="shared" si="106"/>
        <v>0</v>
      </c>
      <c r="M173" s="35">
        <f t="shared" si="107"/>
        <v>48.287999999999997</v>
      </c>
      <c r="N173" s="35">
        <f t="shared" si="108"/>
        <v>0</v>
      </c>
      <c r="O173" s="37">
        <f t="shared" si="88"/>
        <v>0</v>
      </c>
    </row>
    <row r="174" spans="1:15" ht="25" x14ac:dyDescent="0.25">
      <c r="A174" s="8" t="s">
        <v>228</v>
      </c>
      <c r="B174" s="4" t="s">
        <v>42</v>
      </c>
      <c r="C174" s="4" t="s">
        <v>43</v>
      </c>
      <c r="D174" s="101">
        <v>2263.5</v>
      </c>
      <c r="E174" s="28">
        <v>2263.5</v>
      </c>
      <c r="F174" s="29"/>
      <c r="G174" s="30">
        <f t="shared" si="101"/>
        <v>2263.5</v>
      </c>
      <c r="H174" s="34">
        <f t="shared" si="102"/>
        <v>0</v>
      </c>
      <c r="I174" s="32">
        <v>0.81</v>
      </c>
      <c r="J174" s="31">
        <f t="shared" si="104"/>
        <v>1833.4350000000002</v>
      </c>
      <c r="K174" s="35">
        <f t="shared" si="105"/>
        <v>1833.4350000000002</v>
      </c>
      <c r="L174" s="36">
        <f t="shared" si="106"/>
        <v>0</v>
      </c>
      <c r="M174" s="35">
        <f t="shared" si="107"/>
        <v>1833.4350000000002</v>
      </c>
      <c r="N174" s="35">
        <f t="shared" si="108"/>
        <v>0</v>
      </c>
      <c r="O174" s="37">
        <f t="shared" si="88"/>
        <v>0</v>
      </c>
    </row>
    <row r="175" spans="1:15" ht="25" x14ac:dyDescent="0.25">
      <c r="A175" s="8" t="s">
        <v>229</v>
      </c>
      <c r="B175" s="4" t="s">
        <v>52</v>
      </c>
      <c r="C175" s="4" t="s">
        <v>14</v>
      </c>
      <c r="D175" s="101">
        <v>1005.96</v>
      </c>
      <c r="E175" s="28">
        <v>960</v>
      </c>
      <c r="F175" s="29"/>
      <c r="G175" s="30">
        <f t="shared" si="101"/>
        <v>960</v>
      </c>
      <c r="H175" s="34">
        <f t="shared" si="102"/>
        <v>45.960000000000036</v>
      </c>
      <c r="I175" s="32">
        <v>122.3</v>
      </c>
      <c r="J175" s="31">
        <f t="shared" si="104"/>
        <v>123028.908</v>
      </c>
      <c r="K175" s="35">
        <f t="shared" si="105"/>
        <v>117408</v>
      </c>
      <c r="L175" s="36">
        <f t="shared" si="106"/>
        <v>0</v>
      </c>
      <c r="M175" s="35">
        <f t="shared" si="107"/>
        <v>117408</v>
      </c>
      <c r="N175" s="35">
        <f t="shared" si="108"/>
        <v>5620.908000000004</v>
      </c>
      <c r="O175" s="37">
        <f t="shared" si="88"/>
        <v>4.5687701300250544E-2</v>
      </c>
    </row>
    <row r="176" spans="1:15" ht="25" x14ac:dyDescent="0.25">
      <c r="A176" s="8" t="s">
        <v>230</v>
      </c>
      <c r="B176" s="4" t="s">
        <v>54</v>
      </c>
      <c r="C176" s="4" t="s">
        <v>55</v>
      </c>
      <c r="D176" s="101">
        <v>335.32</v>
      </c>
      <c r="E176" s="28">
        <v>320</v>
      </c>
      <c r="F176" s="29"/>
      <c r="G176" s="30">
        <f t="shared" si="101"/>
        <v>320</v>
      </c>
      <c r="H176" s="34">
        <f t="shared" si="102"/>
        <v>15.319999999999993</v>
      </c>
      <c r="I176" s="32">
        <v>43.33</v>
      </c>
      <c r="J176" s="31">
        <f t="shared" si="104"/>
        <v>14529.415599999998</v>
      </c>
      <c r="K176" s="35">
        <f t="shared" si="105"/>
        <v>13865.599999999999</v>
      </c>
      <c r="L176" s="36">
        <f t="shared" si="106"/>
        <v>0</v>
      </c>
      <c r="M176" s="35">
        <f t="shared" si="107"/>
        <v>13865.599999999999</v>
      </c>
      <c r="N176" s="35">
        <f t="shared" si="108"/>
        <v>663.81559999999968</v>
      </c>
      <c r="O176" s="37">
        <f t="shared" si="88"/>
        <v>4.5687701300250488E-2</v>
      </c>
    </row>
    <row r="177" spans="1:15" ht="25" x14ac:dyDescent="0.25">
      <c r="A177" s="8" t="s">
        <v>231</v>
      </c>
      <c r="B177" s="4" t="s">
        <v>57</v>
      </c>
      <c r="C177" s="4" t="s">
        <v>55</v>
      </c>
      <c r="D177" s="101">
        <v>335.32</v>
      </c>
      <c r="E177" s="28">
        <v>320</v>
      </c>
      <c r="F177" s="29"/>
      <c r="G177" s="30">
        <f t="shared" si="101"/>
        <v>320</v>
      </c>
      <c r="H177" s="34">
        <f t="shared" si="102"/>
        <v>15.319999999999993</v>
      </c>
      <c r="I177" s="32">
        <v>8.32</v>
      </c>
      <c r="J177" s="31">
        <f t="shared" si="104"/>
        <v>2789.8624</v>
      </c>
      <c r="K177" s="35">
        <f t="shared" si="105"/>
        <v>2662.4</v>
      </c>
      <c r="L177" s="36">
        <f t="shared" si="106"/>
        <v>0</v>
      </c>
      <c r="M177" s="35">
        <f t="shared" si="107"/>
        <v>2662.4</v>
      </c>
      <c r="N177" s="35">
        <f t="shared" si="108"/>
        <v>127.46239999999995</v>
      </c>
      <c r="O177" s="37">
        <f t="shared" si="88"/>
        <v>4.5687701300250488E-2</v>
      </c>
    </row>
    <row r="178" spans="1:15" x14ac:dyDescent="0.25">
      <c r="A178" s="8" t="s">
        <v>232</v>
      </c>
      <c r="B178" s="4" t="s">
        <v>233</v>
      </c>
      <c r="C178" s="4" t="s">
        <v>55</v>
      </c>
      <c r="D178" s="101">
        <v>6</v>
      </c>
      <c r="E178" s="28"/>
      <c r="F178" s="29"/>
      <c r="G178" s="30">
        <f t="shared" si="101"/>
        <v>0</v>
      </c>
      <c r="H178" s="34">
        <f t="shared" si="102"/>
        <v>6</v>
      </c>
      <c r="I178" s="32">
        <v>53.58</v>
      </c>
      <c r="J178" s="31">
        <f t="shared" si="104"/>
        <v>321.48</v>
      </c>
      <c r="K178" s="35">
        <f t="shared" si="105"/>
        <v>0</v>
      </c>
      <c r="L178" s="36">
        <f t="shared" si="106"/>
        <v>0</v>
      </c>
      <c r="M178" s="35">
        <f t="shared" si="107"/>
        <v>0</v>
      </c>
      <c r="N178" s="35">
        <f t="shared" si="108"/>
        <v>321.48</v>
      </c>
      <c r="O178" s="37">
        <f t="shared" si="88"/>
        <v>1</v>
      </c>
    </row>
    <row r="179" spans="1:15" x14ac:dyDescent="0.25">
      <c r="A179" s="8" t="s">
        <v>234</v>
      </c>
      <c r="B179" s="4" t="s">
        <v>59</v>
      </c>
      <c r="C179" s="4" t="s">
        <v>55</v>
      </c>
      <c r="D179" s="101">
        <v>335.32</v>
      </c>
      <c r="E179" s="28"/>
      <c r="F179" s="29"/>
      <c r="G179" s="30">
        <f t="shared" si="101"/>
        <v>0</v>
      </c>
      <c r="H179" s="34">
        <f t="shared" si="102"/>
        <v>335.32</v>
      </c>
      <c r="I179" s="32">
        <v>4.6500000000000004</v>
      </c>
      <c r="J179" s="31">
        <f t="shared" si="104"/>
        <v>1559.2380000000001</v>
      </c>
      <c r="K179" s="35">
        <f t="shared" si="105"/>
        <v>0</v>
      </c>
      <c r="L179" s="36">
        <f t="shared" si="106"/>
        <v>0</v>
      </c>
      <c r="M179" s="35">
        <f t="shared" si="107"/>
        <v>0</v>
      </c>
      <c r="N179" s="35">
        <f t="shared" si="108"/>
        <v>1559.2380000000001</v>
      </c>
      <c r="O179" s="37">
        <f t="shared" si="88"/>
        <v>1</v>
      </c>
    </row>
    <row r="180" spans="1:15" s="5" customFormat="1" x14ac:dyDescent="0.25">
      <c r="A180" s="11" t="s">
        <v>235</v>
      </c>
      <c r="B180" s="11" t="s">
        <v>91</v>
      </c>
      <c r="C180" s="11"/>
      <c r="D180" s="103"/>
      <c r="E180" s="51"/>
      <c r="F180" s="63"/>
      <c r="G180" s="52">
        <f t="shared" si="101"/>
        <v>0</v>
      </c>
      <c r="H180" s="53">
        <f t="shared" si="102"/>
        <v>0</v>
      </c>
      <c r="I180" s="56"/>
      <c r="J180" s="56">
        <f>SUM(J181:J188)</f>
        <v>5524.6848</v>
      </c>
      <c r="K180" s="56">
        <f t="shared" ref="K180:N180" si="109">SUM(K181:K188)</f>
        <v>0</v>
      </c>
      <c r="L180" s="56">
        <f t="shared" si="109"/>
        <v>0</v>
      </c>
      <c r="M180" s="56">
        <f t="shared" si="109"/>
        <v>0</v>
      </c>
      <c r="N180" s="56">
        <f t="shared" si="109"/>
        <v>5524.6848</v>
      </c>
      <c r="O180" s="68">
        <f t="shared" si="88"/>
        <v>1</v>
      </c>
    </row>
    <row r="181" spans="1:15" x14ac:dyDescent="0.25">
      <c r="A181" s="8" t="s">
        <v>236</v>
      </c>
      <c r="B181" s="4" t="s">
        <v>93</v>
      </c>
      <c r="C181" s="4" t="s">
        <v>55</v>
      </c>
      <c r="D181" s="101">
        <v>6</v>
      </c>
      <c r="E181" s="28"/>
      <c r="F181" s="29"/>
      <c r="G181" s="30">
        <f t="shared" si="101"/>
        <v>0</v>
      </c>
      <c r="H181" s="34">
        <f t="shared" si="102"/>
        <v>6</v>
      </c>
      <c r="I181" s="32">
        <v>1.7</v>
      </c>
      <c r="J181" s="31">
        <f t="shared" ref="J181:J188" si="110">I181*D181</f>
        <v>10.199999999999999</v>
      </c>
      <c r="K181" s="35">
        <f t="shared" si="105"/>
        <v>0</v>
      </c>
      <c r="L181" s="36">
        <f t="shared" si="106"/>
        <v>0</v>
      </c>
      <c r="M181" s="35">
        <f t="shared" si="107"/>
        <v>0</v>
      </c>
      <c r="N181" s="35">
        <f t="shared" si="108"/>
        <v>10.199999999999999</v>
      </c>
      <c r="O181" s="37">
        <f t="shared" si="88"/>
        <v>1</v>
      </c>
    </row>
    <row r="182" spans="1:15" ht="25" x14ac:dyDescent="0.25">
      <c r="A182" s="8" t="s">
        <v>237</v>
      </c>
      <c r="B182" s="4" t="s">
        <v>37</v>
      </c>
      <c r="C182" s="4" t="s">
        <v>38</v>
      </c>
      <c r="D182" s="101">
        <v>6.6</v>
      </c>
      <c r="E182" s="28"/>
      <c r="F182" s="29"/>
      <c r="G182" s="30">
        <f t="shared" si="101"/>
        <v>0</v>
      </c>
      <c r="H182" s="34">
        <f t="shared" si="102"/>
        <v>6.6</v>
      </c>
      <c r="I182" s="32">
        <v>10.62</v>
      </c>
      <c r="J182" s="31">
        <f t="shared" si="110"/>
        <v>70.091999999999985</v>
      </c>
      <c r="K182" s="35">
        <f t="shared" si="105"/>
        <v>0</v>
      </c>
      <c r="L182" s="36">
        <f t="shared" si="106"/>
        <v>0</v>
      </c>
      <c r="M182" s="35">
        <f t="shared" si="107"/>
        <v>0</v>
      </c>
      <c r="N182" s="35">
        <f t="shared" si="108"/>
        <v>70.091999999999985</v>
      </c>
      <c r="O182" s="37">
        <f t="shared" si="88"/>
        <v>1</v>
      </c>
    </row>
    <row r="183" spans="1:15" ht="25" x14ac:dyDescent="0.25">
      <c r="A183" s="8" t="s">
        <v>238</v>
      </c>
      <c r="B183" s="4" t="s">
        <v>96</v>
      </c>
      <c r="C183" s="4" t="s">
        <v>38</v>
      </c>
      <c r="D183" s="101">
        <v>0.6</v>
      </c>
      <c r="E183" s="28"/>
      <c r="F183" s="29"/>
      <c r="G183" s="30">
        <f t="shared" si="101"/>
        <v>0</v>
      </c>
      <c r="H183" s="34">
        <f t="shared" si="102"/>
        <v>0.6</v>
      </c>
      <c r="I183" s="32">
        <v>179.73</v>
      </c>
      <c r="J183" s="31">
        <f t="shared" si="110"/>
        <v>107.83799999999999</v>
      </c>
      <c r="K183" s="35">
        <f t="shared" si="105"/>
        <v>0</v>
      </c>
      <c r="L183" s="36">
        <f t="shared" si="106"/>
        <v>0</v>
      </c>
      <c r="M183" s="35">
        <f t="shared" si="107"/>
        <v>0</v>
      </c>
      <c r="N183" s="35">
        <f t="shared" si="108"/>
        <v>107.83799999999999</v>
      </c>
      <c r="O183" s="37">
        <f t="shared" si="88"/>
        <v>1</v>
      </c>
    </row>
    <row r="184" spans="1:15" ht="25" x14ac:dyDescent="0.25">
      <c r="A184" s="8" t="s">
        <v>239</v>
      </c>
      <c r="B184" s="4" t="s">
        <v>98</v>
      </c>
      <c r="C184" s="4" t="s">
        <v>38</v>
      </c>
      <c r="D184" s="101">
        <v>5.25</v>
      </c>
      <c r="E184" s="28"/>
      <c r="F184" s="29"/>
      <c r="G184" s="30">
        <f t="shared" si="101"/>
        <v>0</v>
      </c>
      <c r="H184" s="34">
        <f t="shared" si="102"/>
        <v>5.25</v>
      </c>
      <c r="I184" s="32">
        <v>133.13</v>
      </c>
      <c r="J184" s="31">
        <f t="shared" si="110"/>
        <v>698.9325</v>
      </c>
      <c r="K184" s="35">
        <f t="shared" si="105"/>
        <v>0</v>
      </c>
      <c r="L184" s="36">
        <f t="shared" si="106"/>
        <v>0</v>
      </c>
      <c r="M184" s="35">
        <f t="shared" si="107"/>
        <v>0</v>
      </c>
      <c r="N184" s="35">
        <f t="shared" si="108"/>
        <v>698.9325</v>
      </c>
      <c r="O184" s="37">
        <f t="shared" si="88"/>
        <v>1</v>
      </c>
    </row>
    <row r="185" spans="1:15" ht="37.5" x14ac:dyDescent="0.25">
      <c r="A185" s="8" t="s">
        <v>240</v>
      </c>
      <c r="B185" s="4" t="s">
        <v>100</v>
      </c>
      <c r="C185" s="4" t="s">
        <v>101</v>
      </c>
      <c r="D185" s="101">
        <v>6</v>
      </c>
      <c r="E185" s="28"/>
      <c r="F185" s="29"/>
      <c r="G185" s="30">
        <f t="shared" si="101"/>
        <v>0</v>
      </c>
      <c r="H185" s="34">
        <f t="shared" si="102"/>
        <v>6</v>
      </c>
      <c r="I185" s="32">
        <v>167.62</v>
      </c>
      <c r="J185" s="31">
        <f t="shared" si="110"/>
        <v>1005.72</v>
      </c>
      <c r="K185" s="35">
        <f t="shared" si="105"/>
        <v>0</v>
      </c>
      <c r="L185" s="36">
        <f t="shared" si="106"/>
        <v>0</v>
      </c>
      <c r="M185" s="35">
        <f t="shared" si="107"/>
        <v>0</v>
      </c>
      <c r="N185" s="35">
        <f t="shared" si="108"/>
        <v>1005.72</v>
      </c>
      <c r="O185" s="37">
        <f t="shared" si="88"/>
        <v>1</v>
      </c>
    </row>
    <row r="186" spans="1:15" ht="25" x14ac:dyDescent="0.25">
      <c r="A186" s="8" t="s">
        <v>241</v>
      </c>
      <c r="B186" s="4" t="s">
        <v>103</v>
      </c>
      <c r="C186" s="4" t="s">
        <v>9</v>
      </c>
      <c r="D186" s="101">
        <v>2</v>
      </c>
      <c r="E186" s="28"/>
      <c r="F186" s="29"/>
      <c r="G186" s="30">
        <f t="shared" si="101"/>
        <v>0</v>
      </c>
      <c r="H186" s="34">
        <f t="shared" si="102"/>
        <v>2</v>
      </c>
      <c r="I186" s="32">
        <v>1660.34</v>
      </c>
      <c r="J186" s="31">
        <f t="shared" si="110"/>
        <v>3320.68</v>
      </c>
      <c r="K186" s="35">
        <f t="shared" si="105"/>
        <v>0</v>
      </c>
      <c r="L186" s="36">
        <f t="shared" si="106"/>
        <v>0</v>
      </c>
      <c r="M186" s="35">
        <f t="shared" si="107"/>
        <v>0</v>
      </c>
      <c r="N186" s="35">
        <f t="shared" si="108"/>
        <v>3320.68</v>
      </c>
      <c r="O186" s="37">
        <f t="shared" si="88"/>
        <v>1</v>
      </c>
    </row>
    <row r="187" spans="1:15" x14ac:dyDescent="0.25">
      <c r="A187" s="8" t="s">
        <v>242</v>
      </c>
      <c r="B187" s="4" t="s">
        <v>40</v>
      </c>
      <c r="C187" s="4" t="s">
        <v>38</v>
      </c>
      <c r="D187" s="101">
        <v>16.18</v>
      </c>
      <c r="E187" s="28"/>
      <c r="F187" s="29"/>
      <c r="G187" s="30">
        <f t="shared" si="101"/>
        <v>0</v>
      </c>
      <c r="H187" s="34">
        <f t="shared" si="102"/>
        <v>16.18</v>
      </c>
      <c r="I187" s="32">
        <v>1.01</v>
      </c>
      <c r="J187" s="31">
        <f t="shared" si="110"/>
        <v>16.341799999999999</v>
      </c>
      <c r="K187" s="35">
        <f t="shared" si="105"/>
        <v>0</v>
      </c>
      <c r="L187" s="36">
        <f t="shared" si="106"/>
        <v>0</v>
      </c>
      <c r="M187" s="35">
        <f t="shared" si="107"/>
        <v>0</v>
      </c>
      <c r="N187" s="35">
        <f t="shared" si="108"/>
        <v>16.341799999999999</v>
      </c>
      <c r="O187" s="37">
        <f t="shared" si="88"/>
        <v>1</v>
      </c>
    </row>
    <row r="188" spans="1:15" ht="25" x14ac:dyDescent="0.25">
      <c r="A188" s="8" t="s">
        <v>243</v>
      </c>
      <c r="B188" s="4" t="s">
        <v>42</v>
      </c>
      <c r="C188" s="4" t="s">
        <v>43</v>
      </c>
      <c r="D188" s="101">
        <v>364.05</v>
      </c>
      <c r="E188" s="28"/>
      <c r="F188" s="29"/>
      <c r="G188" s="30">
        <f t="shared" si="101"/>
        <v>0</v>
      </c>
      <c r="H188" s="34">
        <f t="shared" si="102"/>
        <v>364.05</v>
      </c>
      <c r="I188" s="32">
        <v>0.81</v>
      </c>
      <c r="J188" s="31">
        <f t="shared" si="110"/>
        <v>294.88050000000004</v>
      </c>
      <c r="K188" s="35">
        <f t="shared" si="105"/>
        <v>0</v>
      </c>
      <c r="L188" s="36">
        <f t="shared" si="106"/>
        <v>0</v>
      </c>
      <c r="M188" s="35">
        <f t="shared" si="107"/>
        <v>0</v>
      </c>
      <c r="N188" s="35">
        <f t="shared" si="108"/>
        <v>294.88050000000004</v>
      </c>
      <c r="O188" s="37">
        <f t="shared" si="88"/>
        <v>1</v>
      </c>
    </row>
    <row r="189" spans="1:15" s="45" customFormat="1" x14ac:dyDescent="0.3">
      <c r="A189" s="3" t="s">
        <v>244</v>
      </c>
      <c r="B189" s="3" t="s">
        <v>245</v>
      </c>
      <c r="C189" s="3"/>
      <c r="D189" s="100"/>
      <c r="E189" s="42"/>
      <c r="F189" s="61"/>
      <c r="G189" s="43"/>
      <c r="H189" s="44"/>
      <c r="I189" s="54"/>
      <c r="J189" s="54">
        <f>SUM(J190:J202)</f>
        <v>157456.93680000002</v>
      </c>
      <c r="K189" s="54">
        <f t="shared" ref="K189:N189" si="111">SUM(K190:K202)</f>
        <v>134495.640014</v>
      </c>
      <c r="L189" s="54">
        <f t="shared" si="111"/>
        <v>0</v>
      </c>
      <c r="M189" s="54">
        <f t="shared" si="111"/>
        <v>134495.640014</v>
      </c>
      <c r="N189" s="54">
        <f t="shared" si="111"/>
        <v>22961.296785999999</v>
      </c>
      <c r="O189" s="67">
        <f t="shared" si="88"/>
        <v>0.14582588263586743</v>
      </c>
    </row>
    <row r="190" spans="1:15" x14ac:dyDescent="0.25">
      <c r="A190" s="8" t="s">
        <v>246</v>
      </c>
      <c r="B190" s="4" t="s">
        <v>35</v>
      </c>
      <c r="C190" s="4" t="s">
        <v>14</v>
      </c>
      <c r="D190" s="101">
        <v>991.26</v>
      </c>
      <c r="E190" s="28">
        <v>991.26</v>
      </c>
      <c r="F190" s="29"/>
      <c r="G190" s="30">
        <f t="shared" ref="G190:G202" si="112">E190+F190</f>
        <v>991.26</v>
      </c>
      <c r="H190" s="34">
        <f t="shared" ref="H190:H202" si="113">D190-G190</f>
        <v>0</v>
      </c>
      <c r="I190" s="32">
        <v>1.5</v>
      </c>
      <c r="J190" s="31">
        <f t="shared" ref="J190:J202" si="114">I190*D190</f>
        <v>1486.8899999999999</v>
      </c>
      <c r="K190" s="35">
        <f t="shared" ref="K190:K202" si="115">I190*E190</f>
        <v>1486.8899999999999</v>
      </c>
      <c r="L190" s="36">
        <f t="shared" ref="L190:L202" si="116">I190*F190</f>
        <v>0</v>
      </c>
      <c r="M190" s="35">
        <f t="shared" ref="M190:M202" si="117">I190*G190</f>
        <v>1486.8899999999999</v>
      </c>
      <c r="N190" s="35">
        <f t="shared" ref="N190:N202" si="118">I190*H190</f>
        <v>0</v>
      </c>
      <c r="O190" s="37">
        <f t="shared" si="88"/>
        <v>0</v>
      </c>
    </row>
    <row r="191" spans="1:15" ht="25" x14ac:dyDescent="0.25">
      <c r="A191" s="8" t="s">
        <v>247</v>
      </c>
      <c r="B191" s="4" t="s">
        <v>37</v>
      </c>
      <c r="C191" s="4" t="s">
        <v>38</v>
      </c>
      <c r="D191" s="101">
        <v>297.38</v>
      </c>
      <c r="E191" s="28">
        <v>297.37799999999999</v>
      </c>
      <c r="F191" s="29"/>
      <c r="G191" s="30">
        <f t="shared" si="112"/>
        <v>297.37799999999999</v>
      </c>
      <c r="H191" s="34">
        <f t="shared" si="113"/>
        <v>2.0000000000095497E-3</v>
      </c>
      <c r="I191" s="32">
        <v>10.62</v>
      </c>
      <c r="J191" s="31">
        <f t="shared" si="114"/>
        <v>3158.1755999999996</v>
      </c>
      <c r="K191" s="35">
        <f t="shared" si="115"/>
        <v>3158.1543599999995</v>
      </c>
      <c r="L191" s="36">
        <f t="shared" si="116"/>
        <v>0</v>
      </c>
      <c r="M191" s="35">
        <f t="shared" si="117"/>
        <v>3158.1543599999995</v>
      </c>
      <c r="N191" s="35">
        <f t="shared" si="118"/>
        <v>2.1240000000101417E-2</v>
      </c>
      <c r="O191" s="37">
        <f t="shared" si="88"/>
        <v>6.7254018427922186E-6</v>
      </c>
    </row>
    <row r="192" spans="1:15" x14ac:dyDescent="0.25">
      <c r="A192" s="8" t="s">
        <v>248</v>
      </c>
      <c r="B192" s="4" t="s">
        <v>40</v>
      </c>
      <c r="C192" s="4" t="s">
        <v>38</v>
      </c>
      <c r="D192" s="101">
        <v>386.59</v>
      </c>
      <c r="E192" s="28">
        <v>386.59140000000002</v>
      </c>
      <c r="F192" s="29"/>
      <c r="G192" s="30">
        <f t="shared" si="112"/>
        <v>386.59140000000002</v>
      </c>
      <c r="H192" s="34">
        <f t="shared" si="113"/>
        <v>-1.4000000000464752E-3</v>
      </c>
      <c r="I192" s="32">
        <v>1.01</v>
      </c>
      <c r="J192" s="31">
        <f t="shared" si="114"/>
        <v>390.45589999999999</v>
      </c>
      <c r="K192" s="35">
        <f t="shared" si="115"/>
        <v>390.45731400000005</v>
      </c>
      <c r="L192" s="36">
        <f t="shared" si="116"/>
        <v>0</v>
      </c>
      <c r="M192" s="35">
        <f t="shared" si="117"/>
        <v>390.45731400000005</v>
      </c>
      <c r="N192" s="35">
        <f t="shared" si="118"/>
        <v>-1.41400000004694E-3</v>
      </c>
      <c r="O192" s="37">
        <f t="shared" si="88"/>
        <v>-3.621407693024846E-6</v>
      </c>
    </row>
    <row r="193" spans="1:15" ht="25" x14ac:dyDescent="0.25">
      <c r="A193" s="8" t="s">
        <v>249</v>
      </c>
      <c r="B193" s="4" t="s">
        <v>42</v>
      </c>
      <c r="C193" s="4" t="s">
        <v>43</v>
      </c>
      <c r="D193" s="101">
        <v>8698.27</v>
      </c>
      <c r="E193" s="28">
        <v>8698.27</v>
      </c>
      <c r="F193" s="29"/>
      <c r="G193" s="30">
        <f t="shared" si="112"/>
        <v>8698.27</v>
      </c>
      <c r="H193" s="34">
        <f t="shared" si="113"/>
        <v>0</v>
      </c>
      <c r="I193" s="32">
        <v>0.81</v>
      </c>
      <c r="J193" s="31">
        <f t="shared" si="114"/>
        <v>7045.5987000000005</v>
      </c>
      <c r="K193" s="35">
        <f t="shared" si="115"/>
        <v>7045.5987000000005</v>
      </c>
      <c r="L193" s="36">
        <f t="shared" si="116"/>
        <v>0</v>
      </c>
      <c r="M193" s="35">
        <f t="shared" si="117"/>
        <v>7045.5987000000005</v>
      </c>
      <c r="N193" s="35">
        <f t="shared" si="118"/>
        <v>0</v>
      </c>
      <c r="O193" s="37">
        <f t="shared" si="88"/>
        <v>0</v>
      </c>
    </row>
    <row r="194" spans="1:15" ht="25" x14ac:dyDescent="0.25">
      <c r="A194" s="8" t="s">
        <v>250</v>
      </c>
      <c r="B194" s="4" t="s">
        <v>45</v>
      </c>
      <c r="C194" s="4" t="s">
        <v>14</v>
      </c>
      <c r="D194" s="101">
        <v>991.26</v>
      </c>
      <c r="E194" s="28">
        <v>991.26</v>
      </c>
      <c r="F194" s="29"/>
      <c r="G194" s="30">
        <f t="shared" si="112"/>
        <v>991.26</v>
      </c>
      <c r="H194" s="34">
        <f t="shared" si="113"/>
        <v>0</v>
      </c>
      <c r="I194" s="32">
        <v>2.12</v>
      </c>
      <c r="J194" s="31">
        <f t="shared" si="114"/>
        <v>2101.4712</v>
      </c>
      <c r="K194" s="35">
        <f t="shared" si="115"/>
        <v>2101.4712</v>
      </c>
      <c r="L194" s="36">
        <f t="shared" si="116"/>
        <v>0</v>
      </c>
      <c r="M194" s="35">
        <f t="shared" si="117"/>
        <v>2101.4712</v>
      </c>
      <c r="N194" s="35">
        <f t="shared" si="118"/>
        <v>0</v>
      </c>
      <c r="O194" s="37">
        <f t="shared" si="88"/>
        <v>0</v>
      </c>
    </row>
    <row r="195" spans="1:15" ht="25" x14ac:dyDescent="0.25">
      <c r="A195" s="8" t="s">
        <v>251</v>
      </c>
      <c r="B195" s="4" t="s">
        <v>47</v>
      </c>
      <c r="C195" s="4" t="s">
        <v>38</v>
      </c>
      <c r="D195" s="101">
        <v>99.13</v>
      </c>
      <c r="E195" s="28">
        <v>99.126000000000005</v>
      </c>
      <c r="F195" s="29"/>
      <c r="G195" s="30">
        <f t="shared" si="112"/>
        <v>99.126000000000005</v>
      </c>
      <c r="H195" s="34">
        <f t="shared" si="113"/>
        <v>3.9999999999906777E-3</v>
      </c>
      <c r="I195" s="32">
        <v>12.76</v>
      </c>
      <c r="J195" s="31">
        <f t="shared" si="114"/>
        <v>1264.8987999999999</v>
      </c>
      <c r="K195" s="35">
        <f t="shared" si="115"/>
        <v>1264.8477600000001</v>
      </c>
      <c r="L195" s="36">
        <f t="shared" si="116"/>
        <v>0</v>
      </c>
      <c r="M195" s="35">
        <f t="shared" si="117"/>
        <v>1264.8477600000001</v>
      </c>
      <c r="N195" s="35">
        <f t="shared" si="118"/>
        <v>5.1039999999881049E-2</v>
      </c>
      <c r="O195" s="37">
        <f t="shared" si="88"/>
        <v>4.0351054171196189E-5</v>
      </c>
    </row>
    <row r="196" spans="1:15" x14ac:dyDescent="0.25">
      <c r="A196" s="8" t="s">
        <v>252</v>
      </c>
      <c r="B196" s="4" t="s">
        <v>49</v>
      </c>
      <c r="C196" s="4" t="s">
        <v>38</v>
      </c>
      <c r="D196" s="101">
        <v>99.13</v>
      </c>
      <c r="E196" s="28">
        <v>99.126000000000005</v>
      </c>
      <c r="F196" s="29"/>
      <c r="G196" s="30">
        <f t="shared" si="112"/>
        <v>99.126000000000005</v>
      </c>
      <c r="H196" s="34">
        <f t="shared" si="113"/>
        <v>3.9999999999906777E-3</v>
      </c>
      <c r="I196" s="32">
        <v>0.48</v>
      </c>
      <c r="J196" s="31">
        <f t="shared" si="114"/>
        <v>47.582399999999993</v>
      </c>
      <c r="K196" s="35">
        <f t="shared" si="115"/>
        <v>47.580480000000001</v>
      </c>
      <c r="L196" s="36">
        <f t="shared" si="116"/>
        <v>0</v>
      </c>
      <c r="M196" s="35">
        <f t="shared" si="117"/>
        <v>47.580480000000001</v>
      </c>
      <c r="N196" s="35">
        <f t="shared" si="118"/>
        <v>1.9199999999955251E-3</v>
      </c>
      <c r="O196" s="37">
        <f t="shared" si="88"/>
        <v>4.0351054171196189E-5</v>
      </c>
    </row>
    <row r="197" spans="1:15" ht="25" x14ac:dyDescent="0.25">
      <c r="A197" s="8" t="s">
        <v>253</v>
      </c>
      <c r="B197" s="4" t="s">
        <v>42</v>
      </c>
      <c r="C197" s="4" t="s">
        <v>43</v>
      </c>
      <c r="D197" s="101">
        <v>2230.42</v>
      </c>
      <c r="E197" s="28">
        <v>2230.42</v>
      </c>
      <c r="F197" s="29"/>
      <c r="G197" s="30">
        <f t="shared" si="112"/>
        <v>2230.42</v>
      </c>
      <c r="H197" s="34">
        <f t="shared" si="113"/>
        <v>0</v>
      </c>
      <c r="I197" s="32">
        <v>0.81</v>
      </c>
      <c r="J197" s="31">
        <f t="shared" si="114"/>
        <v>1806.6402000000003</v>
      </c>
      <c r="K197" s="35">
        <f t="shared" si="115"/>
        <v>1806.6402000000003</v>
      </c>
      <c r="L197" s="36">
        <f t="shared" si="116"/>
        <v>0</v>
      </c>
      <c r="M197" s="35">
        <f t="shared" si="117"/>
        <v>1806.6402000000003</v>
      </c>
      <c r="N197" s="35">
        <f t="shared" si="118"/>
        <v>0</v>
      </c>
      <c r="O197" s="37">
        <f t="shared" si="88"/>
        <v>0</v>
      </c>
    </row>
    <row r="198" spans="1:15" ht="25" x14ac:dyDescent="0.25">
      <c r="A198" s="8" t="s">
        <v>254</v>
      </c>
      <c r="B198" s="4" t="s">
        <v>52</v>
      </c>
      <c r="C198" s="4" t="s">
        <v>14</v>
      </c>
      <c r="D198" s="101">
        <v>991.26</v>
      </c>
      <c r="E198" s="28">
        <v>840</v>
      </c>
      <c r="F198" s="29"/>
      <c r="G198" s="30">
        <f t="shared" si="112"/>
        <v>840</v>
      </c>
      <c r="H198" s="34">
        <f t="shared" si="113"/>
        <v>151.26</v>
      </c>
      <c r="I198" s="32">
        <v>122.3</v>
      </c>
      <c r="J198" s="31">
        <f t="shared" si="114"/>
        <v>121231.098</v>
      </c>
      <c r="K198" s="35">
        <f t="shared" si="115"/>
        <v>102732</v>
      </c>
      <c r="L198" s="36">
        <f t="shared" si="116"/>
        <v>0</v>
      </c>
      <c r="M198" s="35">
        <f t="shared" si="117"/>
        <v>102732</v>
      </c>
      <c r="N198" s="35">
        <f t="shared" si="118"/>
        <v>18499.097999999998</v>
      </c>
      <c r="O198" s="37">
        <f t="shared" si="88"/>
        <v>0.15259366866412444</v>
      </c>
    </row>
    <row r="199" spans="1:15" ht="25" x14ac:dyDescent="0.25">
      <c r="A199" s="8" t="s">
        <v>255</v>
      </c>
      <c r="B199" s="4" t="s">
        <v>54</v>
      </c>
      <c r="C199" s="4" t="s">
        <v>55</v>
      </c>
      <c r="D199" s="101">
        <v>330.42</v>
      </c>
      <c r="E199" s="28">
        <v>280</v>
      </c>
      <c r="F199" s="29"/>
      <c r="G199" s="30">
        <f t="shared" si="112"/>
        <v>280</v>
      </c>
      <c r="H199" s="34">
        <f t="shared" si="113"/>
        <v>50.420000000000016</v>
      </c>
      <c r="I199" s="32">
        <v>43.33</v>
      </c>
      <c r="J199" s="31">
        <f t="shared" si="114"/>
        <v>14317.098599999999</v>
      </c>
      <c r="K199" s="35">
        <f t="shared" si="115"/>
        <v>12132.4</v>
      </c>
      <c r="L199" s="36">
        <f t="shared" si="116"/>
        <v>0</v>
      </c>
      <c r="M199" s="35">
        <f t="shared" si="117"/>
        <v>12132.4</v>
      </c>
      <c r="N199" s="35">
        <f t="shared" si="118"/>
        <v>2184.6986000000006</v>
      </c>
      <c r="O199" s="37">
        <f t="shared" ref="O199:O262" si="119">N199/J199</f>
        <v>0.15259366866412449</v>
      </c>
    </row>
    <row r="200" spans="1:15" ht="25" x14ac:dyDescent="0.25">
      <c r="A200" s="8" t="s">
        <v>256</v>
      </c>
      <c r="B200" s="4" t="s">
        <v>57</v>
      </c>
      <c r="C200" s="4" t="s">
        <v>55</v>
      </c>
      <c r="D200" s="101">
        <v>330.42</v>
      </c>
      <c r="E200" s="28">
        <v>280</v>
      </c>
      <c r="F200" s="29"/>
      <c r="G200" s="30">
        <f t="shared" si="112"/>
        <v>280</v>
      </c>
      <c r="H200" s="34">
        <f t="shared" si="113"/>
        <v>50.420000000000016</v>
      </c>
      <c r="I200" s="32">
        <v>8.32</v>
      </c>
      <c r="J200" s="31">
        <f t="shared" si="114"/>
        <v>2749.0944000000004</v>
      </c>
      <c r="K200" s="35">
        <f t="shared" si="115"/>
        <v>2329.6</v>
      </c>
      <c r="L200" s="36">
        <f t="shared" si="116"/>
        <v>0</v>
      </c>
      <c r="M200" s="35">
        <f t="shared" si="117"/>
        <v>2329.6</v>
      </c>
      <c r="N200" s="35">
        <f t="shared" si="118"/>
        <v>419.49440000000016</v>
      </c>
      <c r="O200" s="37">
        <f t="shared" si="119"/>
        <v>0.15259366866412449</v>
      </c>
    </row>
    <row r="201" spans="1:15" x14ac:dyDescent="0.25">
      <c r="A201" s="8" t="s">
        <v>257</v>
      </c>
      <c r="B201" s="4" t="s">
        <v>233</v>
      </c>
      <c r="C201" s="4" t="s">
        <v>55</v>
      </c>
      <c r="D201" s="101">
        <v>6</v>
      </c>
      <c r="E201" s="28">
        <v>0</v>
      </c>
      <c r="F201" s="29"/>
      <c r="G201" s="30">
        <f t="shared" si="112"/>
        <v>0</v>
      </c>
      <c r="H201" s="34">
        <f t="shared" si="113"/>
        <v>6</v>
      </c>
      <c r="I201" s="32">
        <v>53.58</v>
      </c>
      <c r="J201" s="31">
        <f t="shared" si="114"/>
        <v>321.48</v>
      </c>
      <c r="K201" s="35">
        <f t="shared" si="115"/>
        <v>0</v>
      </c>
      <c r="L201" s="36">
        <f t="shared" si="116"/>
        <v>0</v>
      </c>
      <c r="M201" s="35">
        <f t="shared" si="117"/>
        <v>0</v>
      </c>
      <c r="N201" s="35">
        <f t="shared" si="118"/>
        <v>321.48</v>
      </c>
      <c r="O201" s="37">
        <f t="shared" si="119"/>
        <v>1</v>
      </c>
    </row>
    <row r="202" spans="1:15" x14ac:dyDescent="0.25">
      <c r="A202" s="8" t="s">
        <v>258</v>
      </c>
      <c r="B202" s="4" t="s">
        <v>59</v>
      </c>
      <c r="C202" s="4" t="s">
        <v>55</v>
      </c>
      <c r="D202" s="101">
        <v>330.42</v>
      </c>
      <c r="E202" s="28">
        <v>0</v>
      </c>
      <c r="F202" s="29"/>
      <c r="G202" s="30">
        <f t="shared" si="112"/>
        <v>0</v>
      </c>
      <c r="H202" s="34">
        <f t="shared" si="113"/>
        <v>330.42</v>
      </c>
      <c r="I202" s="32">
        <v>4.6500000000000004</v>
      </c>
      <c r="J202" s="31">
        <f t="shared" si="114"/>
        <v>1536.4530000000002</v>
      </c>
      <c r="K202" s="35">
        <f t="shared" si="115"/>
        <v>0</v>
      </c>
      <c r="L202" s="36">
        <f t="shared" si="116"/>
        <v>0</v>
      </c>
      <c r="M202" s="35">
        <f t="shared" si="117"/>
        <v>0</v>
      </c>
      <c r="N202" s="35">
        <f t="shared" si="118"/>
        <v>1536.4530000000002</v>
      </c>
      <c r="O202" s="37">
        <f t="shared" si="119"/>
        <v>1</v>
      </c>
    </row>
    <row r="203" spans="1:15" s="45" customFormat="1" x14ac:dyDescent="0.3">
      <c r="A203" s="3" t="s">
        <v>259</v>
      </c>
      <c r="B203" s="3" t="s">
        <v>260</v>
      </c>
      <c r="C203" s="3"/>
      <c r="D203" s="100"/>
      <c r="E203" s="42"/>
      <c r="F203" s="61"/>
      <c r="G203" s="43"/>
      <c r="H203" s="44"/>
      <c r="I203" s="54"/>
      <c r="J203" s="54">
        <f>J204+J218</f>
        <v>284448.48430000001</v>
      </c>
      <c r="K203" s="54">
        <f t="shared" ref="K203:N203" si="120">K204+K218</f>
        <v>19897.731000000003</v>
      </c>
      <c r="L203" s="54">
        <f t="shared" si="120"/>
        <v>149966.40765399998</v>
      </c>
      <c r="M203" s="54">
        <f t="shared" si="120"/>
        <v>169864.13865400001</v>
      </c>
      <c r="N203" s="54">
        <f t="shared" si="120"/>
        <v>114584.345646</v>
      </c>
      <c r="O203" s="67">
        <f t="shared" si="119"/>
        <v>0.40282986892329875</v>
      </c>
    </row>
    <row r="204" spans="1:15" s="5" customFormat="1" x14ac:dyDescent="0.25">
      <c r="A204" s="11" t="s">
        <v>261</v>
      </c>
      <c r="B204" s="11" t="s">
        <v>88</v>
      </c>
      <c r="C204" s="11"/>
      <c r="D204" s="103"/>
      <c r="E204" s="51">
        <v>0</v>
      </c>
      <c r="F204" s="63"/>
      <c r="G204" s="52">
        <f t="shared" ref="G204:G229" si="121">E204+F204</f>
        <v>0</v>
      </c>
      <c r="H204" s="53">
        <f t="shared" ref="H204:H229" si="122">D204-G204</f>
        <v>0</v>
      </c>
      <c r="I204" s="56"/>
      <c r="J204" s="56">
        <f>SUM(J205:J217)</f>
        <v>181035.21100000001</v>
      </c>
      <c r="K204" s="56">
        <f t="shared" ref="K204:N204" si="123">SUM(K205:K217)</f>
        <v>19897.731000000003</v>
      </c>
      <c r="L204" s="56">
        <f t="shared" si="123"/>
        <v>59596.692999999999</v>
      </c>
      <c r="M204" s="56">
        <f t="shared" si="123"/>
        <v>79494.423999999999</v>
      </c>
      <c r="N204" s="56">
        <f t="shared" si="123"/>
        <v>101540.787</v>
      </c>
      <c r="O204" s="68">
        <f t="shared" si="119"/>
        <v>0.56088971001337407</v>
      </c>
    </row>
    <row r="205" spans="1:15" x14ac:dyDescent="0.25">
      <c r="A205" s="8" t="s">
        <v>262</v>
      </c>
      <c r="B205" s="4" t="s">
        <v>35</v>
      </c>
      <c r="C205" s="4" t="s">
        <v>14</v>
      </c>
      <c r="D205" s="101">
        <v>1140</v>
      </c>
      <c r="E205" s="28">
        <v>1140</v>
      </c>
      <c r="F205" s="29"/>
      <c r="G205" s="30">
        <f t="shared" si="121"/>
        <v>1140</v>
      </c>
      <c r="H205" s="34">
        <f t="shared" si="122"/>
        <v>0</v>
      </c>
      <c r="I205" s="32">
        <v>1.5</v>
      </c>
      <c r="J205" s="31">
        <f t="shared" ref="J205:J217" si="124">I205*D205</f>
        <v>1710</v>
      </c>
      <c r="K205" s="35">
        <f t="shared" ref="K205:K229" si="125">I205*E205</f>
        <v>1710</v>
      </c>
      <c r="L205" s="36">
        <f t="shared" ref="L205:L229" si="126">I205*F205</f>
        <v>0</v>
      </c>
      <c r="M205" s="35">
        <f t="shared" ref="M205:M229" si="127">I205*G205</f>
        <v>1710</v>
      </c>
      <c r="N205" s="35">
        <f t="shared" ref="N205:N229" si="128">I205*H205</f>
        <v>0</v>
      </c>
      <c r="O205" s="37">
        <f t="shared" si="119"/>
        <v>0</v>
      </c>
    </row>
    <row r="206" spans="1:15" ht="25" x14ac:dyDescent="0.25">
      <c r="A206" s="8" t="s">
        <v>263</v>
      </c>
      <c r="B206" s="4" t="s">
        <v>37</v>
      </c>
      <c r="C206" s="4" t="s">
        <v>38</v>
      </c>
      <c r="D206" s="101">
        <v>342</v>
      </c>
      <c r="E206" s="28">
        <v>342</v>
      </c>
      <c r="F206" s="29"/>
      <c r="G206" s="30">
        <f t="shared" si="121"/>
        <v>342</v>
      </c>
      <c r="H206" s="34">
        <f t="shared" si="122"/>
        <v>0</v>
      </c>
      <c r="I206" s="32">
        <v>10.62</v>
      </c>
      <c r="J206" s="31">
        <f t="shared" si="124"/>
        <v>3632.0399999999995</v>
      </c>
      <c r="K206" s="35">
        <f t="shared" si="125"/>
        <v>3632.0399999999995</v>
      </c>
      <c r="L206" s="36">
        <f t="shared" si="126"/>
        <v>0</v>
      </c>
      <c r="M206" s="35">
        <f t="shared" si="127"/>
        <v>3632.0399999999995</v>
      </c>
      <c r="N206" s="35">
        <f t="shared" si="128"/>
        <v>0</v>
      </c>
      <c r="O206" s="37">
        <f t="shared" si="119"/>
        <v>0</v>
      </c>
    </row>
    <row r="207" spans="1:15" x14ac:dyDescent="0.25">
      <c r="A207" s="8" t="s">
        <v>264</v>
      </c>
      <c r="B207" s="4" t="s">
        <v>40</v>
      </c>
      <c r="C207" s="4" t="s">
        <v>38</v>
      </c>
      <c r="D207" s="101">
        <v>444.6</v>
      </c>
      <c r="E207" s="28">
        <v>444.6</v>
      </c>
      <c r="F207" s="29"/>
      <c r="G207" s="30">
        <f t="shared" si="121"/>
        <v>444.6</v>
      </c>
      <c r="H207" s="34">
        <f t="shared" si="122"/>
        <v>0</v>
      </c>
      <c r="I207" s="32">
        <v>1.01</v>
      </c>
      <c r="J207" s="31">
        <f t="shared" si="124"/>
        <v>449.04600000000005</v>
      </c>
      <c r="K207" s="35">
        <f t="shared" si="125"/>
        <v>449.04600000000005</v>
      </c>
      <c r="L207" s="36">
        <f t="shared" si="126"/>
        <v>0</v>
      </c>
      <c r="M207" s="35">
        <f t="shared" si="127"/>
        <v>449.04600000000005</v>
      </c>
      <c r="N207" s="35">
        <f t="shared" si="128"/>
        <v>0</v>
      </c>
      <c r="O207" s="37">
        <f t="shared" si="119"/>
        <v>0</v>
      </c>
    </row>
    <row r="208" spans="1:15" ht="25" x14ac:dyDescent="0.25">
      <c r="A208" s="8" t="s">
        <v>265</v>
      </c>
      <c r="B208" s="4" t="s">
        <v>42</v>
      </c>
      <c r="C208" s="4" t="s">
        <v>43</v>
      </c>
      <c r="D208" s="101">
        <v>10003.5</v>
      </c>
      <c r="E208" s="28">
        <v>10003.5</v>
      </c>
      <c r="F208" s="29"/>
      <c r="G208" s="30">
        <f t="shared" si="121"/>
        <v>10003.5</v>
      </c>
      <c r="H208" s="34">
        <f t="shared" si="122"/>
        <v>0</v>
      </c>
      <c r="I208" s="32">
        <v>0.81</v>
      </c>
      <c r="J208" s="31">
        <f t="shared" si="124"/>
        <v>8102.8350000000009</v>
      </c>
      <c r="K208" s="35">
        <f t="shared" si="125"/>
        <v>8102.8350000000009</v>
      </c>
      <c r="L208" s="36">
        <f t="shared" si="126"/>
        <v>0</v>
      </c>
      <c r="M208" s="35">
        <f t="shared" si="127"/>
        <v>8102.8350000000009</v>
      </c>
      <c r="N208" s="35">
        <f t="shared" si="128"/>
        <v>0</v>
      </c>
      <c r="O208" s="37">
        <f t="shared" si="119"/>
        <v>0</v>
      </c>
    </row>
    <row r="209" spans="1:15" ht="25" x14ac:dyDescent="0.25">
      <c r="A209" s="8" t="s">
        <v>266</v>
      </c>
      <c r="B209" s="4" t="s">
        <v>45</v>
      </c>
      <c r="C209" s="4" t="s">
        <v>14</v>
      </c>
      <c r="D209" s="101">
        <v>1140</v>
      </c>
      <c r="E209" s="28">
        <v>1140</v>
      </c>
      <c r="F209" s="29"/>
      <c r="G209" s="30">
        <f t="shared" si="121"/>
        <v>1140</v>
      </c>
      <c r="H209" s="34">
        <f t="shared" si="122"/>
        <v>0</v>
      </c>
      <c r="I209" s="32">
        <v>2.12</v>
      </c>
      <c r="J209" s="31">
        <f t="shared" si="124"/>
        <v>2416.8000000000002</v>
      </c>
      <c r="K209" s="35">
        <f t="shared" si="125"/>
        <v>2416.8000000000002</v>
      </c>
      <c r="L209" s="36">
        <f t="shared" si="126"/>
        <v>0</v>
      </c>
      <c r="M209" s="35">
        <f t="shared" si="127"/>
        <v>2416.8000000000002</v>
      </c>
      <c r="N209" s="35">
        <f t="shared" si="128"/>
        <v>0</v>
      </c>
      <c r="O209" s="37">
        <f t="shared" si="119"/>
        <v>0</v>
      </c>
    </row>
    <row r="210" spans="1:15" ht="25" x14ac:dyDescent="0.25">
      <c r="A210" s="8" t="s">
        <v>267</v>
      </c>
      <c r="B210" s="4" t="s">
        <v>47</v>
      </c>
      <c r="C210" s="4" t="s">
        <v>38</v>
      </c>
      <c r="D210" s="101">
        <v>114</v>
      </c>
      <c r="E210" s="28">
        <v>114</v>
      </c>
      <c r="F210" s="29"/>
      <c r="G210" s="30">
        <f t="shared" si="121"/>
        <v>114</v>
      </c>
      <c r="H210" s="34">
        <f t="shared" si="122"/>
        <v>0</v>
      </c>
      <c r="I210" s="32">
        <v>12.76</v>
      </c>
      <c r="J210" s="31">
        <f t="shared" si="124"/>
        <v>1454.6399999999999</v>
      </c>
      <c r="K210" s="35">
        <f t="shared" si="125"/>
        <v>1454.6399999999999</v>
      </c>
      <c r="L210" s="36">
        <f t="shared" si="126"/>
        <v>0</v>
      </c>
      <c r="M210" s="35">
        <f t="shared" si="127"/>
        <v>1454.6399999999999</v>
      </c>
      <c r="N210" s="35">
        <f t="shared" si="128"/>
        <v>0</v>
      </c>
      <c r="O210" s="37">
        <f t="shared" si="119"/>
        <v>0</v>
      </c>
    </row>
    <row r="211" spans="1:15" x14ac:dyDescent="0.25">
      <c r="A211" s="8" t="s">
        <v>268</v>
      </c>
      <c r="B211" s="4" t="s">
        <v>49</v>
      </c>
      <c r="C211" s="4" t="s">
        <v>38</v>
      </c>
      <c r="D211" s="101">
        <v>114</v>
      </c>
      <c r="E211" s="28">
        <v>114</v>
      </c>
      <c r="F211" s="29"/>
      <c r="G211" s="30">
        <f t="shared" si="121"/>
        <v>114</v>
      </c>
      <c r="H211" s="34">
        <f t="shared" si="122"/>
        <v>0</v>
      </c>
      <c r="I211" s="32">
        <v>0.48</v>
      </c>
      <c r="J211" s="31">
        <f t="shared" si="124"/>
        <v>54.72</v>
      </c>
      <c r="K211" s="35">
        <f t="shared" si="125"/>
        <v>54.72</v>
      </c>
      <c r="L211" s="36">
        <f t="shared" si="126"/>
        <v>0</v>
      </c>
      <c r="M211" s="35">
        <f t="shared" si="127"/>
        <v>54.72</v>
      </c>
      <c r="N211" s="35">
        <f t="shared" si="128"/>
        <v>0</v>
      </c>
      <c r="O211" s="37">
        <f t="shared" si="119"/>
        <v>0</v>
      </c>
    </row>
    <row r="212" spans="1:15" ht="25" x14ac:dyDescent="0.25">
      <c r="A212" s="8" t="s">
        <v>269</v>
      </c>
      <c r="B212" s="4" t="s">
        <v>42</v>
      </c>
      <c r="C212" s="4" t="s">
        <v>43</v>
      </c>
      <c r="D212" s="101">
        <v>2565</v>
      </c>
      <c r="E212" s="28">
        <v>2565</v>
      </c>
      <c r="F212" s="29"/>
      <c r="G212" s="30">
        <f t="shared" si="121"/>
        <v>2565</v>
      </c>
      <c r="H212" s="34">
        <f t="shared" si="122"/>
        <v>0</v>
      </c>
      <c r="I212" s="32">
        <v>0.81</v>
      </c>
      <c r="J212" s="31">
        <f t="shared" si="124"/>
        <v>2077.65</v>
      </c>
      <c r="K212" s="35">
        <f t="shared" si="125"/>
        <v>2077.65</v>
      </c>
      <c r="L212" s="36">
        <f t="shared" si="126"/>
        <v>0</v>
      </c>
      <c r="M212" s="35">
        <f t="shared" si="127"/>
        <v>2077.65</v>
      </c>
      <c r="N212" s="35">
        <f t="shared" si="128"/>
        <v>0</v>
      </c>
      <c r="O212" s="37">
        <f t="shared" si="119"/>
        <v>0</v>
      </c>
    </row>
    <row r="213" spans="1:15" s="119" customFormat="1" ht="25" x14ac:dyDescent="0.25">
      <c r="A213" s="107" t="s">
        <v>270</v>
      </c>
      <c r="B213" s="108" t="s">
        <v>52</v>
      </c>
      <c r="C213" s="108" t="s">
        <v>14</v>
      </c>
      <c r="D213" s="109">
        <v>1140</v>
      </c>
      <c r="E213" s="110"/>
      <c r="F213" s="111">
        <v>429.61</v>
      </c>
      <c r="G213" s="112">
        <f t="shared" si="121"/>
        <v>429.61</v>
      </c>
      <c r="H213" s="113">
        <f t="shared" si="122"/>
        <v>710.39</v>
      </c>
      <c r="I213" s="114">
        <v>122.3</v>
      </c>
      <c r="J213" s="115">
        <f t="shared" si="124"/>
        <v>139422</v>
      </c>
      <c r="K213" s="116">
        <f t="shared" si="125"/>
        <v>0</v>
      </c>
      <c r="L213" s="117">
        <f t="shared" si="126"/>
        <v>52541.303</v>
      </c>
      <c r="M213" s="116">
        <f t="shared" si="127"/>
        <v>52541.303</v>
      </c>
      <c r="N213" s="116">
        <f t="shared" si="128"/>
        <v>86880.697</v>
      </c>
      <c r="O213" s="118">
        <f t="shared" si="119"/>
        <v>0.62314912280701751</v>
      </c>
    </row>
    <row r="214" spans="1:15" s="119" customFormat="1" ht="25" x14ac:dyDescent="0.25">
      <c r="A214" s="107" t="s">
        <v>271</v>
      </c>
      <c r="B214" s="108" t="s">
        <v>54</v>
      </c>
      <c r="C214" s="108" t="s">
        <v>55</v>
      </c>
      <c r="D214" s="109">
        <v>380</v>
      </c>
      <c r="E214" s="110"/>
      <c r="F214" s="111">
        <v>136.6</v>
      </c>
      <c r="G214" s="112">
        <f t="shared" si="121"/>
        <v>136.6</v>
      </c>
      <c r="H214" s="113">
        <f t="shared" si="122"/>
        <v>243.4</v>
      </c>
      <c r="I214" s="114">
        <v>43.33</v>
      </c>
      <c r="J214" s="115">
        <f t="shared" si="124"/>
        <v>16465.399999999998</v>
      </c>
      <c r="K214" s="116">
        <f t="shared" si="125"/>
        <v>0</v>
      </c>
      <c r="L214" s="117">
        <f t="shared" si="126"/>
        <v>5918.8779999999997</v>
      </c>
      <c r="M214" s="116">
        <f t="shared" si="127"/>
        <v>5918.8779999999997</v>
      </c>
      <c r="N214" s="116">
        <f t="shared" si="128"/>
        <v>10546.521999999999</v>
      </c>
      <c r="O214" s="118">
        <f t="shared" si="119"/>
        <v>0.64052631578947372</v>
      </c>
    </row>
    <row r="215" spans="1:15" s="119" customFormat="1" ht="25" x14ac:dyDescent="0.25">
      <c r="A215" s="107" t="s">
        <v>272</v>
      </c>
      <c r="B215" s="108" t="s">
        <v>57</v>
      </c>
      <c r="C215" s="108" t="s">
        <v>55</v>
      </c>
      <c r="D215" s="109">
        <v>380</v>
      </c>
      <c r="E215" s="110"/>
      <c r="F215" s="111">
        <v>136.6</v>
      </c>
      <c r="G215" s="112">
        <f t="shared" si="121"/>
        <v>136.6</v>
      </c>
      <c r="H215" s="113">
        <f t="shared" si="122"/>
        <v>243.4</v>
      </c>
      <c r="I215" s="114">
        <v>8.32</v>
      </c>
      <c r="J215" s="115">
        <f t="shared" si="124"/>
        <v>3161.6</v>
      </c>
      <c r="K215" s="116">
        <f t="shared" si="125"/>
        <v>0</v>
      </c>
      <c r="L215" s="117">
        <f t="shared" si="126"/>
        <v>1136.5119999999999</v>
      </c>
      <c r="M215" s="116">
        <f t="shared" si="127"/>
        <v>1136.5119999999999</v>
      </c>
      <c r="N215" s="116">
        <f t="shared" si="128"/>
        <v>2025.0880000000002</v>
      </c>
      <c r="O215" s="118">
        <f t="shared" si="119"/>
        <v>0.64052631578947372</v>
      </c>
    </row>
    <row r="216" spans="1:15" x14ac:dyDescent="0.25">
      <c r="A216" s="8" t="s">
        <v>273</v>
      </c>
      <c r="B216" s="4" t="s">
        <v>233</v>
      </c>
      <c r="C216" s="4" t="s">
        <v>55</v>
      </c>
      <c r="D216" s="101">
        <v>6</v>
      </c>
      <c r="E216" s="28"/>
      <c r="F216" s="29"/>
      <c r="G216" s="30">
        <f t="shared" si="121"/>
        <v>0</v>
      </c>
      <c r="H216" s="34">
        <f t="shared" si="122"/>
        <v>6</v>
      </c>
      <c r="I216" s="32">
        <v>53.58</v>
      </c>
      <c r="J216" s="31">
        <f t="shared" si="124"/>
        <v>321.48</v>
      </c>
      <c r="K216" s="35">
        <f t="shared" si="125"/>
        <v>0</v>
      </c>
      <c r="L216" s="36">
        <f t="shared" si="126"/>
        <v>0</v>
      </c>
      <c r="M216" s="35">
        <f t="shared" si="127"/>
        <v>0</v>
      </c>
      <c r="N216" s="35">
        <f t="shared" si="128"/>
        <v>321.48</v>
      </c>
      <c r="O216" s="37">
        <f t="shared" si="119"/>
        <v>1</v>
      </c>
    </row>
    <row r="217" spans="1:15" x14ac:dyDescent="0.25">
      <c r="A217" s="8" t="s">
        <v>274</v>
      </c>
      <c r="B217" s="4" t="s">
        <v>59</v>
      </c>
      <c r="C217" s="4" t="s">
        <v>55</v>
      </c>
      <c r="D217" s="101">
        <v>380</v>
      </c>
      <c r="E217" s="28"/>
      <c r="F217" s="29"/>
      <c r="G217" s="30">
        <f t="shared" si="121"/>
        <v>0</v>
      </c>
      <c r="H217" s="34">
        <f t="shared" si="122"/>
        <v>380</v>
      </c>
      <c r="I217" s="32">
        <v>4.6500000000000004</v>
      </c>
      <c r="J217" s="31">
        <f t="shared" si="124"/>
        <v>1767.0000000000002</v>
      </c>
      <c r="K217" s="35">
        <f t="shared" si="125"/>
        <v>0</v>
      </c>
      <c r="L217" s="36">
        <f t="shared" si="126"/>
        <v>0</v>
      </c>
      <c r="M217" s="35">
        <f t="shared" si="127"/>
        <v>0</v>
      </c>
      <c r="N217" s="35">
        <f t="shared" si="128"/>
        <v>1767.0000000000002</v>
      </c>
      <c r="O217" s="37">
        <f t="shared" si="119"/>
        <v>1</v>
      </c>
    </row>
    <row r="218" spans="1:15" s="5" customFormat="1" x14ac:dyDescent="0.25">
      <c r="A218" s="11" t="s">
        <v>275</v>
      </c>
      <c r="B218" s="11" t="s">
        <v>91</v>
      </c>
      <c r="C218" s="11"/>
      <c r="D218" s="103"/>
      <c r="E218" s="51"/>
      <c r="F218" s="63"/>
      <c r="G218" s="52">
        <f t="shared" si="121"/>
        <v>0</v>
      </c>
      <c r="H218" s="53">
        <f t="shared" si="122"/>
        <v>0</v>
      </c>
      <c r="I218" s="56"/>
      <c r="J218" s="56">
        <f>SUM(J219:J229)</f>
        <v>103413.27330000002</v>
      </c>
      <c r="K218" s="56">
        <f t="shared" ref="K218:N218" si="129">SUM(K219:K229)</f>
        <v>0</v>
      </c>
      <c r="L218" s="56">
        <f t="shared" si="129"/>
        <v>90369.714653999996</v>
      </c>
      <c r="M218" s="56">
        <f t="shared" si="129"/>
        <v>90369.714653999996</v>
      </c>
      <c r="N218" s="56">
        <f t="shared" si="129"/>
        <v>13043.558646000001</v>
      </c>
      <c r="O218" s="68">
        <f t="shared" si="119"/>
        <v>0.12613041082415868</v>
      </c>
    </row>
    <row r="219" spans="1:15" x14ac:dyDescent="0.25">
      <c r="A219" s="8" t="s">
        <v>276</v>
      </c>
      <c r="B219" s="4" t="s">
        <v>93</v>
      </c>
      <c r="C219" s="4" t="s">
        <v>55</v>
      </c>
      <c r="D219" s="101">
        <v>153.26</v>
      </c>
      <c r="E219" s="28"/>
      <c r="F219" s="29">
        <v>153.26</v>
      </c>
      <c r="G219" s="30">
        <f t="shared" si="121"/>
        <v>153.26</v>
      </c>
      <c r="H219" s="34">
        <f t="shared" si="122"/>
        <v>0</v>
      </c>
      <c r="I219" s="32">
        <v>1.7</v>
      </c>
      <c r="J219" s="31">
        <f t="shared" ref="J219:J229" si="130">I219*D219</f>
        <v>260.54199999999997</v>
      </c>
      <c r="K219" s="35">
        <f t="shared" si="125"/>
        <v>0</v>
      </c>
      <c r="L219" s="36">
        <f t="shared" si="126"/>
        <v>260.54199999999997</v>
      </c>
      <c r="M219" s="35">
        <f t="shared" si="127"/>
        <v>260.54199999999997</v>
      </c>
      <c r="N219" s="35">
        <f t="shared" si="128"/>
        <v>0</v>
      </c>
      <c r="O219" s="37">
        <f t="shared" si="119"/>
        <v>0</v>
      </c>
    </row>
    <row r="220" spans="1:15" s="119" customFormat="1" ht="25" x14ac:dyDescent="0.25">
      <c r="A220" s="107" t="s">
        <v>277</v>
      </c>
      <c r="B220" s="108" t="s">
        <v>37</v>
      </c>
      <c r="C220" s="108" t="s">
        <v>38</v>
      </c>
      <c r="D220" s="109">
        <v>254</v>
      </c>
      <c r="E220" s="110"/>
      <c r="F220" s="111">
        <v>183.91200000000001</v>
      </c>
      <c r="G220" s="112">
        <f t="shared" si="121"/>
        <v>183.91200000000001</v>
      </c>
      <c r="H220" s="113">
        <f t="shared" si="122"/>
        <v>70.087999999999994</v>
      </c>
      <c r="I220" s="114">
        <v>10.62</v>
      </c>
      <c r="J220" s="115">
        <f t="shared" si="130"/>
        <v>2697.48</v>
      </c>
      <c r="K220" s="116">
        <f t="shared" si="125"/>
        <v>0</v>
      </c>
      <c r="L220" s="117">
        <f t="shared" si="126"/>
        <v>1953.14544</v>
      </c>
      <c r="M220" s="116">
        <f t="shared" si="127"/>
        <v>1953.14544</v>
      </c>
      <c r="N220" s="116">
        <f t="shared" si="128"/>
        <v>744.3345599999999</v>
      </c>
      <c r="O220" s="118">
        <f t="shared" si="119"/>
        <v>0.27593700787401571</v>
      </c>
    </row>
    <row r="221" spans="1:15" s="119" customFormat="1" ht="25" x14ac:dyDescent="0.25">
      <c r="A221" s="107" t="s">
        <v>278</v>
      </c>
      <c r="B221" s="108" t="s">
        <v>96</v>
      </c>
      <c r="C221" s="108" t="s">
        <v>38</v>
      </c>
      <c r="D221" s="109">
        <v>18.27</v>
      </c>
      <c r="E221" s="110"/>
      <c r="F221" s="111">
        <v>12.2608</v>
      </c>
      <c r="G221" s="112">
        <f t="shared" si="121"/>
        <v>12.2608</v>
      </c>
      <c r="H221" s="113">
        <f t="shared" si="122"/>
        <v>6.0091999999999999</v>
      </c>
      <c r="I221" s="114">
        <v>179.73</v>
      </c>
      <c r="J221" s="115">
        <f t="shared" si="130"/>
        <v>3283.6670999999997</v>
      </c>
      <c r="K221" s="116">
        <f t="shared" si="125"/>
        <v>0</v>
      </c>
      <c r="L221" s="117">
        <f t="shared" si="126"/>
        <v>2203.6335839999997</v>
      </c>
      <c r="M221" s="116">
        <f t="shared" si="127"/>
        <v>2203.6335839999997</v>
      </c>
      <c r="N221" s="116">
        <f t="shared" si="128"/>
        <v>1080.033516</v>
      </c>
      <c r="O221" s="118">
        <f t="shared" si="119"/>
        <v>0.32891078270388618</v>
      </c>
    </row>
    <row r="222" spans="1:15" s="119" customFormat="1" ht="25" x14ac:dyDescent="0.25">
      <c r="A222" s="107" t="s">
        <v>279</v>
      </c>
      <c r="B222" s="108" t="s">
        <v>98</v>
      </c>
      <c r="C222" s="108" t="s">
        <v>38</v>
      </c>
      <c r="D222" s="109">
        <v>193.36</v>
      </c>
      <c r="E222" s="110"/>
      <c r="F222" s="111">
        <v>122.608</v>
      </c>
      <c r="G222" s="112">
        <f t="shared" si="121"/>
        <v>122.608</v>
      </c>
      <c r="H222" s="113">
        <f t="shared" si="122"/>
        <v>70.75200000000001</v>
      </c>
      <c r="I222" s="114">
        <v>133.13</v>
      </c>
      <c r="J222" s="115">
        <f t="shared" si="130"/>
        <v>25742.016800000001</v>
      </c>
      <c r="K222" s="116">
        <f t="shared" si="125"/>
        <v>0</v>
      </c>
      <c r="L222" s="117">
        <f t="shared" si="126"/>
        <v>16322.803040000001</v>
      </c>
      <c r="M222" s="116">
        <f t="shared" si="127"/>
        <v>16322.803040000001</v>
      </c>
      <c r="N222" s="116">
        <f t="shared" si="128"/>
        <v>9419.2137600000005</v>
      </c>
      <c r="O222" s="118">
        <f t="shared" si="119"/>
        <v>0.36590815059991727</v>
      </c>
    </row>
    <row r="223" spans="1:15" s="119" customFormat="1" ht="37.5" x14ac:dyDescent="0.25">
      <c r="A223" s="107" t="s">
        <v>280</v>
      </c>
      <c r="B223" s="108" t="s">
        <v>100</v>
      </c>
      <c r="C223" s="108" t="s">
        <v>101</v>
      </c>
      <c r="D223" s="109">
        <v>6</v>
      </c>
      <c r="E223" s="110"/>
      <c r="F223" s="111">
        <v>6</v>
      </c>
      <c r="G223" s="112">
        <f t="shared" si="121"/>
        <v>6</v>
      </c>
      <c r="H223" s="113">
        <f t="shared" si="122"/>
        <v>0</v>
      </c>
      <c r="I223" s="114">
        <v>167.62</v>
      </c>
      <c r="J223" s="115">
        <f t="shared" si="130"/>
        <v>1005.72</v>
      </c>
      <c r="K223" s="116">
        <f t="shared" si="125"/>
        <v>0</v>
      </c>
      <c r="L223" s="117">
        <f t="shared" si="126"/>
        <v>1005.72</v>
      </c>
      <c r="M223" s="116">
        <f t="shared" si="127"/>
        <v>1005.72</v>
      </c>
      <c r="N223" s="116">
        <f t="shared" si="128"/>
        <v>0</v>
      </c>
      <c r="O223" s="118">
        <f t="shared" si="119"/>
        <v>0</v>
      </c>
    </row>
    <row r="224" spans="1:15" s="119" customFormat="1" ht="37.5" x14ac:dyDescent="0.25">
      <c r="A224" s="107" t="s">
        <v>281</v>
      </c>
      <c r="B224" s="108" t="s">
        <v>212</v>
      </c>
      <c r="C224" s="108" t="s">
        <v>101</v>
      </c>
      <c r="D224" s="109">
        <v>147.26</v>
      </c>
      <c r="E224" s="110"/>
      <c r="F224" s="111">
        <v>147.26</v>
      </c>
      <c r="G224" s="112">
        <f t="shared" si="121"/>
        <v>147.26</v>
      </c>
      <c r="H224" s="113">
        <f t="shared" si="122"/>
        <v>0</v>
      </c>
      <c r="I224" s="114">
        <v>312.72000000000003</v>
      </c>
      <c r="J224" s="115">
        <f t="shared" si="130"/>
        <v>46051.147199999999</v>
      </c>
      <c r="K224" s="116">
        <f t="shared" si="125"/>
        <v>0</v>
      </c>
      <c r="L224" s="117">
        <f t="shared" si="126"/>
        <v>46051.147199999999</v>
      </c>
      <c r="M224" s="116">
        <f t="shared" si="127"/>
        <v>46051.147199999999</v>
      </c>
      <c r="N224" s="116">
        <f t="shared" si="128"/>
        <v>0</v>
      </c>
      <c r="O224" s="118">
        <f t="shared" si="119"/>
        <v>0</v>
      </c>
    </row>
    <row r="225" spans="1:15" s="119" customFormat="1" ht="25" x14ac:dyDescent="0.25">
      <c r="A225" s="107" t="s">
        <v>282</v>
      </c>
      <c r="B225" s="108" t="s">
        <v>103</v>
      </c>
      <c r="C225" s="108" t="s">
        <v>9</v>
      </c>
      <c r="D225" s="109">
        <v>2</v>
      </c>
      <c r="E225" s="110"/>
      <c r="F225" s="111">
        <v>2</v>
      </c>
      <c r="G225" s="112">
        <f t="shared" si="121"/>
        <v>2</v>
      </c>
      <c r="H225" s="113">
        <f t="shared" si="122"/>
        <v>0</v>
      </c>
      <c r="I225" s="114">
        <v>1660.34</v>
      </c>
      <c r="J225" s="115">
        <f t="shared" si="130"/>
        <v>3320.68</v>
      </c>
      <c r="K225" s="116">
        <f t="shared" si="125"/>
        <v>0</v>
      </c>
      <c r="L225" s="117">
        <f t="shared" si="126"/>
        <v>3320.68</v>
      </c>
      <c r="M225" s="116">
        <f t="shared" si="127"/>
        <v>3320.68</v>
      </c>
      <c r="N225" s="116">
        <f t="shared" si="128"/>
        <v>0</v>
      </c>
      <c r="O225" s="118">
        <f t="shared" si="119"/>
        <v>0</v>
      </c>
    </row>
    <row r="226" spans="1:15" s="119" customFormat="1" ht="25" x14ac:dyDescent="0.25">
      <c r="A226" s="107" t="s">
        <v>283</v>
      </c>
      <c r="B226" s="108" t="s">
        <v>215</v>
      </c>
      <c r="C226" s="108" t="s">
        <v>6</v>
      </c>
      <c r="D226" s="109">
        <v>2</v>
      </c>
      <c r="E226" s="120"/>
      <c r="F226" s="111">
        <v>2</v>
      </c>
      <c r="G226" s="112">
        <f t="shared" si="121"/>
        <v>2</v>
      </c>
      <c r="H226" s="113">
        <f t="shared" si="122"/>
        <v>0</v>
      </c>
      <c r="I226" s="114">
        <v>3603.29</v>
      </c>
      <c r="J226" s="115">
        <f t="shared" si="130"/>
        <v>7206.58</v>
      </c>
      <c r="K226" s="116">
        <f t="shared" si="125"/>
        <v>0</v>
      </c>
      <c r="L226" s="117">
        <f t="shared" si="126"/>
        <v>7206.58</v>
      </c>
      <c r="M226" s="116">
        <f t="shared" si="127"/>
        <v>7206.58</v>
      </c>
      <c r="N226" s="116">
        <f t="shared" si="128"/>
        <v>0</v>
      </c>
      <c r="O226" s="118">
        <f t="shared" si="119"/>
        <v>0</v>
      </c>
    </row>
    <row r="227" spans="1:15" s="119" customFormat="1" x14ac:dyDescent="0.25">
      <c r="A227" s="107" t="s">
        <v>284</v>
      </c>
      <c r="B227" s="108" t="s">
        <v>40</v>
      </c>
      <c r="C227" s="108" t="s">
        <v>38</v>
      </c>
      <c r="D227" s="109">
        <v>605.32000000000005</v>
      </c>
      <c r="E227" s="120"/>
      <c r="F227" s="111">
        <v>398.476</v>
      </c>
      <c r="G227" s="112">
        <f t="shared" si="121"/>
        <v>398.476</v>
      </c>
      <c r="H227" s="113">
        <f t="shared" si="122"/>
        <v>206.84400000000005</v>
      </c>
      <c r="I227" s="114">
        <v>1.01</v>
      </c>
      <c r="J227" s="115">
        <f t="shared" si="130"/>
        <v>611.37320000000011</v>
      </c>
      <c r="K227" s="116">
        <f t="shared" si="125"/>
        <v>0</v>
      </c>
      <c r="L227" s="117">
        <f t="shared" si="126"/>
        <v>402.46075999999999</v>
      </c>
      <c r="M227" s="116">
        <f t="shared" si="127"/>
        <v>402.46075999999999</v>
      </c>
      <c r="N227" s="116">
        <f t="shared" si="128"/>
        <v>208.91244000000006</v>
      </c>
      <c r="O227" s="118">
        <f t="shared" si="119"/>
        <v>0.34171016982752928</v>
      </c>
    </row>
    <row r="228" spans="1:15" s="119" customFormat="1" ht="25" x14ac:dyDescent="0.25">
      <c r="A228" s="107" t="s">
        <v>285</v>
      </c>
      <c r="B228" s="108" t="s">
        <v>42</v>
      </c>
      <c r="C228" s="108" t="s">
        <v>43</v>
      </c>
      <c r="D228" s="109">
        <v>13619.7</v>
      </c>
      <c r="E228" s="110"/>
      <c r="F228" s="111">
        <v>11655.423000000001</v>
      </c>
      <c r="G228" s="112">
        <f t="shared" si="121"/>
        <v>11655.423000000001</v>
      </c>
      <c r="H228" s="113">
        <f t="shared" si="122"/>
        <v>1964.277</v>
      </c>
      <c r="I228" s="114">
        <v>0.81</v>
      </c>
      <c r="J228" s="115">
        <f t="shared" si="130"/>
        <v>11031.957000000002</v>
      </c>
      <c r="K228" s="116">
        <f t="shared" si="125"/>
        <v>0</v>
      </c>
      <c r="L228" s="117">
        <f t="shared" si="126"/>
        <v>9440.8926300000003</v>
      </c>
      <c r="M228" s="116">
        <f t="shared" si="127"/>
        <v>9440.8926300000003</v>
      </c>
      <c r="N228" s="116">
        <f t="shared" si="128"/>
        <v>1591.0643700000001</v>
      </c>
      <c r="O228" s="118">
        <f t="shared" si="119"/>
        <v>0.144223220775788</v>
      </c>
    </row>
    <row r="229" spans="1:15" x14ac:dyDescent="0.25">
      <c r="A229" s="8" t="s">
        <v>286</v>
      </c>
      <c r="B229" s="4" t="s">
        <v>73</v>
      </c>
      <c r="C229" s="4" t="s">
        <v>6</v>
      </c>
      <c r="D229" s="101">
        <v>1</v>
      </c>
      <c r="E229" s="28"/>
      <c r="F229" s="29">
        <v>1</v>
      </c>
      <c r="G229" s="30">
        <f t="shared" si="121"/>
        <v>1</v>
      </c>
      <c r="H229" s="34">
        <f t="shared" si="122"/>
        <v>0</v>
      </c>
      <c r="I229" s="32">
        <v>2202.11</v>
      </c>
      <c r="J229" s="31">
        <f t="shared" si="130"/>
        <v>2202.11</v>
      </c>
      <c r="K229" s="35">
        <f t="shared" si="125"/>
        <v>0</v>
      </c>
      <c r="L229" s="36">
        <f t="shared" si="126"/>
        <v>2202.11</v>
      </c>
      <c r="M229" s="35">
        <f t="shared" si="127"/>
        <v>2202.11</v>
      </c>
      <c r="N229" s="35">
        <f t="shared" si="128"/>
        <v>0</v>
      </c>
      <c r="O229" s="37">
        <f t="shared" si="119"/>
        <v>0</v>
      </c>
    </row>
    <row r="230" spans="1:15" s="45" customFormat="1" x14ac:dyDescent="0.3">
      <c r="A230" s="3" t="s">
        <v>287</v>
      </c>
      <c r="B230" s="3" t="s">
        <v>288</v>
      </c>
      <c r="C230" s="3"/>
      <c r="D230" s="100"/>
      <c r="E230" s="42"/>
      <c r="F230" s="61"/>
      <c r="G230" s="43"/>
      <c r="H230" s="44"/>
      <c r="I230" s="54"/>
      <c r="J230" s="54">
        <f>J231+J232</f>
        <v>5633.81</v>
      </c>
      <c r="K230" s="54">
        <f t="shared" ref="K230:N230" si="131">K231+K232</f>
        <v>0</v>
      </c>
      <c r="L230" s="54">
        <f t="shared" si="131"/>
        <v>0</v>
      </c>
      <c r="M230" s="54">
        <f t="shared" si="131"/>
        <v>0</v>
      </c>
      <c r="N230" s="54">
        <f t="shared" si="131"/>
        <v>5633.81</v>
      </c>
      <c r="O230" s="67">
        <f t="shared" si="119"/>
        <v>1</v>
      </c>
    </row>
    <row r="231" spans="1:15" x14ac:dyDescent="0.25">
      <c r="A231" s="8" t="s">
        <v>289</v>
      </c>
      <c r="B231" s="4" t="s">
        <v>59</v>
      </c>
      <c r="C231" s="4" t="s">
        <v>55</v>
      </c>
      <c r="D231" s="101">
        <v>738</v>
      </c>
      <c r="E231" s="28"/>
      <c r="F231" s="29"/>
      <c r="G231" s="30">
        <f>E231+F231</f>
        <v>0</v>
      </c>
      <c r="H231" s="34">
        <f>D231-G231</f>
        <v>738</v>
      </c>
      <c r="I231" s="32">
        <v>4.6500000000000004</v>
      </c>
      <c r="J231" s="31">
        <f>I231*D231</f>
        <v>3431.7000000000003</v>
      </c>
      <c r="K231" s="35">
        <f>I231*E231</f>
        <v>0</v>
      </c>
      <c r="L231" s="36">
        <f>I231*F231</f>
        <v>0</v>
      </c>
      <c r="M231" s="35">
        <f>I231*G231</f>
        <v>0</v>
      </c>
      <c r="N231" s="35">
        <f>I231*H231</f>
        <v>3431.7000000000003</v>
      </c>
      <c r="O231" s="37">
        <f t="shared" si="119"/>
        <v>1</v>
      </c>
    </row>
    <row r="232" spans="1:15" x14ac:dyDescent="0.25">
      <c r="A232" s="8" t="s">
        <v>290</v>
      </c>
      <c r="B232" s="4" t="s">
        <v>73</v>
      </c>
      <c r="C232" s="4" t="s">
        <v>6</v>
      </c>
      <c r="D232" s="101">
        <v>1</v>
      </c>
      <c r="E232" s="28"/>
      <c r="F232" s="29"/>
      <c r="G232" s="30">
        <f>E232+F232</f>
        <v>0</v>
      </c>
      <c r="H232" s="34">
        <f>D232-G232</f>
        <v>1</v>
      </c>
      <c r="I232" s="32">
        <v>2202.11</v>
      </c>
      <c r="J232" s="31">
        <f>I232*D232</f>
        <v>2202.11</v>
      </c>
      <c r="K232" s="35">
        <f>I232*E232</f>
        <v>0</v>
      </c>
      <c r="L232" s="36">
        <f>I232*F232</f>
        <v>0</v>
      </c>
      <c r="M232" s="35">
        <f>I232*G232</f>
        <v>0</v>
      </c>
      <c r="N232" s="35">
        <f>I232*H232</f>
        <v>2202.11</v>
      </c>
      <c r="O232" s="37">
        <f t="shared" si="119"/>
        <v>1</v>
      </c>
    </row>
    <row r="233" spans="1:15" s="45" customFormat="1" x14ac:dyDescent="0.3">
      <c r="A233" s="3" t="s">
        <v>291</v>
      </c>
      <c r="B233" s="3" t="s">
        <v>292</v>
      </c>
      <c r="C233" s="3"/>
      <c r="D233" s="100"/>
      <c r="E233" s="42"/>
      <c r="F233" s="61"/>
      <c r="G233" s="43"/>
      <c r="H233" s="44"/>
      <c r="I233" s="54"/>
      <c r="J233" s="54">
        <f>J234+J247</f>
        <v>630760.95350000006</v>
      </c>
      <c r="K233" s="54">
        <f t="shared" ref="K233:N233" si="132">K234+K247</f>
        <v>0</v>
      </c>
      <c r="L233" s="54">
        <f t="shared" si="132"/>
        <v>53873.180541099995</v>
      </c>
      <c r="M233" s="54">
        <f t="shared" si="132"/>
        <v>53873.180541099995</v>
      </c>
      <c r="N233" s="54">
        <f t="shared" si="132"/>
        <v>576887.77295889996</v>
      </c>
      <c r="O233" s="67">
        <f t="shared" si="119"/>
        <v>0.91459017835177381</v>
      </c>
    </row>
    <row r="234" spans="1:15" s="5" customFormat="1" x14ac:dyDescent="0.25">
      <c r="A234" s="11" t="s">
        <v>293</v>
      </c>
      <c r="B234" s="11" t="s">
        <v>88</v>
      </c>
      <c r="C234" s="11"/>
      <c r="D234" s="103"/>
      <c r="E234" s="51"/>
      <c r="F234" s="63"/>
      <c r="G234" s="52">
        <f t="shared" ref="G234:G256" si="133">E234+F234</f>
        <v>0</v>
      </c>
      <c r="H234" s="53">
        <f t="shared" ref="H234:H256" si="134">D234-G234</f>
        <v>0</v>
      </c>
      <c r="I234" s="56"/>
      <c r="J234" s="56">
        <f>SUM(J235:J246)</f>
        <v>545439.52500000002</v>
      </c>
      <c r="K234" s="56">
        <f t="shared" ref="K234:N234" si="135">SUM(K235:K246)</f>
        <v>0</v>
      </c>
      <c r="L234" s="56">
        <f t="shared" si="135"/>
        <v>0</v>
      </c>
      <c r="M234" s="56">
        <f t="shared" si="135"/>
        <v>0</v>
      </c>
      <c r="N234" s="56">
        <f t="shared" si="135"/>
        <v>545439.52500000002</v>
      </c>
      <c r="O234" s="68">
        <f t="shared" si="119"/>
        <v>1</v>
      </c>
    </row>
    <row r="235" spans="1:15" x14ac:dyDescent="0.25">
      <c r="A235" s="8" t="s">
        <v>294</v>
      </c>
      <c r="B235" s="4" t="s">
        <v>35</v>
      </c>
      <c r="C235" s="4" t="s">
        <v>14</v>
      </c>
      <c r="D235" s="101">
        <v>3500</v>
      </c>
      <c r="E235" s="28"/>
      <c r="F235" s="29"/>
      <c r="G235" s="30">
        <f t="shared" si="133"/>
        <v>0</v>
      </c>
      <c r="H235" s="34">
        <f t="shared" si="134"/>
        <v>3500</v>
      </c>
      <c r="I235" s="32">
        <v>1.5</v>
      </c>
      <c r="J235" s="31">
        <f t="shared" ref="J235:J246" si="136">I235*D235</f>
        <v>5250</v>
      </c>
      <c r="K235" s="35">
        <f t="shared" ref="K235:K256" si="137">I235*E235</f>
        <v>0</v>
      </c>
      <c r="L235" s="36">
        <f t="shared" ref="L235:L256" si="138">I235*F235</f>
        <v>0</v>
      </c>
      <c r="M235" s="35">
        <f t="shared" ref="M235:M256" si="139">I235*G235</f>
        <v>0</v>
      </c>
      <c r="N235" s="35">
        <f t="shared" ref="N235:N256" si="140">I235*H235</f>
        <v>5250</v>
      </c>
      <c r="O235" s="37">
        <f t="shared" si="119"/>
        <v>1</v>
      </c>
    </row>
    <row r="236" spans="1:15" ht="25" x14ac:dyDescent="0.25">
      <c r="A236" s="8" t="s">
        <v>295</v>
      </c>
      <c r="B236" s="4" t="s">
        <v>37</v>
      </c>
      <c r="C236" s="4" t="s">
        <v>38</v>
      </c>
      <c r="D236" s="101">
        <v>1050</v>
      </c>
      <c r="E236" s="28"/>
      <c r="F236" s="29"/>
      <c r="G236" s="30">
        <f t="shared" si="133"/>
        <v>0</v>
      </c>
      <c r="H236" s="34">
        <f t="shared" si="134"/>
        <v>1050</v>
      </c>
      <c r="I236" s="32">
        <v>10.62</v>
      </c>
      <c r="J236" s="31">
        <f t="shared" si="136"/>
        <v>11151</v>
      </c>
      <c r="K236" s="35">
        <f t="shared" si="137"/>
        <v>0</v>
      </c>
      <c r="L236" s="36">
        <f t="shared" si="138"/>
        <v>0</v>
      </c>
      <c r="M236" s="35">
        <f t="shared" si="139"/>
        <v>0</v>
      </c>
      <c r="N236" s="35">
        <f t="shared" si="140"/>
        <v>11151</v>
      </c>
      <c r="O236" s="37">
        <f t="shared" si="119"/>
        <v>1</v>
      </c>
    </row>
    <row r="237" spans="1:15" x14ac:dyDescent="0.25">
      <c r="A237" s="8" t="s">
        <v>296</v>
      </c>
      <c r="B237" s="4" t="s">
        <v>40</v>
      </c>
      <c r="C237" s="4" t="s">
        <v>38</v>
      </c>
      <c r="D237" s="101">
        <v>1365</v>
      </c>
      <c r="E237" s="28"/>
      <c r="F237" s="29"/>
      <c r="G237" s="30">
        <f t="shared" si="133"/>
        <v>0</v>
      </c>
      <c r="H237" s="34">
        <f t="shared" si="134"/>
        <v>1365</v>
      </c>
      <c r="I237" s="32">
        <v>1.01</v>
      </c>
      <c r="J237" s="31">
        <f t="shared" si="136"/>
        <v>1378.65</v>
      </c>
      <c r="K237" s="35">
        <f t="shared" si="137"/>
        <v>0</v>
      </c>
      <c r="L237" s="36">
        <f t="shared" si="138"/>
        <v>0</v>
      </c>
      <c r="M237" s="35">
        <f t="shared" si="139"/>
        <v>0</v>
      </c>
      <c r="N237" s="35">
        <f t="shared" si="140"/>
        <v>1378.65</v>
      </c>
      <c r="O237" s="37">
        <f t="shared" si="119"/>
        <v>1</v>
      </c>
    </row>
    <row r="238" spans="1:15" ht="25" x14ac:dyDescent="0.25">
      <c r="A238" s="8" t="s">
        <v>297</v>
      </c>
      <c r="B238" s="4" t="s">
        <v>42</v>
      </c>
      <c r="C238" s="4" t="s">
        <v>43</v>
      </c>
      <c r="D238" s="101">
        <v>30712.5</v>
      </c>
      <c r="E238" s="28"/>
      <c r="F238" s="29"/>
      <c r="G238" s="30">
        <f t="shared" si="133"/>
        <v>0</v>
      </c>
      <c r="H238" s="34">
        <f t="shared" si="134"/>
        <v>30712.5</v>
      </c>
      <c r="I238" s="32">
        <v>0.81</v>
      </c>
      <c r="J238" s="31">
        <f t="shared" si="136"/>
        <v>24877.125</v>
      </c>
      <c r="K238" s="35">
        <f t="shared" si="137"/>
        <v>0</v>
      </c>
      <c r="L238" s="36">
        <f t="shared" si="138"/>
        <v>0</v>
      </c>
      <c r="M238" s="35">
        <f t="shared" si="139"/>
        <v>0</v>
      </c>
      <c r="N238" s="35">
        <f t="shared" si="140"/>
        <v>24877.125</v>
      </c>
      <c r="O238" s="37">
        <f t="shared" si="119"/>
        <v>1</v>
      </c>
    </row>
    <row r="239" spans="1:15" ht="25" x14ac:dyDescent="0.25">
      <c r="A239" s="8" t="s">
        <v>298</v>
      </c>
      <c r="B239" s="4" t="s">
        <v>45</v>
      </c>
      <c r="C239" s="4" t="s">
        <v>14</v>
      </c>
      <c r="D239" s="101">
        <v>3500</v>
      </c>
      <c r="E239" s="28"/>
      <c r="F239" s="29"/>
      <c r="G239" s="30">
        <f t="shared" si="133"/>
        <v>0</v>
      </c>
      <c r="H239" s="34">
        <f t="shared" si="134"/>
        <v>3500</v>
      </c>
      <c r="I239" s="32">
        <v>2.12</v>
      </c>
      <c r="J239" s="31">
        <f t="shared" si="136"/>
        <v>7420</v>
      </c>
      <c r="K239" s="35">
        <f t="shared" si="137"/>
        <v>0</v>
      </c>
      <c r="L239" s="36">
        <f t="shared" si="138"/>
        <v>0</v>
      </c>
      <c r="M239" s="35">
        <f t="shared" si="139"/>
        <v>0</v>
      </c>
      <c r="N239" s="35">
        <f t="shared" si="140"/>
        <v>7420</v>
      </c>
      <c r="O239" s="37">
        <f t="shared" si="119"/>
        <v>1</v>
      </c>
    </row>
    <row r="240" spans="1:15" ht="25" x14ac:dyDescent="0.25">
      <c r="A240" s="8" t="s">
        <v>299</v>
      </c>
      <c r="B240" s="4" t="s">
        <v>47</v>
      </c>
      <c r="C240" s="4" t="s">
        <v>38</v>
      </c>
      <c r="D240" s="101">
        <v>350</v>
      </c>
      <c r="E240" s="28"/>
      <c r="F240" s="29"/>
      <c r="G240" s="30">
        <f t="shared" si="133"/>
        <v>0</v>
      </c>
      <c r="H240" s="34">
        <f t="shared" si="134"/>
        <v>350</v>
      </c>
      <c r="I240" s="32">
        <v>12.76</v>
      </c>
      <c r="J240" s="31">
        <f t="shared" si="136"/>
        <v>4466</v>
      </c>
      <c r="K240" s="35">
        <f t="shared" si="137"/>
        <v>0</v>
      </c>
      <c r="L240" s="36">
        <f t="shared" si="138"/>
        <v>0</v>
      </c>
      <c r="M240" s="35">
        <f t="shared" si="139"/>
        <v>0</v>
      </c>
      <c r="N240" s="35">
        <f t="shared" si="140"/>
        <v>4466</v>
      </c>
      <c r="O240" s="37">
        <f t="shared" si="119"/>
        <v>1</v>
      </c>
    </row>
    <row r="241" spans="1:15" x14ac:dyDescent="0.25">
      <c r="A241" s="8" t="s">
        <v>300</v>
      </c>
      <c r="B241" s="4" t="s">
        <v>49</v>
      </c>
      <c r="C241" s="4" t="s">
        <v>38</v>
      </c>
      <c r="D241" s="101">
        <v>350</v>
      </c>
      <c r="E241" s="28"/>
      <c r="F241" s="29"/>
      <c r="G241" s="30">
        <f t="shared" si="133"/>
        <v>0</v>
      </c>
      <c r="H241" s="34">
        <f t="shared" si="134"/>
        <v>350</v>
      </c>
      <c r="I241" s="32">
        <v>0.48</v>
      </c>
      <c r="J241" s="31">
        <f t="shared" si="136"/>
        <v>168</v>
      </c>
      <c r="K241" s="35">
        <f t="shared" si="137"/>
        <v>0</v>
      </c>
      <c r="L241" s="36">
        <f t="shared" si="138"/>
        <v>0</v>
      </c>
      <c r="M241" s="35">
        <f t="shared" si="139"/>
        <v>0</v>
      </c>
      <c r="N241" s="35">
        <f t="shared" si="140"/>
        <v>168</v>
      </c>
      <c r="O241" s="37">
        <f t="shared" si="119"/>
        <v>1</v>
      </c>
    </row>
    <row r="242" spans="1:15" ht="25" x14ac:dyDescent="0.25">
      <c r="A242" s="8" t="s">
        <v>301</v>
      </c>
      <c r="B242" s="4" t="s">
        <v>42</v>
      </c>
      <c r="C242" s="4" t="s">
        <v>43</v>
      </c>
      <c r="D242" s="101">
        <v>7875</v>
      </c>
      <c r="E242" s="28"/>
      <c r="F242" s="29"/>
      <c r="G242" s="30">
        <f t="shared" si="133"/>
        <v>0</v>
      </c>
      <c r="H242" s="34">
        <f t="shared" si="134"/>
        <v>7875</v>
      </c>
      <c r="I242" s="32">
        <v>0.81</v>
      </c>
      <c r="J242" s="31">
        <f t="shared" si="136"/>
        <v>6378.75</v>
      </c>
      <c r="K242" s="35">
        <f t="shared" si="137"/>
        <v>0</v>
      </c>
      <c r="L242" s="36">
        <f t="shared" si="138"/>
        <v>0</v>
      </c>
      <c r="M242" s="35">
        <f t="shared" si="139"/>
        <v>0</v>
      </c>
      <c r="N242" s="35">
        <f t="shared" si="140"/>
        <v>6378.75</v>
      </c>
      <c r="O242" s="37">
        <f t="shared" si="119"/>
        <v>1</v>
      </c>
    </row>
    <row r="243" spans="1:15" ht="25" x14ac:dyDescent="0.25">
      <c r="A243" s="8" t="s">
        <v>302</v>
      </c>
      <c r="B243" s="4" t="s">
        <v>52</v>
      </c>
      <c r="C243" s="4" t="s">
        <v>14</v>
      </c>
      <c r="D243" s="101">
        <v>3500</v>
      </c>
      <c r="E243" s="28"/>
      <c r="F243" s="29"/>
      <c r="G243" s="30">
        <f t="shared" si="133"/>
        <v>0</v>
      </c>
      <c r="H243" s="34">
        <f t="shared" si="134"/>
        <v>3500</v>
      </c>
      <c r="I243" s="32">
        <v>122.3</v>
      </c>
      <c r="J243" s="31">
        <f t="shared" si="136"/>
        <v>428050</v>
      </c>
      <c r="K243" s="35">
        <f t="shared" si="137"/>
        <v>0</v>
      </c>
      <c r="L243" s="36">
        <f t="shared" si="138"/>
        <v>0</v>
      </c>
      <c r="M243" s="35">
        <f t="shared" si="139"/>
        <v>0</v>
      </c>
      <c r="N243" s="35">
        <f t="shared" si="140"/>
        <v>428050</v>
      </c>
      <c r="O243" s="37">
        <f t="shared" si="119"/>
        <v>1</v>
      </c>
    </row>
    <row r="244" spans="1:15" ht="25" x14ac:dyDescent="0.25">
      <c r="A244" s="8" t="s">
        <v>303</v>
      </c>
      <c r="B244" s="4" t="s">
        <v>54</v>
      </c>
      <c r="C244" s="4" t="s">
        <v>55</v>
      </c>
      <c r="D244" s="101">
        <v>1000</v>
      </c>
      <c r="E244" s="28"/>
      <c r="F244" s="29"/>
      <c r="G244" s="30">
        <f t="shared" si="133"/>
        <v>0</v>
      </c>
      <c r="H244" s="34">
        <f t="shared" si="134"/>
        <v>1000</v>
      </c>
      <c r="I244" s="32">
        <v>43.33</v>
      </c>
      <c r="J244" s="31">
        <f t="shared" si="136"/>
        <v>43330</v>
      </c>
      <c r="K244" s="35">
        <f t="shared" si="137"/>
        <v>0</v>
      </c>
      <c r="L244" s="36">
        <f t="shared" si="138"/>
        <v>0</v>
      </c>
      <c r="M244" s="35">
        <f t="shared" si="139"/>
        <v>0</v>
      </c>
      <c r="N244" s="35">
        <f t="shared" si="140"/>
        <v>43330</v>
      </c>
      <c r="O244" s="37">
        <f t="shared" si="119"/>
        <v>1</v>
      </c>
    </row>
    <row r="245" spans="1:15" ht="25" x14ac:dyDescent="0.25">
      <c r="A245" s="8" t="s">
        <v>304</v>
      </c>
      <c r="B245" s="4" t="s">
        <v>57</v>
      </c>
      <c r="C245" s="4" t="s">
        <v>55</v>
      </c>
      <c r="D245" s="101">
        <v>1000</v>
      </c>
      <c r="E245" s="28"/>
      <c r="F245" s="29"/>
      <c r="G245" s="30">
        <f t="shared" si="133"/>
        <v>0</v>
      </c>
      <c r="H245" s="34">
        <f t="shared" si="134"/>
        <v>1000</v>
      </c>
      <c r="I245" s="32">
        <v>8.32</v>
      </c>
      <c r="J245" s="31">
        <f t="shared" si="136"/>
        <v>8320</v>
      </c>
      <c r="K245" s="35">
        <f t="shared" si="137"/>
        <v>0</v>
      </c>
      <c r="L245" s="36">
        <f t="shared" si="138"/>
        <v>0</v>
      </c>
      <c r="M245" s="35">
        <f t="shared" si="139"/>
        <v>0</v>
      </c>
      <c r="N245" s="35">
        <f t="shared" si="140"/>
        <v>8320</v>
      </c>
      <c r="O245" s="37">
        <f t="shared" si="119"/>
        <v>1</v>
      </c>
    </row>
    <row r="246" spans="1:15" x14ac:dyDescent="0.25">
      <c r="A246" s="8" t="s">
        <v>305</v>
      </c>
      <c r="B246" s="4" t="s">
        <v>59</v>
      </c>
      <c r="C246" s="4" t="s">
        <v>55</v>
      </c>
      <c r="D246" s="101">
        <v>1000</v>
      </c>
      <c r="E246" s="28"/>
      <c r="F246" s="29"/>
      <c r="G246" s="30">
        <f t="shared" si="133"/>
        <v>0</v>
      </c>
      <c r="H246" s="34">
        <f t="shared" si="134"/>
        <v>1000</v>
      </c>
      <c r="I246" s="32">
        <v>4.6500000000000004</v>
      </c>
      <c r="J246" s="31">
        <f t="shared" si="136"/>
        <v>4650</v>
      </c>
      <c r="K246" s="35">
        <f t="shared" si="137"/>
        <v>0</v>
      </c>
      <c r="L246" s="36">
        <f t="shared" si="138"/>
        <v>0</v>
      </c>
      <c r="M246" s="35">
        <f t="shared" si="139"/>
        <v>0</v>
      </c>
      <c r="N246" s="35">
        <f t="shared" si="140"/>
        <v>4650</v>
      </c>
      <c r="O246" s="37">
        <f t="shared" si="119"/>
        <v>1</v>
      </c>
    </row>
    <row r="247" spans="1:15" s="5" customFormat="1" x14ac:dyDescent="0.25">
      <c r="A247" s="11" t="s">
        <v>306</v>
      </c>
      <c r="B247" s="11" t="s">
        <v>91</v>
      </c>
      <c r="C247" s="11"/>
      <c r="D247" s="103"/>
      <c r="E247" s="51"/>
      <c r="F247" s="63"/>
      <c r="G247" s="52">
        <f t="shared" si="133"/>
        <v>0</v>
      </c>
      <c r="H247" s="53">
        <f t="shared" si="134"/>
        <v>0</v>
      </c>
      <c r="I247" s="56"/>
      <c r="J247" s="56">
        <f>SUM(J248:J256)</f>
        <v>85321.428499999995</v>
      </c>
      <c r="K247" s="56">
        <f t="shared" ref="K247:N247" si="141">SUM(K248:K256)</f>
        <v>0</v>
      </c>
      <c r="L247" s="56">
        <f t="shared" si="141"/>
        <v>53873.180541099995</v>
      </c>
      <c r="M247" s="56">
        <f t="shared" si="141"/>
        <v>53873.180541099995</v>
      </c>
      <c r="N247" s="56">
        <f t="shared" si="141"/>
        <v>31448.247958899996</v>
      </c>
      <c r="O247" s="68">
        <f t="shared" si="119"/>
        <v>0.36858557705582717</v>
      </c>
    </row>
    <row r="248" spans="1:15" s="119" customFormat="1" x14ac:dyDescent="0.25">
      <c r="A248" s="107" t="s">
        <v>307</v>
      </c>
      <c r="B248" s="108" t="s">
        <v>93</v>
      </c>
      <c r="C248" s="108" t="s">
        <v>55</v>
      </c>
      <c r="D248" s="109">
        <v>138.38</v>
      </c>
      <c r="E248" s="110"/>
      <c r="F248" s="111">
        <v>138.38</v>
      </c>
      <c r="G248" s="112">
        <f t="shared" si="133"/>
        <v>138.38</v>
      </c>
      <c r="H248" s="113">
        <f t="shared" si="134"/>
        <v>0</v>
      </c>
      <c r="I248" s="114">
        <v>1.7</v>
      </c>
      <c r="J248" s="115">
        <f t="shared" ref="J248:J256" si="142">I248*D248</f>
        <v>235.24599999999998</v>
      </c>
      <c r="K248" s="116">
        <f t="shared" si="137"/>
        <v>0</v>
      </c>
      <c r="L248" s="117">
        <f t="shared" si="138"/>
        <v>235.24599999999998</v>
      </c>
      <c r="M248" s="116">
        <f t="shared" si="139"/>
        <v>235.24599999999998</v>
      </c>
      <c r="N248" s="116">
        <f t="shared" si="140"/>
        <v>0</v>
      </c>
      <c r="O248" s="118">
        <f t="shared" si="119"/>
        <v>0</v>
      </c>
    </row>
    <row r="249" spans="1:15" s="119" customFormat="1" ht="25" x14ac:dyDescent="0.25">
      <c r="A249" s="107" t="s">
        <v>308</v>
      </c>
      <c r="B249" s="108" t="s">
        <v>37</v>
      </c>
      <c r="C249" s="108" t="s">
        <v>38</v>
      </c>
      <c r="D249" s="109">
        <v>152.22</v>
      </c>
      <c r="E249" s="110"/>
      <c r="F249" s="111">
        <v>145.29899999999998</v>
      </c>
      <c r="G249" s="112">
        <f t="shared" si="133"/>
        <v>145.29899999999998</v>
      </c>
      <c r="H249" s="113">
        <f t="shared" si="134"/>
        <v>6.9210000000000207</v>
      </c>
      <c r="I249" s="114">
        <v>10.62</v>
      </c>
      <c r="J249" s="115">
        <f t="shared" si="142"/>
        <v>1616.5763999999999</v>
      </c>
      <c r="K249" s="116">
        <f t="shared" si="137"/>
        <v>0</v>
      </c>
      <c r="L249" s="117">
        <f t="shared" si="138"/>
        <v>1543.0753799999998</v>
      </c>
      <c r="M249" s="116">
        <f t="shared" si="139"/>
        <v>1543.0753799999998</v>
      </c>
      <c r="N249" s="116">
        <f t="shared" si="140"/>
        <v>73.50102000000021</v>
      </c>
      <c r="O249" s="118">
        <f t="shared" si="119"/>
        <v>4.5467087110760876E-2</v>
      </c>
    </row>
    <row r="250" spans="1:15" s="119" customFormat="1" ht="25" x14ac:dyDescent="0.25">
      <c r="A250" s="107" t="s">
        <v>309</v>
      </c>
      <c r="B250" s="108" t="s">
        <v>96</v>
      </c>
      <c r="C250" s="108" t="s">
        <v>38</v>
      </c>
      <c r="D250" s="109">
        <v>13.84</v>
      </c>
      <c r="E250" s="110"/>
      <c r="F250" s="111">
        <v>9.6866000000000003</v>
      </c>
      <c r="G250" s="112">
        <f t="shared" si="133"/>
        <v>9.6866000000000003</v>
      </c>
      <c r="H250" s="113">
        <f t="shared" si="134"/>
        <v>4.1533999999999995</v>
      </c>
      <c r="I250" s="114">
        <v>179.73</v>
      </c>
      <c r="J250" s="115">
        <f t="shared" si="142"/>
        <v>2487.4631999999997</v>
      </c>
      <c r="K250" s="116">
        <f t="shared" si="137"/>
        <v>0</v>
      </c>
      <c r="L250" s="117">
        <f t="shared" si="138"/>
        <v>1740.972618</v>
      </c>
      <c r="M250" s="116">
        <f t="shared" si="139"/>
        <v>1740.972618</v>
      </c>
      <c r="N250" s="116">
        <f t="shared" si="140"/>
        <v>746.4905819999999</v>
      </c>
      <c r="O250" s="118">
        <f t="shared" si="119"/>
        <v>0.30010115606936416</v>
      </c>
    </row>
    <row r="251" spans="1:15" s="119" customFormat="1" ht="25" x14ac:dyDescent="0.25">
      <c r="A251" s="107" t="s">
        <v>310</v>
      </c>
      <c r="B251" s="108" t="s">
        <v>98</v>
      </c>
      <c r="C251" s="108" t="s">
        <v>38</v>
      </c>
      <c r="D251" s="109">
        <v>121</v>
      </c>
      <c r="E251" s="110"/>
      <c r="F251" s="111">
        <v>92.0227</v>
      </c>
      <c r="G251" s="112">
        <f t="shared" si="133"/>
        <v>92.0227</v>
      </c>
      <c r="H251" s="113">
        <f t="shared" si="134"/>
        <v>28.9773</v>
      </c>
      <c r="I251" s="114">
        <v>133.13</v>
      </c>
      <c r="J251" s="115">
        <f t="shared" si="142"/>
        <v>16108.73</v>
      </c>
      <c r="K251" s="116">
        <f t="shared" si="137"/>
        <v>0</v>
      </c>
      <c r="L251" s="117">
        <f t="shared" si="138"/>
        <v>12250.982050999999</v>
      </c>
      <c r="M251" s="116">
        <f t="shared" si="139"/>
        <v>12250.982050999999</v>
      </c>
      <c r="N251" s="116">
        <f t="shared" si="140"/>
        <v>3857.7479489999996</v>
      </c>
      <c r="O251" s="118">
        <f t="shared" si="119"/>
        <v>0.23948181818181816</v>
      </c>
    </row>
    <row r="252" spans="1:15" s="119" customFormat="1" ht="37.5" x14ac:dyDescent="0.25">
      <c r="A252" s="107" t="s">
        <v>311</v>
      </c>
      <c r="B252" s="108" t="s">
        <v>100</v>
      </c>
      <c r="C252" s="108" t="s">
        <v>101</v>
      </c>
      <c r="D252" s="109">
        <v>138.38</v>
      </c>
      <c r="E252" s="110"/>
      <c r="F252" s="111">
        <v>138.38</v>
      </c>
      <c r="G252" s="112">
        <f t="shared" si="133"/>
        <v>138.38</v>
      </c>
      <c r="H252" s="113">
        <f t="shared" si="134"/>
        <v>0</v>
      </c>
      <c r="I252" s="114">
        <v>167.62</v>
      </c>
      <c r="J252" s="115">
        <f t="shared" si="142"/>
        <v>23195.2556</v>
      </c>
      <c r="K252" s="116">
        <f t="shared" si="137"/>
        <v>0</v>
      </c>
      <c r="L252" s="117">
        <f t="shared" si="138"/>
        <v>23195.2556</v>
      </c>
      <c r="M252" s="116">
        <f t="shared" si="139"/>
        <v>23195.2556</v>
      </c>
      <c r="N252" s="116">
        <f t="shared" si="140"/>
        <v>0</v>
      </c>
      <c r="O252" s="118">
        <f t="shared" si="119"/>
        <v>0</v>
      </c>
    </row>
    <row r="253" spans="1:15" s="119" customFormat="1" ht="25" x14ac:dyDescent="0.25">
      <c r="A253" s="107" t="s">
        <v>312</v>
      </c>
      <c r="B253" s="108" t="s">
        <v>103</v>
      </c>
      <c r="C253" s="108" t="s">
        <v>9</v>
      </c>
      <c r="D253" s="109">
        <v>14</v>
      </c>
      <c r="E253" s="110"/>
      <c r="F253" s="111">
        <v>3</v>
      </c>
      <c r="G253" s="112">
        <f t="shared" si="133"/>
        <v>3</v>
      </c>
      <c r="H253" s="113">
        <f t="shared" si="134"/>
        <v>11</v>
      </c>
      <c r="I253" s="114">
        <v>1660.34</v>
      </c>
      <c r="J253" s="115">
        <f t="shared" si="142"/>
        <v>23244.76</v>
      </c>
      <c r="K253" s="116">
        <f t="shared" si="137"/>
        <v>0</v>
      </c>
      <c r="L253" s="117">
        <f t="shared" si="138"/>
        <v>4981.0199999999995</v>
      </c>
      <c r="M253" s="116">
        <f t="shared" si="139"/>
        <v>4981.0199999999995</v>
      </c>
      <c r="N253" s="116">
        <f t="shared" si="140"/>
        <v>18263.739999999998</v>
      </c>
      <c r="O253" s="118">
        <f t="shared" si="119"/>
        <v>0.7857142857142857</v>
      </c>
    </row>
    <row r="254" spans="1:15" s="119" customFormat="1" ht="25" x14ac:dyDescent="0.25">
      <c r="A254" s="107" t="s">
        <v>313</v>
      </c>
      <c r="B254" s="108" t="s">
        <v>118</v>
      </c>
      <c r="C254" s="108" t="s">
        <v>6</v>
      </c>
      <c r="D254" s="109">
        <v>4</v>
      </c>
      <c r="E254" s="110"/>
      <c r="F254" s="111">
        <v>1</v>
      </c>
      <c r="G254" s="112">
        <f t="shared" si="133"/>
        <v>1</v>
      </c>
      <c r="H254" s="113">
        <f t="shared" si="134"/>
        <v>3</v>
      </c>
      <c r="I254" s="114">
        <v>2813.82</v>
      </c>
      <c r="J254" s="115">
        <f t="shared" si="142"/>
        <v>11255.28</v>
      </c>
      <c r="K254" s="116">
        <f t="shared" si="137"/>
        <v>0</v>
      </c>
      <c r="L254" s="117">
        <f t="shared" si="138"/>
        <v>2813.82</v>
      </c>
      <c r="M254" s="116">
        <f t="shared" si="139"/>
        <v>2813.82</v>
      </c>
      <c r="N254" s="116">
        <f t="shared" si="140"/>
        <v>8441.4600000000009</v>
      </c>
      <c r="O254" s="118">
        <f t="shared" si="119"/>
        <v>0.75</v>
      </c>
    </row>
    <row r="255" spans="1:15" s="119" customFormat="1" x14ac:dyDescent="0.25">
      <c r="A255" s="107" t="s">
        <v>314</v>
      </c>
      <c r="B255" s="108" t="s">
        <v>40</v>
      </c>
      <c r="C255" s="108" t="s">
        <v>38</v>
      </c>
      <c r="D255" s="109">
        <v>373.18</v>
      </c>
      <c r="E255" s="110"/>
      <c r="F255" s="111">
        <v>308.51821000000001</v>
      </c>
      <c r="G255" s="112">
        <f t="shared" si="133"/>
        <v>308.51821000000001</v>
      </c>
      <c r="H255" s="113">
        <f t="shared" si="134"/>
        <v>64.661789999999996</v>
      </c>
      <c r="I255" s="114">
        <v>1.01</v>
      </c>
      <c r="J255" s="115">
        <f t="shared" si="142"/>
        <v>376.91180000000003</v>
      </c>
      <c r="K255" s="116">
        <f t="shared" si="137"/>
        <v>0</v>
      </c>
      <c r="L255" s="117">
        <f t="shared" si="138"/>
        <v>311.60339210000001</v>
      </c>
      <c r="M255" s="116">
        <f t="shared" si="139"/>
        <v>311.60339210000001</v>
      </c>
      <c r="N255" s="116">
        <f t="shared" si="140"/>
        <v>65.308407899999992</v>
      </c>
      <c r="O255" s="118">
        <f t="shared" si="119"/>
        <v>0.17327238865962802</v>
      </c>
    </row>
    <row r="256" spans="1:15" s="119" customFormat="1" ht="25" x14ac:dyDescent="0.25">
      <c r="A256" s="107" t="s">
        <v>315</v>
      </c>
      <c r="B256" s="108" t="s">
        <v>42</v>
      </c>
      <c r="C256" s="108" t="s">
        <v>43</v>
      </c>
      <c r="D256" s="109">
        <v>8396.5499999999993</v>
      </c>
      <c r="E256" s="110"/>
      <c r="F256" s="111">
        <v>8396.5499999999993</v>
      </c>
      <c r="G256" s="112">
        <f t="shared" si="133"/>
        <v>8396.5499999999993</v>
      </c>
      <c r="H256" s="113">
        <f t="shared" si="134"/>
        <v>0</v>
      </c>
      <c r="I256" s="114">
        <v>0.81</v>
      </c>
      <c r="J256" s="115">
        <f t="shared" si="142"/>
        <v>6801.2055</v>
      </c>
      <c r="K256" s="116">
        <f t="shared" si="137"/>
        <v>0</v>
      </c>
      <c r="L256" s="117">
        <f t="shared" si="138"/>
        <v>6801.2055</v>
      </c>
      <c r="M256" s="116">
        <f t="shared" si="139"/>
        <v>6801.2055</v>
      </c>
      <c r="N256" s="116">
        <f t="shared" si="140"/>
        <v>0</v>
      </c>
      <c r="O256" s="118">
        <f t="shared" si="119"/>
        <v>0</v>
      </c>
    </row>
    <row r="257" spans="1:15" s="45" customFormat="1" x14ac:dyDescent="0.3">
      <c r="A257" s="3" t="s">
        <v>316</v>
      </c>
      <c r="B257" s="3" t="s">
        <v>317</v>
      </c>
      <c r="C257" s="3"/>
      <c r="D257" s="100"/>
      <c r="E257" s="42"/>
      <c r="F257" s="61"/>
      <c r="G257" s="43"/>
      <c r="H257" s="44"/>
      <c r="I257" s="54"/>
      <c r="J257" s="54">
        <f>SUM(J258:J270)</f>
        <v>316016.26880000002</v>
      </c>
      <c r="K257" s="54">
        <f t="shared" ref="K257:N257" si="143">SUM(K258:K270)</f>
        <v>0</v>
      </c>
      <c r="L257" s="54">
        <f t="shared" si="143"/>
        <v>41302.280982000004</v>
      </c>
      <c r="M257" s="54">
        <f t="shared" si="143"/>
        <v>41302.280982000004</v>
      </c>
      <c r="N257" s="54">
        <f t="shared" si="143"/>
        <v>274713.98781800002</v>
      </c>
      <c r="O257" s="67">
        <f t="shared" si="119"/>
        <v>0.86930330789982424</v>
      </c>
    </row>
    <row r="258" spans="1:15" s="119" customFormat="1" x14ac:dyDescent="0.25">
      <c r="A258" s="107" t="s">
        <v>318</v>
      </c>
      <c r="B258" s="108" t="s">
        <v>93</v>
      </c>
      <c r="C258" s="108" t="s">
        <v>55</v>
      </c>
      <c r="D258" s="109">
        <v>356</v>
      </c>
      <c r="E258" s="110"/>
      <c r="F258" s="111">
        <v>356</v>
      </c>
      <c r="G258" s="112">
        <f t="shared" ref="G258:G270" si="144">E258+F258</f>
        <v>356</v>
      </c>
      <c r="H258" s="113">
        <f t="shared" ref="H258:H270" si="145">D258-G258</f>
        <v>0</v>
      </c>
      <c r="I258" s="114">
        <v>1.7</v>
      </c>
      <c r="J258" s="115">
        <f t="shared" ref="J258:J270" si="146">I258*D258</f>
        <v>605.19999999999993</v>
      </c>
      <c r="K258" s="116">
        <f t="shared" ref="K258:K270" si="147">I258*E258</f>
        <v>0</v>
      </c>
      <c r="L258" s="117">
        <f t="shared" ref="L258:L270" si="148">I258*F258</f>
        <v>605.19999999999993</v>
      </c>
      <c r="M258" s="116">
        <f t="shared" ref="M258:M270" si="149">I258*G258</f>
        <v>605.19999999999993</v>
      </c>
      <c r="N258" s="116">
        <f t="shared" ref="N258:N270" si="150">I258*H258</f>
        <v>0</v>
      </c>
      <c r="O258" s="118">
        <f t="shared" si="119"/>
        <v>0</v>
      </c>
    </row>
    <row r="259" spans="1:15" s="119" customFormat="1" ht="25" x14ac:dyDescent="0.25">
      <c r="A259" s="107" t="s">
        <v>319</v>
      </c>
      <c r="B259" s="108" t="s">
        <v>37</v>
      </c>
      <c r="C259" s="108" t="s">
        <v>38</v>
      </c>
      <c r="D259" s="109">
        <v>753.46</v>
      </c>
      <c r="E259" s="110"/>
      <c r="F259" s="111">
        <v>112.29600000000001</v>
      </c>
      <c r="G259" s="112">
        <f t="shared" si="144"/>
        <v>112.29600000000001</v>
      </c>
      <c r="H259" s="113">
        <f t="shared" si="145"/>
        <v>641.16399999999999</v>
      </c>
      <c r="I259" s="114">
        <v>10.62</v>
      </c>
      <c r="J259" s="115">
        <f t="shared" si="146"/>
        <v>8001.7451999999994</v>
      </c>
      <c r="K259" s="116">
        <f t="shared" si="147"/>
        <v>0</v>
      </c>
      <c r="L259" s="117">
        <f t="shared" si="148"/>
        <v>1192.5835199999999</v>
      </c>
      <c r="M259" s="116">
        <f t="shared" si="149"/>
        <v>1192.5835199999999</v>
      </c>
      <c r="N259" s="116">
        <f t="shared" si="150"/>
        <v>6809.1616799999993</v>
      </c>
      <c r="O259" s="118">
        <f t="shared" si="119"/>
        <v>0.85095957316911308</v>
      </c>
    </row>
    <row r="260" spans="1:15" s="119" customFormat="1" ht="25" x14ac:dyDescent="0.25">
      <c r="A260" s="107" t="s">
        <v>320</v>
      </c>
      <c r="B260" s="108" t="s">
        <v>96</v>
      </c>
      <c r="C260" s="108" t="s">
        <v>38</v>
      </c>
      <c r="D260" s="109">
        <v>46.99</v>
      </c>
      <c r="E260" s="110"/>
      <c r="F260" s="111">
        <v>7.4863999999999997</v>
      </c>
      <c r="G260" s="112">
        <f t="shared" si="144"/>
        <v>7.4863999999999997</v>
      </c>
      <c r="H260" s="113">
        <f t="shared" si="145"/>
        <v>39.503600000000006</v>
      </c>
      <c r="I260" s="114">
        <v>179.73</v>
      </c>
      <c r="J260" s="115">
        <f t="shared" si="146"/>
        <v>8445.5126999999993</v>
      </c>
      <c r="K260" s="116">
        <f t="shared" si="147"/>
        <v>0</v>
      </c>
      <c r="L260" s="117">
        <f t="shared" si="148"/>
        <v>1345.5306719999999</v>
      </c>
      <c r="M260" s="116">
        <f t="shared" si="149"/>
        <v>1345.5306719999999</v>
      </c>
      <c r="N260" s="116">
        <f t="shared" si="150"/>
        <v>7099.9820280000004</v>
      </c>
      <c r="O260" s="118">
        <f t="shared" si="119"/>
        <v>0.84068099595658663</v>
      </c>
    </row>
    <row r="261" spans="1:15" s="119" customFormat="1" ht="25" x14ac:dyDescent="0.25">
      <c r="A261" s="107" t="s">
        <v>321</v>
      </c>
      <c r="B261" s="108" t="s">
        <v>98</v>
      </c>
      <c r="C261" s="108" t="s">
        <v>38</v>
      </c>
      <c r="D261" s="109">
        <v>555.85</v>
      </c>
      <c r="E261" s="110"/>
      <c r="F261" s="111">
        <v>74.864000000000004</v>
      </c>
      <c r="G261" s="112">
        <f t="shared" si="144"/>
        <v>74.864000000000004</v>
      </c>
      <c r="H261" s="113">
        <f t="shared" si="145"/>
        <v>480.98599999999999</v>
      </c>
      <c r="I261" s="114">
        <v>133.13</v>
      </c>
      <c r="J261" s="115">
        <f t="shared" si="146"/>
        <v>74000.310500000007</v>
      </c>
      <c r="K261" s="116">
        <f t="shared" si="147"/>
        <v>0</v>
      </c>
      <c r="L261" s="117">
        <f t="shared" si="148"/>
        <v>9966.6443199999994</v>
      </c>
      <c r="M261" s="116">
        <f t="shared" si="149"/>
        <v>9966.6443199999994</v>
      </c>
      <c r="N261" s="116">
        <f t="shared" si="150"/>
        <v>64033.666179999993</v>
      </c>
      <c r="O261" s="118">
        <f t="shared" si="119"/>
        <v>0.86531618242331543</v>
      </c>
    </row>
    <row r="262" spans="1:15" s="119" customFormat="1" ht="37.5" x14ac:dyDescent="0.25">
      <c r="A262" s="107" t="s">
        <v>322</v>
      </c>
      <c r="B262" s="108" t="s">
        <v>100</v>
      </c>
      <c r="C262" s="108" t="s">
        <v>101</v>
      </c>
      <c r="D262" s="109">
        <v>48.81</v>
      </c>
      <c r="E262" s="110"/>
      <c r="F262" s="111">
        <v>48.81</v>
      </c>
      <c r="G262" s="112">
        <f t="shared" si="144"/>
        <v>48.81</v>
      </c>
      <c r="H262" s="113">
        <f t="shared" si="145"/>
        <v>0</v>
      </c>
      <c r="I262" s="114">
        <v>167.62</v>
      </c>
      <c r="J262" s="115">
        <f t="shared" si="146"/>
        <v>8181.5322000000006</v>
      </c>
      <c r="K262" s="116">
        <f t="shared" si="147"/>
        <v>0</v>
      </c>
      <c r="L262" s="117">
        <f t="shared" si="148"/>
        <v>8181.5322000000006</v>
      </c>
      <c r="M262" s="116">
        <f t="shared" si="149"/>
        <v>8181.5322000000006</v>
      </c>
      <c r="N262" s="116">
        <f t="shared" si="150"/>
        <v>0</v>
      </c>
      <c r="O262" s="118">
        <f t="shared" si="119"/>
        <v>0</v>
      </c>
    </row>
    <row r="263" spans="1:15" s="119" customFormat="1" ht="37.5" x14ac:dyDescent="0.25">
      <c r="A263" s="107" t="s">
        <v>323</v>
      </c>
      <c r="B263" s="108" t="s">
        <v>212</v>
      </c>
      <c r="C263" s="108" t="s">
        <v>101</v>
      </c>
      <c r="D263" s="109">
        <v>44.77</v>
      </c>
      <c r="E263" s="110"/>
      <c r="F263" s="111">
        <v>44.77</v>
      </c>
      <c r="G263" s="112">
        <f t="shared" si="144"/>
        <v>44.77</v>
      </c>
      <c r="H263" s="113">
        <f t="shared" si="145"/>
        <v>0</v>
      </c>
      <c r="I263" s="114">
        <v>312.72000000000003</v>
      </c>
      <c r="J263" s="115">
        <f t="shared" si="146"/>
        <v>14000.474400000003</v>
      </c>
      <c r="K263" s="116">
        <f t="shared" si="147"/>
        <v>0</v>
      </c>
      <c r="L263" s="117">
        <f t="shared" si="148"/>
        <v>14000.474400000003</v>
      </c>
      <c r="M263" s="116">
        <f t="shared" si="149"/>
        <v>14000.474400000003</v>
      </c>
      <c r="N263" s="116">
        <f t="shared" si="150"/>
        <v>0</v>
      </c>
      <c r="O263" s="118">
        <f t="shared" ref="O263:O326" si="151">N263/J263</f>
        <v>0</v>
      </c>
    </row>
    <row r="264" spans="1:15" s="119" customFormat="1" ht="37.5" x14ac:dyDescent="0.25">
      <c r="A264" s="107" t="s">
        <v>324</v>
      </c>
      <c r="B264" s="108" t="s">
        <v>325</v>
      </c>
      <c r="C264" s="108" t="s">
        <v>101</v>
      </c>
      <c r="D264" s="109">
        <v>262.42</v>
      </c>
      <c r="E264" s="110"/>
      <c r="F264" s="111"/>
      <c r="G264" s="112">
        <f t="shared" si="144"/>
        <v>0</v>
      </c>
      <c r="H264" s="113">
        <f t="shared" si="145"/>
        <v>262.42</v>
      </c>
      <c r="I264" s="114">
        <v>505.71</v>
      </c>
      <c r="J264" s="115">
        <f t="shared" si="146"/>
        <v>132708.41820000001</v>
      </c>
      <c r="K264" s="116">
        <f t="shared" si="147"/>
        <v>0</v>
      </c>
      <c r="L264" s="117">
        <f t="shared" si="148"/>
        <v>0</v>
      </c>
      <c r="M264" s="116">
        <f t="shared" si="149"/>
        <v>0</v>
      </c>
      <c r="N264" s="116">
        <f t="shared" si="150"/>
        <v>132708.41820000001</v>
      </c>
      <c r="O264" s="118">
        <f t="shared" si="151"/>
        <v>1</v>
      </c>
    </row>
    <row r="265" spans="1:15" s="119" customFormat="1" ht="25" x14ac:dyDescent="0.25">
      <c r="A265" s="107" t="s">
        <v>326</v>
      </c>
      <c r="B265" s="108" t="s">
        <v>118</v>
      </c>
      <c r="C265" s="108" t="s">
        <v>6</v>
      </c>
      <c r="D265" s="109">
        <v>1</v>
      </c>
      <c r="E265" s="110"/>
      <c r="F265" s="111"/>
      <c r="G265" s="112">
        <f t="shared" si="144"/>
        <v>0</v>
      </c>
      <c r="H265" s="113">
        <f t="shared" si="145"/>
        <v>1</v>
      </c>
      <c r="I265" s="114">
        <v>2813.82</v>
      </c>
      <c r="J265" s="115">
        <f t="shared" si="146"/>
        <v>2813.82</v>
      </c>
      <c r="K265" s="116">
        <f t="shared" si="147"/>
        <v>0</v>
      </c>
      <c r="L265" s="117">
        <f t="shared" si="148"/>
        <v>0</v>
      </c>
      <c r="M265" s="116">
        <f t="shared" si="149"/>
        <v>0</v>
      </c>
      <c r="N265" s="116">
        <f t="shared" si="150"/>
        <v>2813.82</v>
      </c>
      <c r="O265" s="118">
        <f t="shared" si="151"/>
        <v>1</v>
      </c>
    </row>
    <row r="266" spans="1:15" s="119" customFormat="1" ht="25" x14ac:dyDescent="0.25">
      <c r="A266" s="107" t="s">
        <v>327</v>
      </c>
      <c r="B266" s="108" t="s">
        <v>215</v>
      </c>
      <c r="C266" s="108" t="s">
        <v>6</v>
      </c>
      <c r="D266" s="109">
        <v>1</v>
      </c>
      <c r="E266" s="110"/>
      <c r="F266" s="111"/>
      <c r="G266" s="112">
        <f t="shared" si="144"/>
        <v>0</v>
      </c>
      <c r="H266" s="113">
        <f t="shared" si="145"/>
        <v>1</v>
      </c>
      <c r="I266" s="114">
        <v>3603.29</v>
      </c>
      <c r="J266" s="115">
        <f t="shared" si="146"/>
        <v>3603.29</v>
      </c>
      <c r="K266" s="116">
        <f t="shared" si="147"/>
        <v>0</v>
      </c>
      <c r="L266" s="117">
        <f t="shared" si="148"/>
        <v>0</v>
      </c>
      <c r="M266" s="116">
        <f t="shared" si="149"/>
        <v>0</v>
      </c>
      <c r="N266" s="116">
        <f t="shared" si="150"/>
        <v>3603.29</v>
      </c>
      <c r="O266" s="118">
        <f t="shared" si="151"/>
        <v>1</v>
      </c>
    </row>
    <row r="267" spans="1:15" s="119" customFormat="1" ht="25" x14ac:dyDescent="0.25">
      <c r="A267" s="107" t="s">
        <v>328</v>
      </c>
      <c r="B267" s="108" t="s">
        <v>329</v>
      </c>
      <c r="C267" s="108" t="s">
        <v>6</v>
      </c>
      <c r="D267" s="109">
        <v>6</v>
      </c>
      <c r="E267" s="110"/>
      <c r="F267" s="111"/>
      <c r="G267" s="112">
        <f t="shared" si="144"/>
        <v>0</v>
      </c>
      <c r="H267" s="113">
        <f t="shared" si="145"/>
        <v>6</v>
      </c>
      <c r="I267" s="114">
        <v>4297.99</v>
      </c>
      <c r="J267" s="115">
        <f t="shared" si="146"/>
        <v>25787.94</v>
      </c>
      <c r="K267" s="116">
        <f t="shared" si="147"/>
        <v>0</v>
      </c>
      <c r="L267" s="117">
        <f t="shared" si="148"/>
        <v>0</v>
      </c>
      <c r="M267" s="116">
        <f t="shared" si="149"/>
        <v>0</v>
      </c>
      <c r="N267" s="116">
        <f t="shared" si="150"/>
        <v>25787.94</v>
      </c>
      <c r="O267" s="118">
        <f t="shared" si="151"/>
        <v>1</v>
      </c>
    </row>
    <row r="268" spans="1:15" s="119" customFormat="1" x14ac:dyDescent="0.25">
      <c r="A268" s="107" t="s">
        <v>330</v>
      </c>
      <c r="B268" s="108" t="s">
        <v>40</v>
      </c>
      <c r="C268" s="108" t="s">
        <v>38</v>
      </c>
      <c r="D268" s="109">
        <v>1763.19</v>
      </c>
      <c r="E268" s="110"/>
      <c r="F268" s="111">
        <v>243.30799999999999</v>
      </c>
      <c r="G268" s="112">
        <f t="shared" si="144"/>
        <v>243.30799999999999</v>
      </c>
      <c r="H268" s="113">
        <f t="shared" si="145"/>
        <v>1519.8820000000001</v>
      </c>
      <c r="I268" s="114">
        <v>1.01</v>
      </c>
      <c r="J268" s="115">
        <f t="shared" si="146"/>
        <v>1780.8219000000001</v>
      </c>
      <c r="K268" s="116">
        <f t="shared" si="147"/>
        <v>0</v>
      </c>
      <c r="L268" s="117">
        <f t="shared" si="148"/>
        <v>245.74107999999998</v>
      </c>
      <c r="M268" s="116">
        <f t="shared" si="149"/>
        <v>245.74107999999998</v>
      </c>
      <c r="N268" s="116">
        <f t="shared" si="150"/>
        <v>1535.0808200000001</v>
      </c>
      <c r="O268" s="118">
        <f t="shared" si="151"/>
        <v>0.86200693062006928</v>
      </c>
    </row>
    <row r="269" spans="1:15" s="119" customFormat="1" ht="25" x14ac:dyDescent="0.25">
      <c r="A269" s="107" t="s">
        <v>331</v>
      </c>
      <c r="B269" s="108" t="s">
        <v>42</v>
      </c>
      <c r="C269" s="108" t="s">
        <v>43</v>
      </c>
      <c r="D269" s="109">
        <v>39671.769999999997</v>
      </c>
      <c r="E269" s="110"/>
      <c r="F269" s="111">
        <v>7116.759</v>
      </c>
      <c r="G269" s="112">
        <f t="shared" si="144"/>
        <v>7116.759</v>
      </c>
      <c r="H269" s="113">
        <f t="shared" si="145"/>
        <v>32555.010999999999</v>
      </c>
      <c r="I269" s="114">
        <v>0.81</v>
      </c>
      <c r="J269" s="115">
        <f t="shared" si="146"/>
        <v>32134.133699999998</v>
      </c>
      <c r="K269" s="116">
        <f t="shared" si="147"/>
        <v>0</v>
      </c>
      <c r="L269" s="117">
        <f t="shared" si="148"/>
        <v>5764.5747900000006</v>
      </c>
      <c r="M269" s="116">
        <f t="shared" si="149"/>
        <v>5764.5747900000006</v>
      </c>
      <c r="N269" s="116">
        <f t="shared" si="150"/>
        <v>26369.55891</v>
      </c>
      <c r="O269" s="118">
        <f t="shared" si="151"/>
        <v>0.82060898719668929</v>
      </c>
    </row>
    <row r="270" spans="1:15" x14ac:dyDescent="0.25">
      <c r="A270" s="8" t="s">
        <v>332</v>
      </c>
      <c r="B270" s="4" t="s">
        <v>333</v>
      </c>
      <c r="C270" s="4" t="s">
        <v>6</v>
      </c>
      <c r="D270" s="101">
        <v>1</v>
      </c>
      <c r="E270" s="28"/>
      <c r="F270" s="29"/>
      <c r="G270" s="30">
        <f t="shared" si="144"/>
        <v>0</v>
      </c>
      <c r="H270" s="34">
        <f t="shared" si="145"/>
        <v>1</v>
      </c>
      <c r="I270" s="32">
        <v>3953.07</v>
      </c>
      <c r="J270" s="31">
        <f t="shared" si="146"/>
        <v>3953.07</v>
      </c>
      <c r="K270" s="35">
        <f t="shared" si="147"/>
        <v>0</v>
      </c>
      <c r="L270" s="36">
        <f t="shared" si="148"/>
        <v>0</v>
      </c>
      <c r="M270" s="35">
        <f t="shared" si="149"/>
        <v>0</v>
      </c>
      <c r="N270" s="35">
        <f t="shared" si="150"/>
        <v>3953.07</v>
      </c>
      <c r="O270" s="37">
        <f t="shared" si="151"/>
        <v>1</v>
      </c>
    </row>
    <row r="271" spans="1:15" s="45" customFormat="1" x14ac:dyDescent="0.3">
      <c r="A271" s="3" t="s">
        <v>334</v>
      </c>
      <c r="B271" s="3" t="s">
        <v>335</v>
      </c>
      <c r="C271" s="3"/>
      <c r="D271" s="100"/>
      <c r="E271" s="42"/>
      <c r="F271" s="61"/>
      <c r="G271" s="43"/>
      <c r="H271" s="44"/>
      <c r="I271" s="54"/>
      <c r="J271" s="54">
        <f>SUM(J272:J277)</f>
        <v>257269.046</v>
      </c>
      <c r="K271" s="54">
        <f t="shared" ref="K271:N271" si="152">SUM(K272:K277)</f>
        <v>0</v>
      </c>
      <c r="L271" s="54">
        <f t="shared" si="152"/>
        <v>0</v>
      </c>
      <c r="M271" s="54">
        <f t="shared" si="152"/>
        <v>0</v>
      </c>
      <c r="N271" s="54">
        <f t="shared" si="152"/>
        <v>257269.046</v>
      </c>
      <c r="O271" s="67">
        <f t="shared" si="151"/>
        <v>1</v>
      </c>
    </row>
    <row r="272" spans="1:15" ht="37.5" x14ac:dyDescent="0.25">
      <c r="A272" s="8" t="s">
        <v>336</v>
      </c>
      <c r="B272" s="4" t="s">
        <v>337</v>
      </c>
      <c r="C272" s="4" t="s">
        <v>6</v>
      </c>
      <c r="D272" s="101">
        <v>74</v>
      </c>
      <c r="E272" s="28"/>
      <c r="F272" s="29"/>
      <c r="G272" s="30">
        <f t="shared" ref="G272:G277" si="153">E272+F272</f>
        <v>0</v>
      </c>
      <c r="H272" s="34">
        <f t="shared" ref="H272:H277" si="154">D272-G272</f>
        <v>74</v>
      </c>
      <c r="I272" s="32">
        <v>642.49</v>
      </c>
      <c r="J272" s="31">
        <f t="shared" ref="J272:J277" si="155">I272*D272</f>
        <v>47544.26</v>
      </c>
      <c r="K272" s="35">
        <f t="shared" ref="K272:K277" si="156">I272*E272</f>
        <v>0</v>
      </c>
      <c r="L272" s="36">
        <f t="shared" ref="L272:L277" si="157">I272*F272</f>
        <v>0</v>
      </c>
      <c r="M272" s="35">
        <f t="shared" ref="M272:M277" si="158">I272*G272</f>
        <v>0</v>
      </c>
      <c r="N272" s="35">
        <f t="shared" ref="N272:N277" si="159">I272*H272</f>
        <v>47544.26</v>
      </c>
      <c r="O272" s="37">
        <f t="shared" si="151"/>
        <v>1</v>
      </c>
    </row>
    <row r="273" spans="1:15" ht="37.5" x14ac:dyDescent="0.25">
      <c r="A273" s="8" t="s">
        <v>338</v>
      </c>
      <c r="B273" s="4" t="s">
        <v>339</v>
      </c>
      <c r="C273" s="4" t="s">
        <v>14</v>
      </c>
      <c r="D273" s="101">
        <v>467.2</v>
      </c>
      <c r="E273" s="28"/>
      <c r="F273" s="29"/>
      <c r="G273" s="30">
        <f t="shared" si="153"/>
        <v>0</v>
      </c>
      <c r="H273" s="34">
        <f t="shared" si="154"/>
        <v>467.2</v>
      </c>
      <c r="I273" s="32">
        <v>144.63</v>
      </c>
      <c r="J273" s="31">
        <f t="shared" si="155"/>
        <v>67571.135999999999</v>
      </c>
      <c r="K273" s="35">
        <f t="shared" si="156"/>
        <v>0</v>
      </c>
      <c r="L273" s="36">
        <f t="shared" si="157"/>
        <v>0</v>
      </c>
      <c r="M273" s="35">
        <f t="shared" si="158"/>
        <v>0</v>
      </c>
      <c r="N273" s="35">
        <f t="shared" si="159"/>
        <v>67571.135999999999</v>
      </c>
      <c r="O273" s="37">
        <f t="shared" si="151"/>
        <v>1</v>
      </c>
    </row>
    <row r="274" spans="1:15" ht="37.5" x14ac:dyDescent="0.25">
      <c r="A274" s="8" t="s">
        <v>340</v>
      </c>
      <c r="B274" s="4" t="s">
        <v>341</v>
      </c>
      <c r="C274" s="4" t="s">
        <v>14</v>
      </c>
      <c r="D274" s="101">
        <v>307.2</v>
      </c>
      <c r="E274" s="28"/>
      <c r="F274" s="29"/>
      <c r="G274" s="30">
        <f t="shared" si="153"/>
        <v>0</v>
      </c>
      <c r="H274" s="34">
        <f t="shared" si="154"/>
        <v>307.2</v>
      </c>
      <c r="I274" s="32">
        <v>28.14</v>
      </c>
      <c r="J274" s="31">
        <f t="shared" si="155"/>
        <v>8644.6080000000002</v>
      </c>
      <c r="K274" s="35">
        <f t="shared" si="156"/>
        <v>0</v>
      </c>
      <c r="L274" s="36">
        <f t="shared" si="157"/>
        <v>0</v>
      </c>
      <c r="M274" s="35">
        <f t="shared" si="158"/>
        <v>0</v>
      </c>
      <c r="N274" s="35">
        <f t="shared" si="159"/>
        <v>8644.6080000000002</v>
      </c>
      <c r="O274" s="37">
        <f t="shared" si="151"/>
        <v>1</v>
      </c>
    </row>
    <row r="275" spans="1:15" ht="25" x14ac:dyDescent="0.25">
      <c r="A275" s="8" t="s">
        <v>342</v>
      </c>
      <c r="B275" s="4" t="s">
        <v>343</v>
      </c>
      <c r="C275" s="4" t="s">
        <v>14</v>
      </c>
      <c r="D275" s="101">
        <v>979.2</v>
      </c>
      <c r="E275" s="28"/>
      <c r="F275" s="29"/>
      <c r="G275" s="30">
        <f t="shared" si="153"/>
        <v>0</v>
      </c>
      <c r="H275" s="34">
        <f t="shared" si="154"/>
        <v>979.2</v>
      </c>
      <c r="I275" s="32">
        <v>3.95</v>
      </c>
      <c r="J275" s="31">
        <f t="shared" si="155"/>
        <v>3867.84</v>
      </c>
      <c r="K275" s="35">
        <f t="shared" si="156"/>
        <v>0</v>
      </c>
      <c r="L275" s="36">
        <f t="shared" si="157"/>
        <v>0</v>
      </c>
      <c r="M275" s="35">
        <f t="shared" si="158"/>
        <v>0</v>
      </c>
      <c r="N275" s="35">
        <f t="shared" si="159"/>
        <v>3867.84</v>
      </c>
      <c r="O275" s="37">
        <f t="shared" si="151"/>
        <v>1</v>
      </c>
    </row>
    <row r="276" spans="1:15" x14ac:dyDescent="0.25">
      <c r="A276" s="8" t="s">
        <v>344</v>
      </c>
      <c r="B276" s="4" t="s">
        <v>345</v>
      </c>
      <c r="C276" s="4" t="s">
        <v>38</v>
      </c>
      <c r="D276" s="101">
        <v>147</v>
      </c>
      <c r="E276" s="28"/>
      <c r="F276" s="29"/>
      <c r="G276" s="30">
        <f t="shared" si="153"/>
        <v>0</v>
      </c>
      <c r="H276" s="34">
        <f t="shared" si="154"/>
        <v>147</v>
      </c>
      <c r="I276" s="32">
        <v>624.39</v>
      </c>
      <c r="J276" s="31">
        <f t="shared" si="155"/>
        <v>91785.33</v>
      </c>
      <c r="K276" s="35">
        <f t="shared" si="156"/>
        <v>0</v>
      </c>
      <c r="L276" s="36">
        <f t="shared" si="157"/>
        <v>0</v>
      </c>
      <c r="M276" s="35">
        <f t="shared" si="158"/>
        <v>0</v>
      </c>
      <c r="N276" s="35">
        <f t="shared" si="159"/>
        <v>91785.33</v>
      </c>
      <c r="O276" s="37">
        <f t="shared" si="151"/>
        <v>1</v>
      </c>
    </row>
    <row r="277" spans="1:15" ht="25" x14ac:dyDescent="0.25">
      <c r="A277" s="8" t="s">
        <v>346</v>
      </c>
      <c r="B277" s="4" t="s">
        <v>347</v>
      </c>
      <c r="C277" s="4" t="s">
        <v>14</v>
      </c>
      <c r="D277" s="101">
        <v>979.2</v>
      </c>
      <c r="E277" s="28"/>
      <c r="F277" s="29"/>
      <c r="G277" s="30">
        <f t="shared" si="153"/>
        <v>0</v>
      </c>
      <c r="H277" s="34">
        <f t="shared" si="154"/>
        <v>979.2</v>
      </c>
      <c r="I277" s="32">
        <v>38.659999999999997</v>
      </c>
      <c r="J277" s="31">
        <f t="shared" si="155"/>
        <v>37855.871999999996</v>
      </c>
      <c r="K277" s="35">
        <f t="shared" si="156"/>
        <v>0</v>
      </c>
      <c r="L277" s="36">
        <f t="shared" si="157"/>
        <v>0</v>
      </c>
      <c r="M277" s="35">
        <f t="shared" si="158"/>
        <v>0</v>
      </c>
      <c r="N277" s="35">
        <f t="shared" si="159"/>
        <v>37855.871999999996</v>
      </c>
      <c r="O277" s="37">
        <f t="shared" si="151"/>
        <v>1</v>
      </c>
    </row>
    <row r="278" spans="1:15" s="45" customFormat="1" x14ac:dyDescent="0.3">
      <c r="A278" s="3" t="s">
        <v>348</v>
      </c>
      <c r="B278" s="3" t="s">
        <v>349</v>
      </c>
      <c r="C278" s="3"/>
      <c r="D278" s="100"/>
      <c r="E278" s="42"/>
      <c r="F278" s="61"/>
      <c r="G278" s="43"/>
      <c r="H278" s="44"/>
      <c r="I278" s="54"/>
      <c r="J278" s="54">
        <f>J279+J280</f>
        <v>6020.74</v>
      </c>
      <c r="K278" s="54">
        <f t="shared" ref="K278:N278" si="160">K279+K280</f>
        <v>0</v>
      </c>
      <c r="L278" s="54">
        <f t="shared" si="160"/>
        <v>0</v>
      </c>
      <c r="M278" s="54">
        <f t="shared" si="160"/>
        <v>0</v>
      </c>
      <c r="N278" s="54">
        <f t="shared" si="160"/>
        <v>6020.74</v>
      </c>
      <c r="O278" s="67">
        <f t="shared" si="151"/>
        <v>1</v>
      </c>
    </row>
    <row r="279" spans="1:15" x14ac:dyDescent="0.25">
      <c r="A279" s="8" t="s">
        <v>350</v>
      </c>
      <c r="B279" s="4" t="s">
        <v>351</v>
      </c>
      <c r="C279" s="4" t="s">
        <v>14</v>
      </c>
      <c r="D279" s="101">
        <v>9641.48</v>
      </c>
      <c r="E279" s="28"/>
      <c r="F279" s="29"/>
      <c r="G279" s="30">
        <f t="shared" ref="G279:G342" si="161">E279+F279</f>
        <v>0</v>
      </c>
      <c r="H279" s="34">
        <f t="shared" ref="H279:H342" si="162">D279-G279</f>
        <v>9641.48</v>
      </c>
      <c r="I279" s="32">
        <v>0.5</v>
      </c>
      <c r="J279" s="31">
        <f>I279*D279</f>
        <v>4820.74</v>
      </c>
      <c r="K279" s="35">
        <f>I279*E279</f>
        <v>0</v>
      </c>
      <c r="L279" s="36">
        <f>I279*F279</f>
        <v>0</v>
      </c>
      <c r="M279" s="35">
        <f>I279*G279</f>
        <v>0</v>
      </c>
      <c r="N279" s="35">
        <f>I279*H279</f>
        <v>4820.74</v>
      </c>
      <c r="O279" s="37">
        <f t="shared" si="151"/>
        <v>1</v>
      </c>
    </row>
    <row r="280" spans="1:15" x14ac:dyDescent="0.25">
      <c r="A280" s="8" t="s">
        <v>352</v>
      </c>
      <c r="B280" s="4" t="s">
        <v>353</v>
      </c>
      <c r="C280" s="4" t="s">
        <v>354</v>
      </c>
      <c r="D280" s="101">
        <v>48</v>
      </c>
      <c r="E280" s="28"/>
      <c r="F280" s="29"/>
      <c r="G280" s="30">
        <f t="shared" si="161"/>
        <v>0</v>
      </c>
      <c r="H280" s="34">
        <f t="shared" si="162"/>
        <v>48</v>
      </c>
      <c r="I280" s="32">
        <v>25</v>
      </c>
      <c r="J280" s="31">
        <f>I280*D280</f>
        <v>1200</v>
      </c>
      <c r="K280" s="35">
        <f>I280*E280</f>
        <v>0</v>
      </c>
      <c r="L280" s="36">
        <f>I280*F280</f>
        <v>0</v>
      </c>
      <c r="M280" s="35">
        <f>I280*G280</f>
        <v>0</v>
      </c>
      <c r="N280" s="35">
        <f>I280*H280</f>
        <v>1200</v>
      </c>
      <c r="O280" s="37">
        <f t="shared" si="151"/>
        <v>1</v>
      </c>
    </row>
    <row r="281" spans="1:15" s="13" customFormat="1" x14ac:dyDescent="0.3">
      <c r="A281" s="12" t="s">
        <v>355</v>
      </c>
      <c r="B281" s="12" t="s">
        <v>356</v>
      </c>
      <c r="C281" s="12"/>
      <c r="D281" s="102"/>
      <c r="E281" s="47"/>
      <c r="F281" s="62"/>
      <c r="G281" s="48">
        <f t="shared" si="161"/>
        <v>0</v>
      </c>
      <c r="H281" s="49">
        <f t="shared" si="162"/>
        <v>0</v>
      </c>
      <c r="I281" s="55"/>
      <c r="J281" s="55">
        <f>J282+J311+J318</f>
        <v>809378.02159999998</v>
      </c>
      <c r="K281" s="55">
        <f t="shared" ref="K281:N281" si="163">K282+K311+K318</f>
        <v>0</v>
      </c>
      <c r="L281" s="55">
        <f t="shared" si="163"/>
        <v>0</v>
      </c>
      <c r="M281" s="55">
        <f t="shared" si="163"/>
        <v>0</v>
      </c>
      <c r="N281" s="55">
        <f t="shared" si="163"/>
        <v>809378.02159999998</v>
      </c>
      <c r="O281" s="66">
        <f t="shared" si="151"/>
        <v>1</v>
      </c>
    </row>
    <row r="282" spans="1:15" s="45" customFormat="1" x14ac:dyDescent="0.3">
      <c r="A282" s="3" t="s">
        <v>357</v>
      </c>
      <c r="B282" s="3" t="s">
        <v>358</v>
      </c>
      <c r="C282" s="3"/>
      <c r="D282" s="100"/>
      <c r="E282" s="80"/>
      <c r="F282" s="61"/>
      <c r="G282" s="61">
        <f t="shared" si="161"/>
        <v>0</v>
      </c>
      <c r="H282" s="81">
        <f t="shared" si="162"/>
        <v>0</v>
      </c>
      <c r="I282" s="54"/>
      <c r="J282" s="54">
        <f>J283+J297</f>
        <v>749229.3578</v>
      </c>
      <c r="K282" s="54">
        <f t="shared" ref="K282:N282" si="164">K283+K297</f>
        <v>0</v>
      </c>
      <c r="L282" s="54">
        <f t="shared" si="164"/>
        <v>0</v>
      </c>
      <c r="M282" s="54">
        <f t="shared" si="164"/>
        <v>0</v>
      </c>
      <c r="N282" s="54">
        <f t="shared" si="164"/>
        <v>749229.3578</v>
      </c>
      <c r="O282" s="67">
        <f t="shared" si="151"/>
        <v>1</v>
      </c>
    </row>
    <row r="283" spans="1:15" s="5" customFormat="1" x14ac:dyDescent="0.25">
      <c r="A283" s="11" t="s">
        <v>359</v>
      </c>
      <c r="B283" s="11" t="s">
        <v>88</v>
      </c>
      <c r="C283" s="11"/>
      <c r="D283" s="103"/>
      <c r="E283" s="51"/>
      <c r="F283" s="63"/>
      <c r="G283" s="52">
        <f t="shared" si="161"/>
        <v>0</v>
      </c>
      <c r="H283" s="53">
        <f t="shared" si="162"/>
        <v>0</v>
      </c>
      <c r="I283" s="56"/>
      <c r="J283" s="56">
        <f>SUM(J284:J296)</f>
        <v>528658.21889999998</v>
      </c>
      <c r="K283" s="56">
        <f t="shared" ref="K283:N283" si="165">SUM(K284:K296)</f>
        <v>0</v>
      </c>
      <c r="L283" s="56">
        <f t="shared" si="165"/>
        <v>0</v>
      </c>
      <c r="M283" s="56">
        <f t="shared" si="165"/>
        <v>0</v>
      </c>
      <c r="N283" s="56">
        <f t="shared" si="165"/>
        <v>528658.21889999998</v>
      </c>
      <c r="O283" s="68">
        <f t="shared" si="151"/>
        <v>1</v>
      </c>
    </row>
    <row r="284" spans="1:15" x14ac:dyDescent="0.25">
      <c r="A284" s="8" t="s">
        <v>360</v>
      </c>
      <c r="B284" s="4" t="s">
        <v>35</v>
      </c>
      <c r="C284" s="4" t="s">
        <v>14</v>
      </c>
      <c r="D284" s="101">
        <v>3375.47</v>
      </c>
      <c r="E284" s="28"/>
      <c r="F284" s="29"/>
      <c r="G284" s="30">
        <f t="shared" si="161"/>
        <v>0</v>
      </c>
      <c r="H284" s="34">
        <f t="shared" si="162"/>
        <v>3375.47</v>
      </c>
      <c r="I284" s="32">
        <v>1.5</v>
      </c>
      <c r="J284" s="31">
        <f t="shared" ref="J284:J296" si="166">I284*D284</f>
        <v>5063.2049999999999</v>
      </c>
      <c r="K284" s="35">
        <f t="shared" ref="K284:K319" si="167">I284*E284</f>
        <v>0</v>
      </c>
      <c r="L284" s="36">
        <f t="shared" ref="L284:L319" si="168">I284*F284</f>
        <v>0</v>
      </c>
      <c r="M284" s="35">
        <f t="shared" ref="M284:M319" si="169">I284*G284</f>
        <v>0</v>
      </c>
      <c r="N284" s="35">
        <f t="shared" ref="N284:N319" si="170">I284*H284</f>
        <v>5063.2049999999999</v>
      </c>
      <c r="O284" s="37">
        <f t="shared" si="151"/>
        <v>1</v>
      </c>
    </row>
    <row r="285" spans="1:15" ht="25" x14ac:dyDescent="0.25">
      <c r="A285" s="8" t="s">
        <v>361</v>
      </c>
      <c r="B285" s="4" t="s">
        <v>37</v>
      </c>
      <c r="C285" s="4" t="s">
        <v>38</v>
      </c>
      <c r="D285" s="101">
        <v>1012.64</v>
      </c>
      <c r="E285" s="28"/>
      <c r="F285" s="29"/>
      <c r="G285" s="30">
        <f t="shared" si="161"/>
        <v>0</v>
      </c>
      <c r="H285" s="34">
        <f t="shared" si="162"/>
        <v>1012.64</v>
      </c>
      <c r="I285" s="32">
        <v>10.62</v>
      </c>
      <c r="J285" s="31">
        <f t="shared" si="166"/>
        <v>10754.236799999999</v>
      </c>
      <c r="K285" s="35">
        <f t="shared" si="167"/>
        <v>0</v>
      </c>
      <c r="L285" s="36">
        <f t="shared" si="168"/>
        <v>0</v>
      </c>
      <c r="M285" s="35">
        <f t="shared" si="169"/>
        <v>0</v>
      </c>
      <c r="N285" s="35">
        <f t="shared" si="170"/>
        <v>10754.236799999999</v>
      </c>
      <c r="O285" s="37">
        <f t="shared" si="151"/>
        <v>1</v>
      </c>
    </row>
    <row r="286" spans="1:15" x14ac:dyDescent="0.25">
      <c r="A286" s="8" t="s">
        <v>362</v>
      </c>
      <c r="B286" s="4" t="s">
        <v>40</v>
      </c>
      <c r="C286" s="4" t="s">
        <v>38</v>
      </c>
      <c r="D286" s="101">
        <v>1316.43</v>
      </c>
      <c r="E286" s="28"/>
      <c r="F286" s="29"/>
      <c r="G286" s="30">
        <f t="shared" si="161"/>
        <v>0</v>
      </c>
      <c r="H286" s="34">
        <f t="shared" si="162"/>
        <v>1316.43</v>
      </c>
      <c r="I286" s="32">
        <v>1.01</v>
      </c>
      <c r="J286" s="31">
        <f t="shared" si="166"/>
        <v>1329.5943</v>
      </c>
      <c r="K286" s="35">
        <f t="shared" si="167"/>
        <v>0</v>
      </c>
      <c r="L286" s="36">
        <f t="shared" si="168"/>
        <v>0</v>
      </c>
      <c r="M286" s="35">
        <f t="shared" si="169"/>
        <v>0</v>
      </c>
      <c r="N286" s="35">
        <f t="shared" si="170"/>
        <v>1329.5943</v>
      </c>
      <c r="O286" s="37">
        <f t="shared" si="151"/>
        <v>1</v>
      </c>
    </row>
    <row r="287" spans="1:15" ht="25" x14ac:dyDescent="0.25">
      <c r="A287" s="8" t="s">
        <v>363</v>
      </c>
      <c r="B287" s="4" t="s">
        <v>42</v>
      </c>
      <c r="C287" s="4" t="s">
        <v>43</v>
      </c>
      <c r="D287" s="101">
        <v>29619.67</v>
      </c>
      <c r="E287" s="28"/>
      <c r="F287" s="29"/>
      <c r="G287" s="30">
        <f t="shared" si="161"/>
        <v>0</v>
      </c>
      <c r="H287" s="34">
        <f t="shared" si="162"/>
        <v>29619.67</v>
      </c>
      <c r="I287" s="32">
        <v>0.81</v>
      </c>
      <c r="J287" s="31">
        <f t="shared" si="166"/>
        <v>23991.932700000001</v>
      </c>
      <c r="K287" s="35">
        <f t="shared" si="167"/>
        <v>0</v>
      </c>
      <c r="L287" s="36">
        <f t="shared" si="168"/>
        <v>0</v>
      </c>
      <c r="M287" s="35">
        <f t="shared" si="169"/>
        <v>0</v>
      </c>
      <c r="N287" s="35">
        <f t="shared" si="170"/>
        <v>23991.932700000001</v>
      </c>
      <c r="O287" s="37">
        <f t="shared" si="151"/>
        <v>1</v>
      </c>
    </row>
    <row r="288" spans="1:15" ht="25" x14ac:dyDescent="0.25">
      <c r="A288" s="8" t="s">
        <v>364</v>
      </c>
      <c r="B288" s="4" t="s">
        <v>45</v>
      </c>
      <c r="C288" s="4" t="s">
        <v>14</v>
      </c>
      <c r="D288" s="101">
        <v>3375.47</v>
      </c>
      <c r="E288" s="28"/>
      <c r="F288" s="29"/>
      <c r="G288" s="30">
        <f t="shared" si="161"/>
        <v>0</v>
      </c>
      <c r="H288" s="34">
        <f t="shared" si="162"/>
        <v>3375.47</v>
      </c>
      <c r="I288" s="32">
        <v>2.12</v>
      </c>
      <c r="J288" s="31">
        <f t="shared" si="166"/>
        <v>7155.9964</v>
      </c>
      <c r="K288" s="35">
        <f t="shared" si="167"/>
        <v>0</v>
      </c>
      <c r="L288" s="36">
        <f t="shared" si="168"/>
        <v>0</v>
      </c>
      <c r="M288" s="35">
        <f t="shared" si="169"/>
        <v>0</v>
      </c>
      <c r="N288" s="35">
        <f t="shared" si="170"/>
        <v>7155.9964</v>
      </c>
      <c r="O288" s="37">
        <f t="shared" si="151"/>
        <v>1</v>
      </c>
    </row>
    <row r="289" spans="1:15" ht="25" x14ac:dyDescent="0.25">
      <c r="A289" s="8" t="s">
        <v>365</v>
      </c>
      <c r="B289" s="4" t="s">
        <v>47</v>
      </c>
      <c r="C289" s="4" t="s">
        <v>38</v>
      </c>
      <c r="D289" s="101">
        <v>337.55</v>
      </c>
      <c r="E289" s="28"/>
      <c r="F289" s="29"/>
      <c r="G289" s="30">
        <f t="shared" si="161"/>
        <v>0</v>
      </c>
      <c r="H289" s="34">
        <f t="shared" si="162"/>
        <v>337.55</v>
      </c>
      <c r="I289" s="32">
        <v>12.76</v>
      </c>
      <c r="J289" s="31">
        <f t="shared" si="166"/>
        <v>4307.1379999999999</v>
      </c>
      <c r="K289" s="35">
        <f t="shared" si="167"/>
        <v>0</v>
      </c>
      <c r="L289" s="36">
        <f t="shared" si="168"/>
        <v>0</v>
      </c>
      <c r="M289" s="35">
        <f t="shared" si="169"/>
        <v>0</v>
      </c>
      <c r="N289" s="35">
        <f t="shared" si="170"/>
        <v>4307.1379999999999</v>
      </c>
      <c r="O289" s="37">
        <f t="shared" si="151"/>
        <v>1</v>
      </c>
    </row>
    <row r="290" spans="1:15" x14ac:dyDescent="0.25">
      <c r="A290" s="8" t="s">
        <v>366</v>
      </c>
      <c r="B290" s="4" t="s">
        <v>49</v>
      </c>
      <c r="C290" s="4" t="s">
        <v>38</v>
      </c>
      <c r="D290" s="101">
        <v>337.55</v>
      </c>
      <c r="E290" s="28"/>
      <c r="F290" s="29"/>
      <c r="G290" s="30">
        <f t="shared" si="161"/>
        <v>0</v>
      </c>
      <c r="H290" s="34">
        <f t="shared" si="162"/>
        <v>337.55</v>
      </c>
      <c r="I290" s="32">
        <v>0.48</v>
      </c>
      <c r="J290" s="31">
        <f t="shared" si="166"/>
        <v>162.024</v>
      </c>
      <c r="K290" s="35">
        <f t="shared" si="167"/>
        <v>0</v>
      </c>
      <c r="L290" s="36">
        <f t="shared" si="168"/>
        <v>0</v>
      </c>
      <c r="M290" s="35">
        <f t="shared" si="169"/>
        <v>0</v>
      </c>
      <c r="N290" s="35">
        <f t="shared" si="170"/>
        <v>162.024</v>
      </c>
      <c r="O290" s="37">
        <f t="shared" si="151"/>
        <v>1</v>
      </c>
    </row>
    <row r="291" spans="1:15" ht="25" x14ac:dyDescent="0.25">
      <c r="A291" s="8" t="s">
        <v>367</v>
      </c>
      <c r="B291" s="4" t="s">
        <v>42</v>
      </c>
      <c r="C291" s="4" t="s">
        <v>43</v>
      </c>
      <c r="D291" s="101">
        <v>7594.87</v>
      </c>
      <c r="E291" s="28"/>
      <c r="F291" s="29"/>
      <c r="G291" s="30">
        <f t="shared" si="161"/>
        <v>0</v>
      </c>
      <c r="H291" s="34">
        <f t="shared" si="162"/>
        <v>7594.87</v>
      </c>
      <c r="I291" s="32">
        <v>0.81</v>
      </c>
      <c r="J291" s="31">
        <f t="shared" si="166"/>
        <v>6151.8447000000006</v>
      </c>
      <c r="K291" s="35">
        <f t="shared" si="167"/>
        <v>0</v>
      </c>
      <c r="L291" s="36">
        <f t="shared" si="168"/>
        <v>0</v>
      </c>
      <c r="M291" s="35">
        <f t="shared" si="169"/>
        <v>0</v>
      </c>
      <c r="N291" s="35">
        <f t="shared" si="170"/>
        <v>6151.8447000000006</v>
      </c>
      <c r="O291" s="37">
        <f t="shared" si="151"/>
        <v>1</v>
      </c>
    </row>
    <row r="292" spans="1:15" ht="25" x14ac:dyDescent="0.25">
      <c r="A292" s="8" t="s">
        <v>368</v>
      </c>
      <c r="B292" s="4" t="s">
        <v>52</v>
      </c>
      <c r="C292" s="4" t="s">
        <v>14</v>
      </c>
      <c r="D292" s="101">
        <v>3375.47</v>
      </c>
      <c r="E292" s="28"/>
      <c r="F292" s="29"/>
      <c r="G292" s="30">
        <f t="shared" si="161"/>
        <v>0</v>
      </c>
      <c r="H292" s="34">
        <f t="shared" si="162"/>
        <v>3375.47</v>
      </c>
      <c r="I292" s="32">
        <v>122.3</v>
      </c>
      <c r="J292" s="31">
        <f t="shared" si="166"/>
        <v>412819.98099999997</v>
      </c>
      <c r="K292" s="35">
        <f t="shared" si="167"/>
        <v>0</v>
      </c>
      <c r="L292" s="36">
        <f t="shared" si="168"/>
        <v>0</v>
      </c>
      <c r="M292" s="35">
        <f t="shared" si="169"/>
        <v>0</v>
      </c>
      <c r="N292" s="35">
        <f t="shared" si="170"/>
        <v>412819.98099999997</v>
      </c>
      <c r="O292" s="37">
        <f t="shared" si="151"/>
        <v>1</v>
      </c>
    </row>
    <row r="293" spans="1:15" ht="25" x14ac:dyDescent="0.25">
      <c r="A293" s="8" t="s">
        <v>369</v>
      </c>
      <c r="B293" s="4" t="s">
        <v>54</v>
      </c>
      <c r="C293" s="4" t="s">
        <v>55</v>
      </c>
      <c r="D293" s="101">
        <v>964.42</v>
      </c>
      <c r="E293" s="28"/>
      <c r="F293" s="29"/>
      <c r="G293" s="30">
        <f t="shared" si="161"/>
        <v>0</v>
      </c>
      <c r="H293" s="34">
        <f t="shared" si="162"/>
        <v>964.42</v>
      </c>
      <c r="I293" s="32">
        <v>43.33</v>
      </c>
      <c r="J293" s="31">
        <f t="shared" si="166"/>
        <v>41788.318599999999</v>
      </c>
      <c r="K293" s="35">
        <f t="shared" si="167"/>
        <v>0</v>
      </c>
      <c r="L293" s="36">
        <f t="shared" si="168"/>
        <v>0</v>
      </c>
      <c r="M293" s="35">
        <f t="shared" si="169"/>
        <v>0</v>
      </c>
      <c r="N293" s="35">
        <f t="shared" si="170"/>
        <v>41788.318599999999</v>
      </c>
      <c r="O293" s="37">
        <f t="shared" si="151"/>
        <v>1</v>
      </c>
    </row>
    <row r="294" spans="1:15" ht="25" x14ac:dyDescent="0.25">
      <c r="A294" s="8" t="s">
        <v>370</v>
      </c>
      <c r="B294" s="4" t="s">
        <v>57</v>
      </c>
      <c r="C294" s="4" t="s">
        <v>55</v>
      </c>
      <c r="D294" s="101">
        <v>964.42</v>
      </c>
      <c r="E294" s="28"/>
      <c r="F294" s="29"/>
      <c r="G294" s="30">
        <f t="shared" si="161"/>
        <v>0</v>
      </c>
      <c r="H294" s="34">
        <f t="shared" si="162"/>
        <v>964.42</v>
      </c>
      <c r="I294" s="32">
        <v>8.32</v>
      </c>
      <c r="J294" s="31">
        <f t="shared" si="166"/>
        <v>8023.9744000000001</v>
      </c>
      <c r="K294" s="35">
        <f t="shared" si="167"/>
        <v>0</v>
      </c>
      <c r="L294" s="36">
        <f t="shared" si="168"/>
        <v>0</v>
      </c>
      <c r="M294" s="35">
        <f t="shared" si="169"/>
        <v>0</v>
      </c>
      <c r="N294" s="35">
        <f t="shared" si="170"/>
        <v>8023.9744000000001</v>
      </c>
      <c r="O294" s="37">
        <f t="shared" si="151"/>
        <v>1</v>
      </c>
    </row>
    <row r="295" spans="1:15" x14ac:dyDescent="0.25">
      <c r="A295" s="8" t="s">
        <v>371</v>
      </c>
      <c r="B295" s="4" t="s">
        <v>233</v>
      </c>
      <c r="C295" s="4" t="s">
        <v>55</v>
      </c>
      <c r="D295" s="101">
        <v>49</v>
      </c>
      <c r="E295" s="28"/>
      <c r="F295" s="29"/>
      <c r="G295" s="30">
        <f t="shared" si="161"/>
        <v>0</v>
      </c>
      <c r="H295" s="34">
        <f t="shared" si="162"/>
        <v>49</v>
      </c>
      <c r="I295" s="32">
        <v>53.58</v>
      </c>
      <c r="J295" s="31">
        <f t="shared" si="166"/>
        <v>2625.42</v>
      </c>
      <c r="K295" s="35">
        <f t="shared" si="167"/>
        <v>0</v>
      </c>
      <c r="L295" s="36">
        <f t="shared" si="168"/>
        <v>0</v>
      </c>
      <c r="M295" s="35">
        <f t="shared" si="169"/>
        <v>0</v>
      </c>
      <c r="N295" s="35">
        <f t="shared" si="170"/>
        <v>2625.42</v>
      </c>
      <c r="O295" s="37">
        <f t="shared" si="151"/>
        <v>1</v>
      </c>
    </row>
    <row r="296" spans="1:15" x14ac:dyDescent="0.25">
      <c r="A296" s="8" t="s">
        <v>372</v>
      </c>
      <c r="B296" s="4" t="s">
        <v>59</v>
      </c>
      <c r="C296" s="4" t="s">
        <v>55</v>
      </c>
      <c r="D296" s="101">
        <v>964.42</v>
      </c>
      <c r="E296" s="28"/>
      <c r="F296" s="29"/>
      <c r="G296" s="30">
        <f t="shared" si="161"/>
        <v>0</v>
      </c>
      <c r="H296" s="34">
        <f t="shared" si="162"/>
        <v>964.42</v>
      </c>
      <c r="I296" s="32">
        <v>4.6500000000000004</v>
      </c>
      <c r="J296" s="31">
        <f t="shared" si="166"/>
        <v>4484.5529999999999</v>
      </c>
      <c r="K296" s="35">
        <f t="shared" si="167"/>
        <v>0</v>
      </c>
      <c r="L296" s="36">
        <f t="shared" si="168"/>
        <v>0</v>
      </c>
      <c r="M296" s="35">
        <f t="shared" si="169"/>
        <v>0</v>
      </c>
      <c r="N296" s="35">
        <f t="shared" si="170"/>
        <v>4484.5529999999999</v>
      </c>
      <c r="O296" s="37">
        <f t="shared" si="151"/>
        <v>1</v>
      </c>
    </row>
    <row r="297" spans="1:15" s="5" customFormat="1" x14ac:dyDescent="0.25">
      <c r="A297" s="11" t="s">
        <v>373</v>
      </c>
      <c r="B297" s="11" t="s">
        <v>91</v>
      </c>
      <c r="C297" s="11"/>
      <c r="D297" s="103"/>
      <c r="E297" s="51"/>
      <c r="F297" s="63"/>
      <c r="G297" s="52">
        <f t="shared" si="161"/>
        <v>0</v>
      </c>
      <c r="H297" s="53">
        <f t="shared" si="162"/>
        <v>0</v>
      </c>
      <c r="I297" s="56"/>
      <c r="J297" s="56">
        <f>SUM(J298:J310)</f>
        <v>220571.13890000002</v>
      </c>
      <c r="K297" s="56">
        <f t="shared" ref="K297:N297" si="171">SUM(K298:K310)</f>
        <v>0</v>
      </c>
      <c r="L297" s="56">
        <f t="shared" si="171"/>
        <v>0</v>
      </c>
      <c r="M297" s="56">
        <f t="shared" si="171"/>
        <v>0</v>
      </c>
      <c r="N297" s="56">
        <f t="shared" si="171"/>
        <v>220571.13890000002</v>
      </c>
      <c r="O297" s="68">
        <f t="shared" si="151"/>
        <v>1</v>
      </c>
    </row>
    <row r="298" spans="1:15" x14ac:dyDescent="0.25">
      <c r="A298" s="8" t="s">
        <v>374</v>
      </c>
      <c r="B298" s="4" t="s">
        <v>93</v>
      </c>
      <c r="C298" s="4" t="s">
        <v>55</v>
      </c>
      <c r="D298" s="101">
        <v>277.04000000000002</v>
      </c>
      <c r="E298" s="28"/>
      <c r="F298" s="29"/>
      <c r="G298" s="30">
        <f t="shared" si="161"/>
        <v>0</v>
      </c>
      <c r="H298" s="34">
        <f t="shared" si="162"/>
        <v>277.04000000000002</v>
      </c>
      <c r="I298" s="32">
        <v>1.7</v>
      </c>
      <c r="J298" s="31">
        <f t="shared" ref="J298:J310" si="172">I298*D298</f>
        <v>470.96800000000002</v>
      </c>
      <c r="K298" s="35">
        <f t="shared" si="167"/>
        <v>0</v>
      </c>
      <c r="L298" s="36">
        <f t="shared" si="168"/>
        <v>0</v>
      </c>
      <c r="M298" s="35">
        <f t="shared" si="169"/>
        <v>0</v>
      </c>
      <c r="N298" s="35">
        <f t="shared" si="170"/>
        <v>470.96800000000002</v>
      </c>
      <c r="O298" s="37">
        <f t="shared" si="151"/>
        <v>1</v>
      </c>
    </row>
    <row r="299" spans="1:15" ht="25" x14ac:dyDescent="0.25">
      <c r="A299" s="8" t="s">
        <v>375</v>
      </c>
      <c r="B299" s="4" t="s">
        <v>37</v>
      </c>
      <c r="C299" s="4" t="s">
        <v>38</v>
      </c>
      <c r="D299" s="101">
        <v>464.38</v>
      </c>
      <c r="E299" s="28"/>
      <c r="F299" s="29"/>
      <c r="G299" s="30">
        <f t="shared" si="161"/>
        <v>0</v>
      </c>
      <c r="H299" s="34">
        <f t="shared" si="162"/>
        <v>464.38</v>
      </c>
      <c r="I299" s="32">
        <v>10.62</v>
      </c>
      <c r="J299" s="31">
        <f t="shared" si="172"/>
        <v>4931.7155999999995</v>
      </c>
      <c r="K299" s="35">
        <f t="shared" si="167"/>
        <v>0</v>
      </c>
      <c r="L299" s="36">
        <f t="shared" si="168"/>
        <v>0</v>
      </c>
      <c r="M299" s="35">
        <f t="shared" si="169"/>
        <v>0</v>
      </c>
      <c r="N299" s="35">
        <f t="shared" si="170"/>
        <v>4931.7155999999995</v>
      </c>
      <c r="O299" s="37">
        <f t="shared" si="151"/>
        <v>1</v>
      </c>
    </row>
    <row r="300" spans="1:15" ht="25" x14ac:dyDescent="0.25">
      <c r="A300" s="8" t="s">
        <v>376</v>
      </c>
      <c r="B300" s="4" t="s">
        <v>96</v>
      </c>
      <c r="C300" s="4" t="s">
        <v>38</v>
      </c>
      <c r="D300" s="101">
        <v>32.74</v>
      </c>
      <c r="E300" s="28"/>
      <c r="F300" s="29"/>
      <c r="G300" s="30">
        <f t="shared" si="161"/>
        <v>0</v>
      </c>
      <c r="H300" s="34">
        <f t="shared" si="162"/>
        <v>32.74</v>
      </c>
      <c r="I300" s="32">
        <v>179.73</v>
      </c>
      <c r="J300" s="31">
        <f t="shared" si="172"/>
        <v>5884.3602000000001</v>
      </c>
      <c r="K300" s="35">
        <f t="shared" si="167"/>
        <v>0</v>
      </c>
      <c r="L300" s="36">
        <f t="shared" si="168"/>
        <v>0</v>
      </c>
      <c r="M300" s="35">
        <f t="shared" si="169"/>
        <v>0</v>
      </c>
      <c r="N300" s="35">
        <f t="shared" si="170"/>
        <v>5884.3602000000001</v>
      </c>
      <c r="O300" s="37">
        <f t="shared" si="151"/>
        <v>1</v>
      </c>
    </row>
    <row r="301" spans="1:15" ht="25" x14ac:dyDescent="0.25">
      <c r="A301" s="8" t="s">
        <v>377</v>
      </c>
      <c r="B301" s="4" t="s">
        <v>98</v>
      </c>
      <c r="C301" s="4" t="s">
        <v>38</v>
      </c>
      <c r="D301" s="101">
        <v>350.24</v>
      </c>
      <c r="E301" s="28"/>
      <c r="F301" s="29"/>
      <c r="G301" s="30">
        <f t="shared" si="161"/>
        <v>0</v>
      </c>
      <c r="H301" s="34">
        <f t="shared" si="162"/>
        <v>350.24</v>
      </c>
      <c r="I301" s="32">
        <v>133.13</v>
      </c>
      <c r="J301" s="31">
        <f t="shared" si="172"/>
        <v>46627.451200000003</v>
      </c>
      <c r="K301" s="35">
        <f t="shared" si="167"/>
        <v>0</v>
      </c>
      <c r="L301" s="36">
        <f t="shared" si="168"/>
        <v>0</v>
      </c>
      <c r="M301" s="35">
        <f t="shared" si="169"/>
        <v>0</v>
      </c>
      <c r="N301" s="35">
        <f t="shared" si="170"/>
        <v>46627.451200000003</v>
      </c>
      <c r="O301" s="37">
        <f t="shared" si="151"/>
        <v>1</v>
      </c>
    </row>
    <row r="302" spans="1:15" ht="37.5" x14ac:dyDescent="0.25">
      <c r="A302" s="8" t="s">
        <v>378</v>
      </c>
      <c r="B302" s="4" t="s">
        <v>379</v>
      </c>
      <c r="C302" s="4" t="s">
        <v>101</v>
      </c>
      <c r="D302" s="101">
        <v>73.239999999999995</v>
      </c>
      <c r="E302" s="28"/>
      <c r="F302" s="29"/>
      <c r="G302" s="30">
        <f t="shared" si="161"/>
        <v>0</v>
      </c>
      <c r="H302" s="34">
        <f t="shared" si="162"/>
        <v>73.239999999999995</v>
      </c>
      <c r="I302" s="32">
        <v>142.88</v>
      </c>
      <c r="J302" s="31">
        <f t="shared" si="172"/>
        <v>10464.531199999999</v>
      </c>
      <c r="K302" s="35">
        <f t="shared" si="167"/>
        <v>0</v>
      </c>
      <c r="L302" s="36">
        <f t="shared" si="168"/>
        <v>0</v>
      </c>
      <c r="M302" s="35">
        <f t="shared" si="169"/>
        <v>0</v>
      </c>
      <c r="N302" s="35">
        <f t="shared" si="170"/>
        <v>10464.531199999999</v>
      </c>
      <c r="O302" s="37">
        <f t="shared" si="151"/>
        <v>1</v>
      </c>
    </row>
    <row r="303" spans="1:15" ht="37.5" x14ac:dyDescent="0.25">
      <c r="A303" s="8" t="s">
        <v>380</v>
      </c>
      <c r="B303" s="4" t="s">
        <v>212</v>
      </c>
      <c r="C303" s="4" t="s">
        <v>101</v>
      </c>
      <c r="D303" s="101">
        <v>118.98</v>
      </c>
      <c r="E303" s="28"/>
      <c r="F303" s="29"/>
      <c r="G303" s="30">
        <f t="shared" si="161"/>
        <v>0</v>
      </c>
      <c r="H303" s="34">
        <f t="shared" si="162"/>
        <v>118.98</v>
      </c>
      <c r="I303" s="32">
        <v>312.72000000000003</v>
      </c>
      <c r="J303" s="31">
        <f t="shared" si="172"/>
        <v>37207.425600000002</v>
      </c>
      <c r="K303" s="35">
        <f t="shared" si="167"/>
        <v>0</v>
      </c>
      <c r="L303" s="36">
        <f t="shared" si="168"/>
        <v>0</v>
      </c>
      <c r="M303" s="35">
        <f t="shared" si="169"/>
        <v>0</v>
      </c>
      <c r="N303" s="35">
        <f t="shared" si="170"/>
        <v>37207.425600000002</v>
      </c>
      <c r="O303" s="37">
        <f t="shared" si="151"/>
        <v>1</v>
      </c>
    </row>
    <row r="304" spans="1:15" ht="37.5" x14ac:dyDescent="0.25">
      <c r="A304" s="8" t="s">
        <v>381</v>
      </c>
      <c r="B304" s="4" t="s">
        <v>325</v>
      </c>
      <c r="C304" s="4" t="s">
        <v>101</v>
      </c>
      <c r="D304" s="101">
        <v>84.82</v>
      </c>
      <c r="E304" s="28"/>
      <c r="F304" s="29"/>
      <c r="G304" s="30">
        <f t="shared" si="161"/>
        <v>0</v>
      </c>
      <c r="H304" s="34">
        <f t="shared" si="162"/>
        <v>84.82</v>
      </c>
      <c r="I304" s="32">
        <v>505.71</v>
      </c>
      <c r="J304" s="31">
        <f t="shared" si="172"/>
        <v>42894.322199999995</v>
      </c>
      <c r="K304" s="35">
        <f t="shared" si="167"/>
        <v>0</v>
      </c>
      <c r="L304" s="36">
        <f t="shared" si="168"/>
        <v>0</v>
      </c>
      <c r="M304" s="35">
        <f t="shared" si="169"/>
        <v>0</v>
      </c>
      <c r="N304" s="35">
        <f t="shared" si="170"/>
        <v>42894.322199999995</v>
      </c>
      <c r="O304" s="37">
        <f t="shared" si="151"/>
        <v>1</v>
      </c>
    </row>
    <row r="305" spans="1:15" ht="25" x14ac:dyDescent="0.25">
      <c r="A305" s="8" t="s">
        <v>382</v>
      </c>
      <c r="B305" s="4" t="s">
        <v>103</v>
      </c>
      <c r="C305" s="4" t="s">
        <v>9</v>
      </c>
      <c r="D305" s="101">
        <v>14</v>
      </c>
      <c r="E305" s="28"/>
      <c r="F305" s="29"/>
      <c r="G305" s="30">
        <f t="shared" si="161"/>
        <v>0</v>
      </c>
      <c r="H305" s="34">
        <f t="shared" si="162"/>
        <v>14</v>
      </c>
      <c r="I305" s="32">
        <v>1660.34</v>
      </c>
      <c r="J305" s="31">
        <f t="shared" si="172"/>
        <v>23244.76</v>
      </c>
      <c r="K305" s="35">
        <f t="shared" si="167"/>
        <v>0</v>
      </c>
      <c r="L305" s="36">
        <f t="shared" si="168"/>
        <v>0</v>
      </c>
      <c r="M305" s="35">
        <f t="shared" si="169"/>
        <v>0</v>
      </c>
      <c r="N305" s="35">
        <f t="shared" si="170"/>
        <v>23244.76</v>
      </c>
      <c r="O305" s="37">
        <f t="shared" si="151"/>
        <v>1</v>
      </c>
    </row>
    <row r="306" spans="1:15" ht="25" x14ac:dyDescent="0.25">
      <c r="A306" s="8" t="s">
        <v>383</v>
      </c>
      <c r="B306" s="4" t="s">
        <v>215</v>
      </c>
      <c r="C306" s="4" t="s">
        <v>6</v>
      </c>
      <c r="D306" s="101">
        <v>3</v>
      </c>
      <c r="E306" s="28"/>
      <c r="F306" s="29"/>
      <c r="G306" s="30">
        <f t="shared" si="161"/>
        <v>0</v>
      </c>
      <c r="H306" s="34">
        <f t="shared" si="162"/>
        <v>3</v>
      </c>
      <c r="I306" s="32">
        <v>3603.29</v>
      </c>
      <c r="J306" s="31">
        <f t="shared" si="172"/>
        <v>10809.869999999999</v>
      </c>
      <c r="K306" s="35">
        <f t="shared" si="167"/>
        <v>0</v>
      </c>
      <c r="L306" s="36">
        <f t="shared" si="168"/>
        <v>0</v>
      </c>
      <c r="M306" s="35">
        <f t="shared" si="169"/>
        <v>0</v>
      </c>
      <c r="N306" s="35">
        <f t="shared" si="170"/>
        <v>10809.869999999999</v>
      </c>
      <c r="O306" s="37">
        <f t="shared" si="151"/>
        <v>1</v>
      </c>
    </row>
    <row r="307" spans="1:15" ht="25" x14ac:dyDescent="0.25">
      <c r="A307" s="8" t="s">
        <v>384</v>
      </c>
      <c r="B307" s="4" t="s">
        <v>329</v>
      </c>
      <c r="C307" s="4" t="s">
        <v>6</v>
      </c>
      <c r="D307" s="101">
        <v>3</v>
      </c>
      <c r="E307" s="28"/>
      <c r="F307" s="29"/>
      <c r="G307" s="30">
        <f t="shared" si="161"/>
        <v>0</v>
      </c>
      <c r="H307" s="34">
        <f t="shared" si="162"/>
        <v>3</v>
      </c>
      <c r="I307" s="32">
        <v>4297.99</v>
      </c>
      <c r="J307" s="31">
        <f t="shared" si="172"/>
        <v>12893.97</v>
      </c>
      <c r="K307" s="35">
        <f t="shared" si="167"/>
        <v>0</v>
      </c>
      <c r="L307" s="36">
        <f t="shared" si="168"/>
        <v>0</v>
      </c>
      <c r="M307" s="35">
        <f t="shared" si="169"/>
        <v>0</v>
      </c>
      <c r="N307" s="35">
        <f t="shared" si="170"/>
        <v>12893.97</v>
      </c>
      <c r="O307" s="37">
        <f t="shared" si="151"/>
        <v>1</v>
      </c>
    </row>
    <row r="308" spans="1:15" x14ac:dyDescent="0.25">
      <c r="A308" s="8" t="s">
        <v>385</v>
      </c>
      <c r="B308" s="4" t="s">
        <v>40</v>
      </c>
      <c r="C308" s="4" t="s">
        <v>38</v>
      </c>
      <c r="D308" s="101">
        <v>1101.57</v>
      </c>
      <c r="E308" s="28"/>
      <c r="F308" s="29"/>
      <c r="G308" s="30">
        <f t="shared" si="161"/>
        <v>0</v>
      </c>
      <c r="H308" s="34">
        <f t="shared" si="162"/>
        <v>1101.57</v>
      </c>
      <c r="I308" s="32">
        <v>1.01</v>
      </c>
      <c r="J308" s="31">
        <f t="shared" si="172"/>
        <v>1112.5856999999999</v>
      </c>
      <c r="K308" s="35">
        <f t="shared" si="167"/>
        <v>0</v>
      </c>
      <c r="L308" s="36">
        <f t="shared" si="168"/>
        <v>0</v>
      </c>
      <c r="M308" s="35">
        <f t="shared" si="169"/>
        <v>0</v>
      </c>
      <c r="N308" s="35">
        <f t="shared" si="170"/>
        <v>1112.5856999999999</v>
      </c>
      <c r="O308" s="37">
        <f t="shared" si="151"/>
        <v>1</v>
      </c>
    </row>
    <row r="309" spans="1:15" ht="25" x14ac:dyDescent="0.25">
      <c r="A309" s="8" t="s">
        <v>386</v>
      </c>
      <c r="B309" s="4" t="s">
        <v>42</v>
      </c>
      <c r="C309" s="4" t="s">
        <v>43</v>
      </c>
      <c r="D309" s="101">
        <v>24785.32</v>
      </c>
      <c r="E309" s="28"/>
      <c r="F309" s="29"/>
      <c r="G309" s="30">
        <f t="shared" si="161"/>
        <v>0</v>
      </c>
      <c r="H309" s="34">
        <f t="shared" si="162"/>
        <v>24785.32</v>
      </c>
      <c r="I309" s="32">
        <v>0.81</v>
      </c>
      <c r="J309" s="31">
        <f t="shared" si="172"/>
        <v>20076.109200000003</v>
      </c>
      <c r="K309" s="35">
        <f t="shared" si="167"/>
        <v>0</v>
      </c>
      <c r="L309" s="36">
        <f t="shared" si="168"/>
        <v>0</v>
      </c>
      <c r="M309" s="35">
        <f t="shared" si="169"/>
        <v>0</v>
      </c>
      <c r="N309" s="35">
        <f t="shared" si="170"/>
        <v>20076.109200000003</v>
      </c>
      <c r="O309" s="37">
        <f t="shared" si="151"/>
        <v>1</v>
      </c>
    </row>
    <row r="310" spans="1:15" x14ac:dyDescent="0.25">
      <c r="A310" s="8" t="s">
        <v>387</v>
      </c>
      <c r="B310" s="4" t="s">
        <v>333</v>
      </c>
      <c r="C310" s="4" t="s">
        <v>6</v>
      </c>
      <c r="D310" s="101">
        <v>1</v>
      </c>
      <c r="E310" s="28"/>
      <c r="F310" s="29"/>
      <c r="G310" s="30">
        <f t="shared" si="161"/>
        <v>0</v>
      </c>
      <c r="H310" s="34">
        <f t="shared" si="162"/>
        <v>1</v>
      </c>
      <c r="I310" s="32">
        <v>3953.07</v>
      </c>
      <c r="J310" s="31">
        <f t="shared" si="172"/>
        <v>3953.07</v>
      </c>
      <c r="K310" s="35">
        <f t="shared" si="167"/>
        <v>0</v>
      </c>
      <c r="L310" s="36">
        <f t="shared" si="168"/>
        <v>0</v>
      </c>
      <c r="M310" s="35">
        <f t="shared" si="169"/>
        <v>0</v>
      </c>
      <c r="N310" s="35">
        <f t="shared" si="170"/>
        <v>3953.07</v>
      </c>
      <c r="O310" s="37">
        <f t="shared" si="151"/>
        <v>1</v>
      </c>
    </row>
    <row r="311" spans="1:15" s="10" customFormat="1" x14ac:dyDescent="0.3">
      <c r="A311" s="11" t="s">
        <v>388</v>
      </c>
      <c r="B311" s="11" t="s">
        <v>335</v>
      </c>
      <c r="C311" s="11"/>
      <c r="D311" s="103"/>
      <c r="E311" s="51"/>
      <c r="F311" s="63"/>
      <c r="G311" s="52">
        <f t="shared" si="161"/>
        <v>0</v>
      </c>
      <c r="H311" s="53">
        <f t="shared" si="162"/>
        <v>0</v>
      </c>
      <c r="I311" s="56"/>
      <c r="J311" s="56">
        <f>SUM(J312:J317)</f>
        <v>58460.928800000002</v>
      </c>
      <c r="K311" s="56">
        <f t="shared" ref="K311:N311" si="173">SUM(K312:K317)</f>
        <v>0</v>
      </c>
      <c r="L311" s="56">
        <f t="shared" si="173"/>
        <v>0</v>
      </c>
      <c r="M311" s="56">
        <f t="shared" si="173"/>
        <v>0</v>
      </c>
      <c r="N311" s="56">
        <f t="shared" si="173"/>
        <v>58460.928800000002</v>
      </c>
      <c r="O311" s="68">
        <f t="shared" si="151"/>
        <v>1</v>
      </c>
    </row>
    <row r="312" spans="1:15" ht="37.5" x14ac:dyDescent="0.25">
      <c r="A312" s="8" t="s">
        <v>389</v>
      </c>
      <c r="B312" s="4" t="s">
        <v>337</v>
      </c>
      <c r="C312" s="4" t="s">
        <v>6</v>
      </c>
      <c r="D312" s="101">
        <v>2</v>
      </c>
      <c r="E312" s="28"/>
      <c r="F312" s="29"/>
      <c r="G312" s="30">
        <f t="shared" si="161"/>
        <v>0</v>
      </c>
      <c r="H312" s="34">
        <f t="shared" si="162"/>
        <v>2</v>
      </c>
      <c r="I312" s="32">
        <v>642.49</v>
      </c>
      <c r="J312" s="31">
        <f t="shared" ref="J312:J317" si="174">I312*D312</f>
        <v>1284.98</v>
      </c>
      <c r="K312" s="35">
        <f t="shared" si="167"/>
        <v>0</v>
      </c>
      <c r="L312" s="36">
        <f t="shared" si="168"/>
        <v>0</v>
      </c>
      <c r="M312" s="35">
        <f t="shared" si="169"/>
        <v>0</v>
      </c>
      <c r="N312" s="35">
        <f t="shared" si="170"/>
        <v>1284.98</v>
      </c>
      <c r="O312" s="37">
        <f t="shared" si="151"/>
        <v>1</v>
      </c>
    </row>
    <row r="313" spans="1:15" ht="37.5" x14ac:dyDescent="0.25">
      <c r="A313" s="8" t="s">
        <v>390</v>
      </c>
      <c r="B313" s="4" t="s">
        <v>339</v>
      </c>
      <c r="C313" s="4" t="s">
        <v>14</v>
      </c>
      <c r="D313" s="101">
        <v>146</v>
      </c>
      <c r="E313" s="28"/>
      <c r="F313" s="29"/>
      <c r="G313" s="30">
        <f t="shared" si="161"/>
        <v>0</v>
      </c>
      <c r="H313" s="34">
        <f t="shared" si="162"/>
        <v>146</v>
      </c>
      <c r="I313" s="32">
        <v>144.63</v>
      </c>
      <c r="J313" s="31">
        <f t="shared" si="174"/>
        <v>21115.98</v>
      </c>
      <c r="K313" s="35">
        <f t="shared" si="167"/>
        <v>0</v>
      </c>
      <c r="L313" s="36">
        <f t="shared" si="168"/>
        <v>0</v>
      </c>
      <c r="M313" s="35">
        <f t="shared" si="169"/>
        <v>0</v>
      </c>
      <c r="N313" s="35">
        <f t="shared" si="170"/>
        <v>21115.98</v>
      </c>
      <c r="O313" s="37">
        <f t="shared" si="151"/>
        <v>1</v>
      </c>
    </row>
    <row r="314" spans="1:15" ht="37.5" x14ac:dyDescent="0.25">
      <c r="A314" s="8" t="s">
        <v>391</v>
      </c>
      <c r="B314" s="4" t="s">
        <v>341</v>
      </c>
      <c r="C314" s="4" t="s">
        <v>14</v>
      </c>
      <c r="D314" s="101">
        <v>96</v>
      </c>
      <c r="E314" s="28"/>
      <c r="F314" s="29"/>
      <c r="G314" s="30">
        <f t="shared" si="161"/>
        <v>0</v>
      </c>
      <c r="H314" s="34">
        <f t="shared" si="162"/>
        <v>96</v>
      </c>
      <c r="I314" s="32">
        <v>28.14</v>
      </c>
      <c r="J314" s="31">
        <f t="shared" si="174"/>
        <v>2701.44</v>
      </c>
      <c r="K314" s="35">
        <f t="shared" si="167"/>
        <v>0</v>
      </c>
      <c r="L314" s="36">
        <f t="shared" si="168"/>
        <v>0</v>
      </c>
      <c r="M314" s="35">
        <f t="shared" si="169"/>
        <v>0</v>
      </c>
      <c r="N314" s="35">
        <f t="shared" si="170"/>
        <v>2701.44</v>
      </c>
      <c r="O314" s="37">
        <f t="shared" si="151"/>
        <v>1</v>
      </c>
    </row>
    <row r="315" spans="1:15" ht="25" x14ac:dyDescent="0.25">
      <c r="A315" s="8" t="s">
        <v>392</v>
      </c>
      <c r="B315" s="4" t="s">
        <v>343</v>
      </c>
      <c r="C315" s="4" t="s">
        <v>14</v>
      </c>
      <c r="D315" s="101">
        <v>244.8</v>
      </c>
      <c r="E315" s="28"/>
      <c r="F315" s="29"/>
      <c r="G315" s="30">
        <f t="shared" si="161"/>
        <v>0</v>
      </c>
      <c r="H315" s="34">
        <f t="shared" si="162"/>
        <v>244.8</v>
      </c>
      <c r="I315" s="32">
        <v>3.95</v>
      </c>
      <c r="J315" s="31">
        <f t="shared" si="174"/>
        <v>966.96</v>
      </c>
      <c r="K315" s="35">
        <f t="shared" si="167"/>
        <v>0</v>
      </c>
      <c r="L315" s="36">
        <f t="shared" si="168"/>
        <v>0</v>
      </c>
      <c r="M315" s="35">
        <f t="shared" si="169"/>
        <v>0</v>
      </c>
      <c r="N315" s="35">
        <f t="shared" si="170"/>
        <v>966.96</v>
      </c>
      <c r="O315" s="37">
        <f t="shared" si="151"/>
        <v>1</v>
      </c>
    </row>
    <row r="316" spans="1:15" x14ac:dyDescent="0.25">
      <c r="A316" s="8" t="s">
        <v>393</v>
      </c>
      <c r="B316" s="4" t="s">
        <v>345</v>
      </c>
      <c r="C316" s="4" t="s">
        <v>38</v>
      </c>
      <c r="D316" s="101">
        <v>36.72</v>
      </c>
      <c r="E316" s="28"/>
      <c r="F316" s="29"/>
      <c r="G316" s="30">
        <f t="shared" si="161"/>
        <v>0</v>
      </c>
      <c r="H316" s="34">
        <f t="shared" si="162"/>
        <v>36.72</v>
      </c>
      <c r="I316" s="32">
        <v>624.39</v>
      </c>
      <c r="J316" s="31">
        <f t="shared" si="174"/>
        <v>22927.6008</v>
      </c>
      <c r="K316" s="35">
        <f t="shared" si="167"/>
        <v>0</v>
      </c>
      <c r="L316" s="36">
        <f t="shared" si="168"/>
        <v>0</v>
      </c>
      <c r="M316" s="35">
        <f t="shared" si="169"/>
        <v>0</v>
      </c>
      <c r="N316" s="35">
        <f t="shared" si="170"/>
        <v>22927.6008</v>
      </c>
      <c r="O316" s="37">
        <f t="shared" si="151"/>
        <v>1</v>
      </c>
    </row>
    <row r="317" spans="1:15" ht="25" x14ac:dyDescent="0.25">
      <c r="A317" s="8" t="s">
        <v>394</v>
      </c>
      <c r="B317" s="4" t="s">
        <v>347</v>
      </c>
      <c r="C317" s="4" t="s">
        <v>14</v>
      </c>
      <c r="D317" s="101">
        <v>244.8</v>
      </c>
      <c r="E317" s="28"/>
      <c r="F317" s="29"/>
      <c r="G317" s="30">
        <f t="shared" si="161"/>
        <v>0</v>
      </c>
      <c r="H317" s="34">
        <f t="shared" si="162"/>
        <v>244.8</v>
      </c>
      <c r="I317" s="32">
        <v>38.659999999999997</v>
      </c>
      <c r="J317" s="31">
        <f t="shared" si="174"/>
        <v>9463.9679999999989</v>
      </c>
      <c r="K317" s="35">
        <f t="shared" si="167"/>
        <v>0</v>
      </c>
      <c r="L317" s="36">
        <f t="shared" si="168"/>
        <v>0</v>
      </c>
      <c r="M317" s="35">
        <f t="shared" si="169"/>
        <v>0</v>
      </c>
      <c r="N317" s="35">
        <f t="shared" si="170"/>
        <v>9463.9679999999989</v>
      </c>
      <c r="O317" s="37">
        <f t="shared" si="151"/>
        <v>1</v>
      </c>
    </row>
    <row r="318" spans="1:15" s="10" customFormat="1" x14ac:dyDescent="0.3">
      <c r="A318" s="11" t="s">
        <v>395</v>
      </c>
      <c r="B318" s="11" t="s">
        <v>349</v>
      </c>
      <c r="C318" s="11"/>
      <c r="D318" s="103"/>
      <c r="E318" s="51"/>
      <c r="F318" s="63"/>
      <c r="G318" s="52">
        <f t="shared" si="161"/>
        <v>0</v>
      </c>
      <c r="H318" s="53">
        <f t="shared" si="162"/>
        <v>0</v>
      </c>
      <c r="I318" s="56"/>
      <c r="J318" s="56">
        <f>J319</f>
        <v>1687.7349999999999</v>
      </c>
      <c r="K318" s="56">
        <f t="shared" ref="K318:N318" si="175">K319</f>
        <v>0</v>
      </c>
      <c r="L318" s="56">
        <f t="shared" si="175"/>
        <v>0</v>
      </c>
      <c r="M318" s="56">
        <f t="shared" si="175"/>
        <v>0</v>
      </c>
      <c r="N318" s="56">
        <f t="shared" si="175"/>
        <v>1687.7349999999999</v>
      </c>
      <c r="O318" s="68">
        <f t="shared" si="151"/>
        <v>1</v>
      </c>
    </row>
    <row r="319" spans="1:15" x14ac:dyDescent="0.25">
      <c r="A319" s="8" t="s">
        <v>396</v>
      </c>
      <c r="B319" s="4" t="s">
        <v>351</v>
      </c>
      <c r="C319" s="4" t="s">
        <v>14</v>
      </c>
      <c r="D319" s="101">
        <v>3375.47</v>
      </c>
      <c r="E319" s="28"/>
      <c r="F319" s="29"/>
      <c r="G319" s="30">
        <f t="shared" si="161"/>
        <v>0</v>
      </c>
      <c r="H319" s="34">
        <f t="shared" si="162"/>
        <v>3375.47</v>
      </c>
      <c r="I319" s="32">
        <v>0.5</v>
      </c>
      <c r="J319" s="31">
        <f>I319*D319</f>
        <v>1687.7349999999999</v>
      </c>
      <c r="K319" s="35">
        <f t="shared" si="167"/>
        <v>0</v>
      </c>
      <c r="L319" s="36">
        <f t="shared" si="168"/>
        <v>0</v>
      </c>
      <c r="M319" s="35">
        <f t="shared" si="169"/>
        <v>0</v>
      </c>
      <c r="N319" s="35">
        <f t="shared" si="170"/>
        <v>1687.7349999999999</v>
      </c>
      <c r="O319" s="37">
        <f t="shared" si="151"/>
        <v>1</v>
      </c>
    </row>
    <row r="320" spans="1:15" s="13" customFormat="1" x14ac:dyDescent="0.3">
      <c r="A320" s="12" t="s">
        <v>397</v>
      </c>
      <c r="B320" s="12" t="s">
        <v>398</v>
      </c>
      <c r="C320" s="12"/>
      <c r="D320" s="102"/>
      <c r="E320" s="47"/>
      <c r="F320" s="62"/>
      <c r="G320" s="48">
        <f t="shared" si="161"/>
        <v>0</v>
      </c>
      <c r="H320" s="49">
        <f t="shared" si="162"/>
        <v>0</v>
      </c>
      <c r="I320" s="55"/>
      <c r="J320" s="55">
        <f>J321+J334+J347+J360+J387+J394</f>
        <v>1380204.6460000002</v>
      </c>
      <c r="K320" s="55">
        <f t="shared" ref="K320:N320" si="176">K321+K334+K347+K360+K387+K394</f>
        <v>0</v>
      </c>
      <c r="L320" s="55">
        <f t="shared" si="176"/>
        <v>0</v>
      </c>
      <c r="M320" s="55">
        <f t="shared" si="176"/>
        <v>0</v>
      </c>
      <c r="N320" s="55">
        <f t="shared" si="176"/>
        <v>1380204.6460000002</v>
      </c>
      <c r="O320" s="66">
        <f t="shared" si="151"/>
        <v>1</v>
      </c>
    </row>
    <row r="321" spans="1:15" s="10" customFormat="1" x14ac:dyDescent="0.3">
      <c r="A321" s="11" t="s">
        <v>399</v>
      </c>
      <c r="B321" s="11" t="s">
        <v>400</v>
      </c>
      <c r="C321" s="3"/>
      <c r="D321" s="100"/>
      <c r="E321" s="28"/>
      <c r="F321" s="29"/>
      <c r="G321" s="30">
        <f t="shared" si="161"/>
        <v>0</v>
      </c>
      <c r="H321" s="34">
        <f t="shared" si="162"/>
        <v>0</v>
      </c>
      <c r="I321" s="32"/>
      <c r="J321" s="32">
        <f>SUM(J322:J333)</f>
        <v>100611.5595</v>
      </c>
      <c r="K321" s="32">
        <f t="shared" ref="K321:N321" si="177">SUM(K322:K333)</f>
        <v>0</v>
      </c>
      <c r="L321" s="32">
        <f t="shared" si="177"/>
        <v>0</v>
      </c>
      <c r="M321" s="32">
        <f t="shared" si="177"/>
        <v>0</v>
      </c>
      <c r="N321" s="32">
        <f t="shared" si="177"/>
        <v>100611.5595</v>
      </c>
      <c r="O321" s="69">
        <f t="shared" si="151"/>
        <v>1</v>
      </c>
    </row>
    <row r="322" spans="1:15" x14ac:dyDescent="0.25">
      <c r="A322" s="8" t="s">
        <v>401</v>
      </c>
      <c r="B322" s="4" t="s">
        <v>35</v>
      </c>
      <c r="C322" s="4" t="s">
        <v>14</v>
      </c>
      <c r="D322" s="101">
        <v>645.61</v>
      </c>
      <c r="E322" s="28"/>
      <c r="F322" s="29"/>
      <c r="G322" s="30">
        <f t="shared" si="161"/>
        <v>0</v>
      </c>
      <c r="H322" s="34">
        <f t="shared" si="162"/>
        <v>645.61</v>
      </c>
      <c r="I322" s="32">
        <v>1.5</v>
      </c>
      <c r="J322" s="31">
        <f t="shared" ref="J322:J333" si="178">I322*D322</f>
        <v>968.41499999999996</v>
      </c>
      <c r="K322" s="35">
        <f t="shared" ref="K322:K385" si="179">I322*E322</f>
        <v>0</v>
      </c>
      <c r="L322" s="36">
        <f t="shared" ref="L322:L385" si="180">I322*F322</f>
        <v>0</v>
      </c>
      <c r="M322" s="35">
        <f t="shared" ref="M322:M385" si="181">I322*G322</f>
        <v>0</v>
      </c>
      <c r="N322" s="35">
        <f t="shared" ref="N322:N385" si="182">I322*H322</f>
        <v>968.41499999999996</v>
      </c>
      <c r="O322" s="37">
        <f t="shared" si="151"/>
        <v>1</v>
      </c>
    </row>
    <row r="323" spans="1:15" ht="25" x14ac:dyDescent="0.25">
      <c r="A323" s="8" t="s">
        <v>402</v>
      </c>
      <c r="B323" s="4" t="s">
        <v>37</v>
      </c>
      <c r="C323" s="4" t="s">
        <v>38</v>
      </c>
      <c r="D323" s="101">
        <v>193.68</v>
      </c>
      <c r="E323" s="28"/>
      <c r="F323" s="29"/>
      <c r="G323" s="30">
        <f t="shared" si="161"/>
        <v>0</v>
      </c>
      <c r="H323" s="34">
        <f t="shared" si="162"/>
        <v>193.68</v>
      </c>
      <c r="I323" s="32">
        <v>10.62</v>
      </c>
      <c r="J323" s="31">
        <f t="shared" si="178"/>
        <v>2056.8815999999997</v>
      </c>
      <c r="K323" s="35">
        <f t="shared" si="179"/>
        <v>0</v>
      </c>
      <c r="L323" s="36">
        <f t="shared" si="180"/>
        <v>0</v>
      </c>
      <c r="M323" s="35">
        <f t="shared" si="181"/>
        <v>0</v>
      </c>
      <c r="N323" s="35">
        <f t="shared" si="182"/>
        <v>2056.8815999999997</v>
      </c>
      <c r="O323" s="37">
        <f t="shared" si="151"/>
        <v>1</v>
      </c>
    </row>
    <row r="324" spans="1:15" x14ac:dyDescent="0.25">
      <c r="A324" s="8" t="s">
        <v>403</v>
      </c>
      <c r="B324" s="4" t="s">
        <v>40</v>
      </c>
      <c r="C324" s="4" t="s">
        <v>38</v>
      </c>
      <c r="D324" s="101">
        <v>251.78</v>
      </c>
      <c r="E324" s="28"/>
      <c r="F324" s="29"/>
      <c r="G324" s="30">
        <f t="shared" si="161"/>
        <v>0</v>
      </c>
      <c r="H324" s="34">
        <f t="shared" si="162"/>
        <v>251.78</v>
      </c>
      <c r="I324" s="32">
        <v>1.01</v>
      </c>
      <c r="J324" s="31">
        <f t="shared" si="178"/>
        <v>254.2978</v>
      </c>
      <c r="K324" s="35">
        <f t="shared" si="179"/>
        <v>0</v>
      </c>
      <c r="L324" s="36">
        <f t="shared" si="180"/>
        <v>0</v>
      </c>
      <c r="M324" s="35">
        <f t="shared" si="181"/>
        <v>0</v>
      </c>
      <c r="N324" s="35">
        <f t="shared" si="182"/>
        <v>254.2978</v>
      </c>
      <c r="O324" s="37">
        <f t="shared" si="151"/>
        <v>1</v>
      </c>
    </row>
    <row r="325" spans="1:15" ht="25" x14ac:dyDescent="0.25">
      <c r="A325" s="8" t="s">
        <v>404</v>
      </c>
      <c r="B325" s="4" t="s">
        <v>42</v>
      </c>
      <c r="C325" s="4" t="s">
        <v>43</v>
      </c>
      <c r="D325" s="101">
        <v>5665.05</v>
      </c>
      <c r="E325" s="28"/>
      <c r="F325" s="29"/>
      <c r="G325" s="30">
        <f t="shared" si="161"/>
        <v>0</v>
      </c>
      <c r="H325" s="34">
        <f t="shared" si="162"/>
        <v>5665.05</v>
      </c>
      <c r="I325" s="32">
        <v>0.81</v>
      </c>
      <c r="J325" s="31">
        <f t="shared" si="178"/>
        <v>4588.6905000000006</v>
      </c>
      <c r="K325" s="35">
        <f t="shared" si="179"/>
        <v>0</v>
      </c>
      <c r="L325" s="36">
        <f t="shared" si="180"/>
        <v>0</v>
      </c>
      <c r="M325" s="35">
        <f t="shared" si="181"/>
        <v>0</v>
      </c>
      <c r="N325" s="35">
        <f t="shared" si="182"/>
        <v>4588.6905000000006</v>
      </c>
      <c r="O325" s="37">
        <f t="shared" si="151"/>
        <v>1</v>
      </c>
    </row>
    <row r="326" spans="1:15" ht="25" x14ac:dyDescent="0.25">
      <c r="A326" s="8" t="s">
        <v>405</v>
      </c>
      <c r="B326" s="4" t="s">
        <v>45</v>
      </c>
      <c r="C326" s="4" t="s">
        <v>14</v>
      </c>
      <c r="D326" s="101">
        <v>645.61</v>
      </c>
      <c r="E326" s="28"/>
      <c r="F326" s="29"/>
      <c r="G326" s="30">
        <f t="shared" si="161"/>
        <v>0</v>
      </c>
      <c r="H326" s="34">
        <f t="shared" si="162"/>
        <v>645.61</v>
      </c>
      <c r="I326" s="32">
        <v>2.12</v>
      </c>
      <c r="J326" s="31">
        <f t="shared" si="178"/>
        <v>1368.6932000000002</v>
      </c>
      <c r="K326" s="35">
        <f t="shared" si="179"/>
        <v>0</v>
      </c>
      <c r="L326" s="36">
        <f t="shared" si="180"/>
        <v>0</v>
      </c>
      <c r="M326" s="35">
        <f t="shared" si="181"/>
        <v>0</v>
      </c>
      <c r="N326" s="35">
        <f t="shared" si="182"/>
        <v>1368.6932000000002</v>
      </c>
      <c r="O326" s="37">
        <f t="shared" si="151"/>
        <v>1</v>
      </c>
    </row>
    <row r="327" spans="1:15" ht="25" x14ac:dyDescent="0.25">
      <c r="A327" s="8" t="s">
        <v>406</v>
      </c>
      <c r="B327" s="4" t="s">
        <v>47</v>
      </c>
      <c r="C327" s="4" t="s">
        <v>38</v>
      </c>
      <c r="D327" s="101">
        <v>64.56</v>
      </c>
      <c r="E327" s="28"/>
      <c r="F327" s="29"/>
      <c r="G327" s="30">
        <f t="shared" si="161"/>
        <v>0</v>
      </c>
      <c r="H327" s="34">
        <f t="shared" si="162"/>
        <v>64.56</v>
      </c>
      <c r="I327" s="32">
        <v>12.76</v>
      </c>
      <c r="J327" s="31">
        <f t="shared" si="178"/>
        <v>823.78560000000004</v>
      </c>
      <c r="K327" s="35">
        <f t="shared" si="179"/>
        <v>0</v>
      </c>
      <c r="L327" s="36">
        <f t="shared" si="180"/>
        <v>0</v>
      </c>
      <c r="M327" s="35">
        <f t="shared" si="181"/>
        <v>0</v>
      </c>
      <c r="N327" s="35">
        <f t="shared" si="182"/>
        <v>823.78560000000004</v>
      </c>
      <c r="O327" s="37">
        <f t="shared" ref="O327:O390" si="183">N327/J327</f>
        <v>1</v>
      </c>
    </row>
    <row r="328" spans="1:15" x14ac:dyDescent="0.25">
      <c r="A328" s="8" t="s">
        <v>407</v>
      </c>
      <c r="B328" s="4" t="s">
        <v>49</v>
      </c>
      <c r="C328" s="4" t="s">
        <v>38</v>
      </c>
      <c r="D328" s="101">
        <v>64.56</v>
      </c>
      <c r="E328" s="28"/>
      <c r="F328" s="29"/>
      <c r="G328" s="30">
        <f t="shared" si="161"/>
        <v>0</v>
      </c>
      <c r="H328" s="34">
        <f t="shared" si="162"/>
        <v>64.56</v>
      </c>
      <c r="I328" s="32">
        <v>0.48</v>
      </c>
      <c r="J328" s="31">
        <f t="shared" si="178"/>
        <v>30.988800000000001</v>
      </c>
      <c r="K328" s="35">
        <f t="shared" si="179"/>
        <v>0</v>
      </c>
      <c r="L328" s="36">
        <f t="shared" si="180"/>
        <v>0</v>
      </c>
      <c r="M328" s="35">
        <f t="shared" si="181"/>
        <v>0</v>
      </c>
      <c r="N328" s="35">
        <f t="shared" si="182"/>
        <v>30.988800000000001</v>
      </c>
      <c r="O328" s="37">
        <f t="shared" si="183"/>
        <v>1</v>
      </c>
    </row>
    <row r="329" spans="1:15" ht="25" x14ac:dyDescent="0.25">
      <c r="A329" s="8" t="s">
        <v>408</v>
      </c>
      <c r="B329" s="4" t="s">
        <v>42</v>
      </c>
      <c r="C329" s="4" t="s">
        <v>43</v>
      </c>
      <c r="D329" s="101">
        <v>1452.6</v>
      </c>
      <c r="E329" s="28"/>
      <c r="F329" s="29"/>
      <c r="G329" s="30">
        <f t="shared" si="161"/>
        <v>0</v>
      </c>
      <c r="H329" s="34">
        <f t="shared" si="162"/>
        <v>1452.6</v>
      </c>
      <c r="I329" s="32">
        <v>0.81</v>
      </c>
      <c r="J329" s="31">
        <f t="shared" si="178"/>
        <v>1176.606</v>
      </c>
      <c r="K329" s="35">
        <f t="shared" si="179"/>
        <v>0</v>
      </c>
      <c r="L329" s="36">
        <f t="shared" si="180"/>
        <v>0</v>
      </c>
      <c r="M329" s="35">
        <f t="shared" si="181"/>
        <v>0</v>
      </c>
      <c r="N329" s="35">
        <f t="shared" si="182"/>
        <v>1176.606</v>
      </c>
      <c r="O329" s="37">
        <f t="shared" si="183"/>
        <v>1</v>
      </c>
    </row>
    <row r="330" spans="1:15" ht="25" x14ac:dyDescent="0.25">
      <c r="A330" s="8" t="s">
        <v>409</v>
      </c>
      <c r="B330" s="4" t="s">
        <v>52</v>
      </c>
      <c r="C330" s="4" t="s">
        <v>14</v>
      </c>
      <c r="D330" s="101">
        <v>645.61</v>
      </c>
      <c r="E330" s="28"/>
      <c r="F330" s="29"/>
      <c r="G330" s="30">
        <f t="shared" si="161"/>
        <v>0</v>
      </c>
      <c r="H330" s="34">
        <f t="shared" si="162"/>
        <v>645.61</v>
      </c>
      <c r="I330" s="32">
        <v>122.3</v>
      </c>
      <c r="J330" s="31">
        <f t="shared" si="178"/>
        <v>78958.103000000003</v>
      </c>
      <c r="K330" s="35">
        <f t="shared" si="179"/>
        <v>0</v>
      </c>
      <c r="L330" s="36">
        <f t="shared" si="180"/>
        <v>0</v>
      </c>
      <c r="M330" s="35">
        <f t="shared" si="181"/>
        <v>0</v>
      </c>
      <c r="N330" s="35">
        <f t="shared" si="182"/>
        <v>78958.103000000003</v>
      </c>
      <c r="O330" s="37">
        <f t="shared" si="183"/>
        <v>1</v>
      </c>
    </row>
    <row r="331" spans="1:15" ht="25" x14ac:dyDescent="0.25">
      <c r="A331" s="8" t="s">
        <v>410</v>
      </c>
      <c r="B331" s="4" t="s">
        <v>54</v>
      </c>
      <c r="C331" s="4" t="s">
        <v>55</v>
      </c>
      <c r="D331" s="101">
        <v>184.46</v>
      </c>
      <c r="E331" s="28"/>
      <c r="F331" s="29"/>
      <c r="G331" s="30">
        <f t="shared" si="161"/>
        <v>0</v>
      </c>
      <c r="H331" s="34">
        <f t="shared" si="162"/>
        <v>184.46</v>
      </c>
      <c r="I331" s="32">
        <v>43.33</v>
      </c>
      <c r="J331" s="31">
        <f t="shared" si="178"/>
        <v>7992.6517999999996</v>
      </c>
      <c r="K331" s="35">
        <f t="shared" si="179"/>
        <v>0</v>
      </c>
      <c r="L331" s="36">
        <f t="shared" si="180"/>
        <v>0</v>
      </c>
      <c r="M331" s="35">
        <f t="shared" si="181"/>
        <v>0</v>
      </c>
      <c r="N331" s="35">
        <f t="shared" si="182"/>
        <v>7992.6517999999996</v>
      </c>
      <c r="O331" s="37">
        <f t="shared" si="183"/>
        <v>1</v>
      </c>
    </row>
    <row r="332" spans="1:15" ht="25" x14ac:dyDescent="0.25">
      <c r="A332" s="8" t="s">
        <v>411</v>
      </c>
      <c r="B332" s="4" t="s">
        <v>57</v>
      </c>
      <c r="C332" s="4" t="s">
        <v>55</v>
      </c>
      <c r="D332" s="101">
        <v>184.46</v>
      </c>
      <c r="E332" s="28"/>
      <c r="F332" s="29"/>
      <c r="G332" s="30">
        <f t="shared" si="161"/>
        <v>0</v>
      </c>
      <c r="H332" s="34">
        <f t="shared" si="162"/>
        <v>184.46</v>
      </c>
      <c r="I332" s="32">
        <v>8.32</v>
      </c>
      <c r="J332" s="31">
        <f t="shared" si="178"/>
        <v>1534.7072000000001</v>
      </c>
      <c r="K332" s="35">
        <f t="shared" si="179"/>
        <v>0</v>
      </c>
      <c r="L332" s="36">
        <f t="shared" si="180"/>
        <v>0</v>
      </c>
      <c r="M332" s="35">
        <f t="shared" si="181"/>
        <v>0</v>
      </c>
      <c r="N332" s="35">
        <f t="shared" si="182"/>
        <v>1534.7072000000001</v>
      </c>
      <c r="O332" s="37">
        <f t="shared" si="183"/>
        <v>1</v>
      </c>
    </row>
    <row r="333" spans="1:15" x14ac:dyDescent="0.25">
      <c r="A333" s="8" t="s">
        <v>412</v>
      </c>
      <c r="B333" s="4" t="s">
        <v>59</v>
      </c>
      <c r="C333" s="4" t="s">
        <v>55</v>
      </c>
      <c r="D333" s="101">
        <v>184.46</v>
      </c>
      <c r="E333" s="28"/>
      <c r="F333" s="29"/>
      <c r="G333" s="30">
        <f t="shared" si="161"/>
        <v>0</v>
      </c>
      <c r="H333" s="34">
        <f t="shared" si="162"/>
        <v>184.46</v>
      </c>
      <c r="I333" s="32">
        <v>4.6500000000000004</v>
      </c>
      <c r="J333" s="31">
        <f t="shared" si="178"/>
        <v>857.73900000000015</v>
      </c>
      <c r="K333" s="35">
        <f t="shared" si="179"/>
        <v>0</v>
      </c>
      <c r="L333" s="36">
        <f t="shared" si="180"/>
        <v>0</v>
      </c>
      <c r="M333" s="35">
        <f t="shared" si="181"/>
        <v>0</v>
      </c>
      <c r="N333" s="35">
        <f t="shared" si="182"/>
        <v>857.73900000000015</v>
      </c>
      <c r="O333" s="37">
        <f t="shared" si="183"/>
        <v>1</v>
      </c>
    </row>
    <row r="334" spans="1:15" s="10" customFormat="1" x14ac:dyDescent="0.3">
      <c r="A334" s="11" t="s">
        <v>413</v>
      </c>
      <c r="B334" s="11" t="s">
        <v>414</v>
      </c>
      <c r="C334" s="11"/>
      <c r="D334" s="103"/>
      <c r="E334" s="51"/>
      <c r="F334" s="63"/>
      <c r="G334" s="52">
        <f t="shared" si="161"/>
        <v>0</v>
      </c>
      <c r="H334" s="53">
        <f t="shared" si="162"/>
        <v>0</v>
      </c>
      <c r="I334" s="56"/>
      <c r="J334" s="56">
        <f>SUM(J335:J346)</f>
        <v>168213.62240000002</v>
      </c>
      <c r="K334" s="56">
        <f t="shared" ref="K334:N334" si="184">SUM(K335:K346)</f>
        <v>0</v>
      </c>
      <c r="L334" s="56">
        <f t="shared" si="184"/>
        <v>0</v>
      </c>
      <c r="M334" s="56">
        <f t="shared" si="184"/>
        <v>0</v>
      </c>
      <c r="N334" s="56">
        <f t="shared" si="184"/>
        <v>168213.62240000002</v>
      </c>
      <c r="O334" s="68">
        <f t="shared" si="183"/>
        <v>1</v>
      </c>
    </row>
    <row r="335" spans="1:15" x14ac:dyDescent="0.25">
      <c r="A335" s="8" t="s">
        <v>415</v>
      </c>
      <c r="B335" s="4" t="s">
        <v>35</v>
      </c>
      <c r="C335" s="4" t="s">
        <v>14</v>
      </c>
      <c r="D335" s="101">
        <v>1079.4000000000001</v>
      </c>
      <c r="E335" s="28"/>
      <c r="F335" s="29"/>
      <c r="G335" s="30">
        <f t="shared" si="161"/>
        <v>0</v>
      </c>
      <c r="H335" s="34">
        <f t="shared" si="162"/>
        <v>1079.4000000000001</v>
      </c>
      <c r="I335" s="32">
        <v>1.5</v>
      </c>
      <c r="J335" s="31">
        <f t="shared" ref="J335:J346" si="185">I335*D335</f>
        <v>1619.1000000000001</v>
      </c>
      <c r="K335" s="35">
        <f t="shared" si="179"/>
        <v>0</v>
      </c>
      <c r="L335" s="36">
        <f t="shared" si="180"/>
        <v>0</v>
      </c>
      <c r="M335" s="35">
        <f t="shared" si="181"/>
        <v>0</v>
      </c>
      <c r="N335" s="35">
        <f t="shared" si="182"/>
        <v>1619.1000000000001</v>
      </c>
      <c r="O335" s="37">
        <f t="shared" si="183"/>
        <v>1</v>
      </c>
    </row>
    <row r="336" spans="1:15" ht="25" x14ac:dyDescent="0.25">
      <c r="A336" s="8" t="s">
        <v>416</v>
      </c>
      <c r="B336" s="4" t="s">
        <v>37</v>
      </c>
      <c r="C336" s="4" t="s">
        <v>38</v>
      </c>
      <c r="D336" s="101">
        <v>323.82</v>
      </c>
      <c r="E336" s="28"/>
      <c r="F336" s="29"/>
      <c r="G336" s="30">
        <f t="shared" si="161"/>
        <v>0</v>
      </c>
      <c r="H336" s="34">
        <f t="shared" si="162"/>
        <v>323.82</v>
      </c>
      <c r="I336" s="32">
        <v>10.62</v>
      </c>
      <c r="J336" s="31">
        <f t="shared" si="185"/>
        <v>3438.9683999999997</v>
      </c>
      <c r="K336" s="35">
        <f t="shared" si="179"/>
        <v>0</v>
      </c>
      <c r="L336" s="36">
        <f t="shared" si="180"/>
        <v>0</v>
      </c>
      <c r="M336" s="35">
        <f t="shared" si="181"/>
        <v>0</v>
      </c>
      <c r="N336" s="35">
        <f t="shared" si="182"/>
        <v>3438.9683999999997</v>
      </c>
      <c r="O336" s="37">
        <f t="shared" si="183"/>
        <v>1</v>
      </c>
    </row>
    <row r="337" spans="1:15" x14ac:dyDescent="0.25">
      <c r="A337" s="8" t="s">
        <v>417</v>
      </c>
      <c r="B337" s="4" t="s">
        <v>40</v>
      </c>
      <c r="C337" s="4" t="s">
        <v>38</v>
      </c>
      <c r="D337" s="101">
        <v>420.97</v>
      </c>
      <c r="E337" s="28"/>
      <c r="F337" s="29"/>
      <c r="G337" s="30">
        <f t="shared" si="161"/>
        <v>0</v>
      </c>
      <c r="H337" s="34">
        <f t="shared" si="162"/>
        <v>420.97</v>
      </c>
      <c r="I337" s="32">
        <v>1.01</v>
      </c>
      <c r="J337" s="31">
        <f t="shared" si="185"/>
        <v>425.17970000000003</v>
      </c>
      <c r="K337" s="35">
        <f t="shared" si="179"/>
        <v>0</v>
      </c>
      <c r="L337" s="36">
        <f t="shared" si="180"/>
        <v>0</v>
      </c>
      <c r="M337" s="35">
        <f t="shared" si="181"/>
        <v>0</v>
      </c>
      <c r="N337" s="35">
        <f t="shared" si="182"/>
        <v>425.17970000000003</v>
      </c>
      <c r="O337" s="37">
        <f t="shared" si="183"/>
        <v>1</v>
      </c>
    </row>
    <row r="338" spans="1:15" ht="25" x14ac:dyDescent="0.25">
      <c r="A338" s="8" t="s">
        <v>418</v>
      </c>
      <c r="B338" s="4" t="s">
        <v>42</v>
      </c>
      <c r="C338" s="4" t="s">
        <v>43</v>
      </c>
      <c r="D338" s="101">
        <v>9471.82</v>
      </c>
      <c r="E338" s="28"/>
      <c r="F338" s="29"/>
      <c r="G338" s="30">
        <f t="shared" si="161"/>
        <v>0</v>
      </c>
      <c r="H338" s="34">
        <f t="shared" si="162"/>
        <v>9471.82</v>
      </c>
      <c r="I338" s="32">
        <v>0.81</v>
      </c>
      <c r="J338" s="31">
        <f t="shared" si="185"/>
        <v>7672.1742000000004</v>
      </c>
      <c r="K338" s="35">
        <f t="shared" si="179"/>
        <v>0</v>
      </c>
      <c r="L338" s="36">
        <f t="shared" si="180"/>
        <v>0</v>
      </c>
      <c r="M338" s="35">
        <f t="shared" si="181"/>
        <v>0</v>
      </c>
      <c r="N338" s="35">
        <f t="shared" si="182"/>
        <v>7672.1742000000004</v>
      </c>
      <c r="O338" s="37">
        <f t="shared" si="183"/>
        <v>1</v>
      </c>
    </row>
    <row r="339" spans="1:15" ht="25" x14ac:dyDescent="0.25">
      <c r="A339" s="8" t="s">
        <v>419</v>
      </c>
      <c r="B339" s="4" t="s">
        <v>45</v>
      </c>
      <c r="C339" s="4" t="s">
        <v>14</v>
      </c>
      <c r="D339" s="101">
        <v>1079.4000000000001</v>
      </c>
      <c r="E339" s="28"/>
      <c r="F339" s="29"/>
      <c r="G339" s="30">
        <f t="shared" si="161"/>
        <v>0</v>
      </c>
      <c r="H339" s="34">
        <f t="shared" si="162"/>
        <v>1079.4000000000001</v>
      </c>
      <c r="I339" s="32">
        <v>2.12</v>
      </c>
      <c r="J339" s="31">
        <f t="shared" si="185"/>
        <v>2288.3280000000004</v>
      </c>
      <c r="K339" s="35">
        <f t="shared" si="179"/>
        <v>0</v>
      </c>
      <c r="L339" s="36">
        <f t="shared" si="180"/>
        <v>0</v>
      </c>
      <c r="M339" s="35">
        <f t="shared" si="181"/>
        <v>0</v>
      </c>
      <c r="N339" s="35">
        <f t="shared" si="182"/>
        <v>2288.3280000000004</v>
      </c>
      <c r="O339" s="37">
        <f t="shared" si="183"/>
        <v>1</v>
      </c>
    </row>
    <row r="340" spans="1:15" ht="25" x14ac:dyDescent="0.25">
      <c r="A340" s="8" t="s">
        <v>420</v>
      </c>
      <c r="B340" s="4" t="s">
        <v>47</v>
      </c>
      <c r="C340" s="4" t="s">
        <v>38</v>
      </c>
      <c r="D340" s="101">
        <v>107.94</v>
      </c>
      <c r="E340" s="28"/>
      <c r="F340" s="29"/>
      <c r="G340" s="30">
        <f t="shared" si="161"/>
        <v>0</v>
      </c>
      <c r="H340" s="34">
        <f t="shared" si="162"/>
        <v>107.94</v>
      </c>
      <c r="I340" s="32">
        <v>12.76</v>
      </c>
      <c r="J340" s="31">
        <f t="shared" si="185"/>
        <v>1377.3144</v>
      </c>
      <c r="K340" s="35">
        <f t="shared" si="179"/>
        <v>0</v>
      </c>
      <c r="L340" s="36">
        <f t="shared" si="180"/>
        <v>0</v>
      </c>
      <c r="M340" s="35">
        <f t="shared" si="181"/>
        <v>0</v>
      </c>
      <c r="N340" s="35">
        <f t="shared" si="182"/>
        <v>1377.3144</v>
      </c>
      <c r="O340" s="37">
        <f t="shared" si="183"/>
        <v>1</v>
      </c>
    </row>
    <row r="341" spans="1:15" x14ac:dyDescent="0.25">
      <c r="A341" s="8" t="s">
        <v>421</v>
      </c>
      <c r="B341" s="4" t="s">
        <v>49</v>
      </c>
      <c r="C341" s="4" t="s">
        <v>38</v>
      </c>
      <c r="D341" s="101">
        <v>107.94</v>
      </c>
      <c r="E341" s="28"/>
      <c r="F341" s="29"/>
      <c r="G341" s="30">
        <f t="shared" si="161"/>
        <v>0</v>
      </c>
      <c r="H341" s="34">
        <f t="shared" si="162"/>
        <v>107.94</v>
      </c>
      <c r="I341" s="32">
        <v>0.48</v>
      </c>
      <c r="J341" s="31">
        <f t="shared" si="185"/>
        <v>51.811199999999999</v>
      </c>
      <c r="K341" s="35">
        <f t="shared" si="179"/>
        <v>0</v>
      </c>
      <c r="L341" s="36">
        <f t="shared" si="180"/>
        <v>0</v>
      </c>
      <c r="M341" s="35">
        <f t="shared" si="181"/>
        <v>0</v>
      </c>
      <c r="N341" s="35">
        <f t="shared" si="182"/>
        <v>51.811199999999999</v>
      </c>
      <c r="O341" s="37">
        <f t="shared" si="183"/>
        <v>1</v>
      </c>
    </row>
    <row r="342" spans="1:15" ht="25" x14ac:dyDescent="0.25">
      <c r="A342" s="8" t="s">
        <v>422</v>
      </c>
      <c r="B342" s="4" t="s">
        <v>42</v>
      </c>
      <c r="C342" s="4" t="s">
        <v>43</v>
      </c>
      <c r="D342" s="101">
        <v>2428.65</v>
      </c>
      <c r="E342" s="28"/>
      <c r="F342" s="29"/>
      <c r="G342" s="30">
        <f t="shared" si="161"/>
        <v>0</v>
      </c>
      <c r="H342" s="34">
        <f t="shared" si="162"/>
        <v>2428.65</v>
      </c>
      <c r="I342" s="32">
        <v>0.81</v>
      </c>
      <c r="J342" s="31">
        <f t="shared" si="185"/>
        <v>1967.2065000000002</v>
      </c>
      <c r="K342" s="35">
        <f t="shared" si="179"/>
        <v>0</v>
      </c>
      <c r="L342" s="36">
        <f t="shared" si="180"/>
        <v>0</v>
      </c>
      <c r="M342" s="35">
        <f t="shared" si="181"/>
        <v>0</v>
      </c>
      <c r="N342" s="35">
        <f t="shared" si="182"/>
        <v>1967.2065000000002</v>
      </c>
      <c r="O342" s="37">
        <f t="shared" si="183"/>
        <v>1</v>
      </c>
    </row>
    <row r="343" spans="1:15" ht="25" x14ac:dyDescent="0.25">
      <c r="A343" s="8" t="s">
        <v>423</v>
      </c>
      <c r="B343" s="4" t="s">
        <v>52</v>
      </c>
      <c r="C343" s="4" t="s">
        <v>14</v>
      </c>
      <c r="D343" s="101">
        <v>1079.4000000000001</v>
      </c>
      <c r="E343" s="28"/>
      <c r="F343" s="29"/>
      <c r="G343" s="30">
        <f t="shared" ref="G343:G406" si="186">E343+F343</f>
        <v>0</v>
      </c>
      <c r="H343" s="34">
        <f t="shared" ref="H343:H406" si="187">D343-G343</f>
        <v>1079.4000000000001</v>
      </c>
      <c r="I343" s="32">
        <v>122.3</v>
      </c>
      <c r="J343" s="31">
        <f t="shared" si="185"/>
        <v>132010.62</v>
      </c>
      <c r="K343" s="35">
        <f t="shared" si="179"/>
        <v>0</v>
      </c>
      <c r="L343" s="36">
        <f t="shared" si="180"/>
        <v>0</v>
      </c>
      <c r="M343" s="35">
        <f t="shared" si="181"/>
        <v>0</v>
      </c>
      <c r="N343" s="35">
        <f t="shared" si="182"/>
        <v>132010.62</v>
      </c>
      <c r="O343" s="37">
        <f t="shared" si="183"/>
        <v>1</v>
      </c>
    </row>
    <row r="344" spans="1:15" ht="25" x14ac:dyDescent="0.25">
      <c r="A344" s="8" t="s">
        <v>424</v>
      </c>
      <c r="B344" s="4" t="s">
        <v>54</v>
      </c>
      <c r="C344" s="4" t="s">
        <v>55</v>
      </c>
      <c r="D344" s="101">
        <v>308.39999999999998</v>
      </c>
      <c r="E344" s="28"/>
      <c r="F344" s="29"/>
      <c r="G344" s="30">
        <f t="shared" si="186"/>
        <v>0</v>
      </c>
      <c r="H344" s="34">
        <f t="shared" si="187"/>
        <v>308.39999999999998</v>
      </c>
      <c r="I344" s="32">
        <v>43.33</v>
      </c>
      <c r="J344" s="31">
        <f t="shared" si="185"/>
        <v>13362.971999999998</v>
      </c>
      <c r="K344" s="35">
        <f t="shared" si="179"/>
        <v>0</v>
      </c>
      <c r="L344" s="36">
        <f t="shared" si="180"/>
        <v>0</v>
      </c>
      <c r="M344" s="35">
        <f t="shared" si="181"/>
        <v>0</v>
      </c>
      <c r="N344" s="35">
        <f t="shared" si="182"/>
        <v>13362.971999999998</v>
      </c>
      <c r="O344" s="37">
        <f t="shared" si="183"/>
        <v>1</v>
      </c>
    </row>
    <row r="345" spans="1:15" ht="25" x14ac:dyDescent="0.25">
      <c r="A345" s="8" t="s">
        <v>425</v>
      </c>
      <c r="B345" s="4" t="s">
        <v>57</v>
      </c>
      <c r="C345" s="4" t="s">
        <v>55</v>
      </c>
      <c r="D345" s="101">
        <v>308.39999999999998</v>
      </c>
      <c r="E345" s="28"/>
      <c r="F345" s="29"/>
      <c r="G345" s="30">
        <f t="shared" si="186"/>
        <v>0</v>
      </c>
      <c r="H345" s="34">
        <f t="shared" si="187"/>
        <v>308.39999999999998</v>
      </c>
      <c r="I345" s="32">
        <v>8.32</v>
      </c>
      <c r="J345" s="31">
        <f t="shared" si="185"/>
        <v>2565.8879999999999</v>
      </c>
      <c r="K345" s="35">
        <f t="shared" si="179"/>
        <v>0</v>
      </c>
      <c r="L345" s="36">
        <f t="shared" si="180"/>
        <v>0</v>
      </c>
      <c r="M345" s="35">
        <f t="shared" si="181"/>
        <v>0</v>
      </c>
      <c r="N345" s="35">
        <f t="shared" si="182"/>
        <v>2565.8879999999999</v>
      </c>
      <c r="O345" s="37">
        <f t="shared" si="183"/>
        <v>1</v>
      </c>
    </row>
    <row r="346" spans="1:15" x14ac:dyDescent="0.25">
      <c r="A346" s="8" t="s">
        <v>426</v>
      </c>
      <c r="B346" s="4" t="s">
        <v>59</v>
      </c>
      <c r="C346" s="4" t="s">
        <v>55</v>
      </c>
      <c r="D346" s="101">
        <v>308.39999999999998</v>
      </c>
      <c r="E346" s="28"/>
      <c r="F346" s="29"/>
      <c r="G346" s="30">
        <f t="shared" si="186"/>
        <v>0</v>
      </c>
      <c r="H346" s="34">
        <f t="shared" si="187"/>
        <v>308.39999999999998</v>
      </c>
      <c r="I346" s="32">
        <v>4.6500000000000004</v>
      </c>
      <c r="J346" s="31">
        <f t="shared" si="185"/>
        <v>1434.06</v>
      </c>
      <c r="K346" s="35">
        <f t="shared" si="179"/>
        <v>0</v>
      </c>
      <c r="L346" s="36">
        <f t="shared" si="180"/>
        <v>0</v>
      </c>
      <c r="M346" s="35">
        <f t="shared" si="181"/>
        <v>0</v>
      </c>
      <c r="N346" s="35">
        <f t="shared" si="182"/>
        <v>1434.06</v>
      </c>
      <c r="O346" s="37">
        <f t="shared" si="183"/>
        <v>1</v>
      </c>
    </row>
    <row r="347" spans="1:15" s="10" customFormat="1" x14ac:dyDescent="0.3">
      <c r="A347" s="11" t="s">
        <v>427</v>
      </c>
      <c r="B347" s="11" t="s">
        <v>428</v>
      </c>
      <c r="C347" s="11"/>
      <c r="D347" s="103"/>
      <c r="E347" s="51"/>
      <c r="F347" s="63"/>
      <c r="G347" s="52">
        <f t="shared" si="186"/>
        <v>0</v>
      </c>
      <c r="H347" s="53">
        <f t="shared" si="187"/>
        <v>0</v>
      </c>
      <c r="I347" s="56"/>
      <c r="J347" s="56">
        <f>SUM(J348:J359)</f>
        <v>392400.21549999999</v>
      </c>
      <c r="K347" s="56">
        <f t="shared" ref="K347:N347" si="188">SUM(K348:K359)</f>
        <v>0</v>
      </c>
      <c r="L347" s="56">
        <f t="shared" si="188"/>
        <v>0</v>
      </c>
      <c r="M347" s="56">
        <f t="shared" si="188"/>
        <v>0</v>
      </c>
      <c r="N347" s="56">
        <f t="shared" si="188"/>
        <v>392400.21549999999</v>
      </c>
      <c r="O347" s="68">
        <f t="shared" si="183"/>
        <v>1</v>
      </c>
    </row>
    <row r="348" spans="1:15" x14ac:dyDescent="0.25">
      <c r="A348" s="8" t="s">
        <v>429</v>
      </c>
      <c r="B348" s="4" t="s">
        <v>35</v>
      </c>
      <c r="C348" s="4" t="s">
        <v>14</v>
      </c>
      <c r="D348" s="101">
        <v>2517.9699999999998</v>
      </c>
      <c r="E348" s="28"/>
      <c r="F348" s="29"/>
      <c r="G348" s="30">
        <f t="shared" si="186"/>
        <v>0</v>
      </c>
      <c r="H348" s="34">
        <f t="shared" si="187"/>
        <v>2517.9699999999998</v>
      </c>
      <c r="I348" s="32">
        <v>1.5</v>
      </c>
      <c r="J348" s="31">
        <f t="shared" ref="J348:J359" si="189">I348*D348</f>
        <v>3776.9549999999999</v>
      </c>
      <c r="K348" s="35">
        <f t="shared" si="179"/>
        <v>0</v>
      </c>
      <c r="L348" s="36">
        <f t="shared" si="180"/>
        <v>0</v>
      </c>
      <c r="M348" s="35">
        <f t="shared" si="181"/>
        <v>0</v>
      </c>
      <c r="N348" s="35">
        <f t="shared" si="182"/>
        <v>3776.9549999999999</v>
      </c>
      <c r="O348" s="37">
        <f t="shared" si="183"/>
        <v>1</v>
      </c>
    </row>
    <row r="349" spans="1:15" ht="25" x14ac:dyDescent="0.25">
      <c r="A349" s="8" t="s">
        <v>430</v>
      </c>
      <c r="B349" s="4" t="s">
        <v>37</v>
      </c>
      <c r="C349" s="4" t="s">
        <v>38</v>
      </c>
      <c r="D349" s="101">
        <v>755.39</v>
      </c>
      <c r="E349" s="28"/>
      <c r="F349" s="29"/>
      <c r="G349" s="30">
        <f t="shared" si="186"/>
        <v>0</v>
      </c>
      <c r="H349" s="34">
        <f t="shared" si="187"/>
        <v>755.39</v>
      </c>
      <c r="I349" s="32">
        <v>10.62</v>
      </c>
      <c r="J349" s="31">
        <f t="shared" si="189"/>
        <v>8022.2417999999989</v>
      </c>
      <c r="K349" s="35">
        <f t="shared" si="179"/>
        <v>0</v>
      </c>
      <c r="L349" s="36">
        <f t="shared" si="180"/>
        <v>0</v>
      </c>
      <c r="M349" s="35">
        <f t="shared" si="181"/>
        <v>0</v>
      </c>
      <c r="N349" s="35">
        <f t="shared" si="182"/>
        <v>8022.2417999999989</v>
      </c>
      <c r="O349" s="37">
        <f t="shared" si="183"/>
        <v>1</v>
      </c>
    </row>
    <row r="350" spans="1:15" x14ac:dyDescent="0.25">
      <c r="A350" s="8" t="s">
        <v>431</v>
      </c>
      <c r="B350" s="4" t="s">
        <v>40</v>
      </c>
      <c r="C350" s="4" t="s">
        <v>38</v>
      </c>
      <c r="D350" s="101">
        <v>982.01</v>
      </c>
      <c r="E350" s="28"/>
      <c r="F350" s="29"/>
      <c r="G350" s="30">
        <f t="shared" si="186"/>
        <v>0</v>
      </c>
      <c r="H350" s="34">
        <f t="shared" si="187"/>
        <v>982.01</v>
      </c>
      <c r="I350" s="32">
        <v>1.01</v>
      </c>
      <c r="J350" s="31">
        <f t="shared" si="189"/>
        <v>991.83010000000002</v>
      </c>
      <c r="K350" s="35">
        <f t="shared" si="179"/>
        <v>0</v>
      </c>
      <c r="L350" s="36">
        <f t="shared" si="180"/>
        <v>0</v>
      </c>
      <c r="M350" s="35">
        <f t="shared" si="181"/>
        <v>0</v>
      </c>
      <c r="N350" s="35">
        <f t="shared" si="182"/>
        <v>991.83010000000002</v>
      </c>
      <c r="O350" s="37">
        <f t="shared" si="183"/>
        <v>1</v>
      </c>
    </row>
    <row r="351" spans="1:15" ht="25" x14ac:dyDescent="0.25">
      <c r="A351" s="8" t="s">
        <v>432</v>
      </c>
      <c r="B351" s="4" t="s">
        <v>42</v>
      </c>
      <c r="C351" s="4" t="s">
        <v>43</v>
      </c>
      <c r="D351" s="101">
        <v>22095.22</v>
      </c>
      <c r="E351" s="28"/>
      <c r="F351" s="29"/>
      <c r="G351" s="30">
        <f t="shared" si="186"/>
        <v>0</v>
      </c>
      <c r="H351" s="34">
        <f t="shared" si="187"/>
        <v>22095.22</v>
      </c>
      <c r="I351" s="32">
        <v>0.81</v>
      </c>
      <c r="J351" s="31">
        <f t="shared" si="189"/>
        <v>17897.128200000003</v>
      </c>
      <c r="K351" s="35">
        <f t="shared" si="179"/>
        <v>0</v>
      </c>
      <c r="L351" s="36">
        <f t="shared" si="180"/>
        <v>0</v>
      </c>
      <c r="M351" s="35">
        <f t="shared" si="181"/>
        <v>0</v>
      </c>
      <c r="N351" s="35">
        <f t="shared" si="182"/>
        <v>17897.128200000003</v>
      </c>
      <c r="O351" s="37">
        <f t="shared" si="183"/>
        <v>1</v>
      </c>
    </row>
    <row r="352" spans="1:15" ht="25" x14ac:dyDescent="0.25">
      <c r="A352" s="8" t="s">
        <v>433</v>
      </c>
      <c r="B352" s="4" t="s">
        <v>45</v>
      </c>
      <c r="C352" s="4" t="s">
        <v>14</v>
      </c>
      <c r="D352" s="101">
        <v>2517.9699999999998</v>
      </c>
      <c r="E352" s="28"/>
      <c r="F352" s="29"/>
      <c r="G352" s="30">
        <f t="shared" si="186"/>
        <v>0</v>
      </c>
      <c r="H352" s="34">
        <f t="shared" si="187"/>
        <v>2517.9699999999998</v>
      </c>
      <c r="I352" s="32">
        <v>2.12</v>
      </c>
      <c r="J352" s="31">
        <f t="shared" si="189"/>
        <v>5338.0963999999994</v>
      </c>
      <c r="K352" s="35">
        <f t="shared" si="179"/>
        <v>0</v>
      </c>
      <c r="L352" s="36">
        <f t="shared" si="180"/>
        <v>0</v>
      </c>
      <c r="M352" s="35">
        <f t="shared" si="181"/>
        <v>0</v>
      </c>
      <c r="N352" s="35">
        <f t="shared" si="182"/>
        <v>5338.0963999999994</v>
      </c>
      <c r="O352" s="37">
        <f t="shared" si="183"/>
        <v>1</v>
      </c>
    </row>
    <row r="353" spans="1:15" ht="25" x14ac:dyDescent="0.25">
      <c r="A353" s="8" t="s">
        <v>434</v>
      </c>
      <c r="B353" s="4" t="s">
        <v>47</v>
      </c>
      <c r="C353" s="4" t="s">
        <v>38</v>
      </c>
      <c r="D353" s="101">
        <v>251.8</v>
      </c>
      <c r="E353" s="28"/>
      <c r="F353" s="29"/>
      <c r="G353" s="30">
        <f t="shared" si="186"/>
        <v>0</v>
      </c>
      <c r="H353" s="34">
        <f t="shared" si="187"/>
        <v>251.8</v>
      </c>
      <c r="I353" s="32">
        <v>12.76</v>
      </c>
      <c r="J353" s="31">
        <f t="shared" si="189"/>
        <v>3212.9680000000003</v>
      </c>
      <c r="K353" s="35">
        <f t="shared" si="179"/>
        <v>0</v>
      </c>
      <c r="L353" s="36">
        <f t="shared" si="180"/>
        <v>0</v>
      </c>
      <c r="M353" s="35">
        <f t="shared" si="181"/>
        <v>0</v>
      </c>
      <c r="N353" s="35">
        <f t="shared" si="182"/>
        <v>3212.9680000000003</v>
      </c>
      <c r="O353" s="37">
        <f t="shared" si="183"/>
        <v>1</v>
      </c>
    </row>
    <row r="354" spans="1:15" x14ac:dyDescent="0.25">
      <c r="A354" s="8" t="s">
        <v>435</v>
      </c>
      <c r="B354" s="4" t="s">
        <v>49</v>
      </c>
      <c r="C354" s="4" t="s">
        <v>38</v>
      </c>
      <c r="D354" s="101">
        <v>251.8</v>
      </c>
      <c r="E354" s="28"/>
      <c r="F354" s="29"/>
      <c r="G354" s="30">
        <f t="shared" si="186"/>
        <v>0</v>
      </c>
      <c r="H354" s="34">
        <f t="shared" si="187"/>
        <v>251.8</v>
      </c>
      <c r="I354" s="32">
        <v>0.48</v>
      </c>
      <c r="J354" s="31">
        <f t="shared" si="189"/>
        <v>120.864</v>
      </c>
      <c r="K354" s="35">
        <f t="shared" si="179"/>
        <v>0</v>
      </c>
      <c r="L354" s="36">
        <f t="shared" si="180"/>
        <v>0</v>
      </c>
      <c r="M354" s="35">
        <f t="shared" si="181"/>
        <v>0</v>
      </c>
      <c r="N354" s="35">
        <f t="shared" si="182"/>
        <v>120.864</v>
      </c>
      <c r="O354" s="37">
        <f t="shared" si="183"/>
        <v>1</v>
      </c>
    </row>
    <row r="355" spans="1:15" ht="25" x14ac:dyDescent="0.25">
      <c r="A355" s="8" t="s">
        <v>436</v>
      </c>
      <c r="B355" s="4" t="s">
        <v>42</v>
      </c>
      <c r="C355" s="4" t="s">
        <v>43</v>
      </c>
      <c r="D355" s="101">
        <v>5665.5</v>
      </c>
      <c r="E355" s="28"/>
      <c r="F355" s="29"/>
      <c r="G355" s="30">
        <f t="shared" si="186"/>
        <v>0</v>
      </c>
      <c r="H355" s="34">
        <f t="shared" si="187"/>
        <v>5665.5</v>
      </c>
      <c r="I355" s="32">
        <v>0.81</v>
      </c>
      <c r="J355" s="31">
        <f t="shared" si="189"/>
        <v>4589.0550000000003</v>
      </c>
      <c r="K355" s="35">
        <f t="shared" si="179"/>
        <v>0</v>
      </c>
      <c r="L355" s="36">
        <f t="shared" si="180"/>
        <v>0</v>
      </c>
      <c r="M355" s="35">
        <f t="shared" si="181"/>
        <v>0</v>
      </c>
      <c r="N355" s="35">
        <f t="shared" si="182"/>
        <v>4589.0550000000003</v>
      </c>
      <c r="O355" s="37">
        <f t="shared" si="183"/>
        <v>1</v>
      </c>
    </row>
    <row r="356" spans="1:15" ht="25" x14ac:dyDescent="0.25">
      <c r="A356" s="8" t="s">
        <v>437</v>
      </c>
      <c r="B356" s="4" t="s">
        <v>52</v>
      </c>
      <c r="C356" s="4" t="s">
        <v>14</v>
      </c>
      <c r="D356" s="101">
        <v>2517.9699999999998</v>
      </c>
      <c r="E356" s="28"/>
      <c r="F356" s="29"/>
      <c r="G356" s="30">
        <f t="shared" si="186"/>
        <v>0</v>
      </c>
      <c r="H356" s="34">
        <f t="shared" si="187"/>
        <v>2517.9699999999998</v>
      </c>
      <c r="I356" s="32">
        <v>122.3</v>
      </c>
      <c r="J356" s="31">
        <f t="shared" si="189"/>
        <v>307947.73099999997</v>
      </c>
      <c r="K356" s="35">
        <f t="shared" si="179"/>
        <v>0</v>
      </c>
      <c r="L356" s="36">
        <f t="shared" si="180"/>
        <v>0</v>
      </c>
      <c r="M356" s="35">
        <f t="shared" si="181"/>
        <v>0</v>
      </c>
      <c r="N356" s="35">
        <f t="shared" si="182"/>
        <v>307947.73099999997</v>
      </c>
      <c r="O356" s="37">
        <f t="shared" si="183"/>
        <v>1</v>
      </c>
    </row>
    <row r="357" spans="1:15" ht="25" x14ac:dyDescent="0.25">
      <c r="A357" s="8" t="s">
        <v>438</v>
      </c>
      <c r="B357" s="4" t="s">
        <v>54</v>
      </c>
      <c r="C357" s="4" t="s">
        <v>55</v>
      </c>
      <c r="D357" s="101">
        <v>719.42</v>
      </c>
      <c r="E357" s="28"/>
      <c r="F357" s="29"/>
      <c r="G357" s="30">
        <f t="shared" si="186"/>
        <v>0</v>
      </c>
      <c r="H357" s="34">
        <f t="shared" si="187"/>
        <v>719.42</v>
      </c>
      <c r="I357" s="32">
        <v>43.33</v>
      </c>
      <c r="J357" s="31">
        <f t="shared" si="189"/>
        <v>31172.468599999997</v>
      </c>
      <c r="K357" s="35">
        <f t="shared" si="179"/>
        <v>0</v>
      </c>
      <c r="L357" s="36">
        <f t="shared" si="180"/>
        <v>0</v>
      </c>
      <c r="M357" s="35">
        <f t="shared" si="181"/>
        <v>0</v>
      </c>
      <c r="N357" s="35">
        <f t="shared" si="182"/>
        <v>31172.468599999997</v>
      </c>
      <c r="O357" s="37">
        <f t="shared" si="183"/>
        <v>1</v>
      </c>
    </row>
    <row r="358" spans="1:15" ht="25" x14ac:dyDescent="0.25">
      <c r="A358" s="8" t="s">
        <v>439</v>
      </c>
      <c r="B358" s="4" t="s">
        <v>57</v>
      </c>
      <c r="C358" s="4" t="s">
        <v>55</v>
      </c>
      <c r="D358" s="101">
        <v>719.42</v>
      </c>
      <c r="E358" s="28"/>
      <c r="F358" s="29"/>
      <c r="G358" s="30">
        <f t="shared" si="186"/>
        <v>0</v>
      </c>
      <c r="H358" s="34">
        <f t="shared" si="187"/>
        <v>719.42</v>
      </c>
      <c r="I358" s="32">
        <v>8.32</v>
      </c>
      <c r="J358" s="31">
        <f t="shared" si="189"/>
        <v>5985.5743999999995</v>
      </c>
      <c r="K358" s="35">
        <f t="shared" si="179"/>
        <v>0</v>
      </c>
      <c r="L358" s="36">
        <f t="shared" si="180"/>
        <v>0</v>
      </c>
      <c r="M358" s="35">
        <f t="shared" si="181"/>
        <v>0</v>
      </c>
      <c r="N358" s="35">
        <f t="shared" si="182"/>
        <v>5985.5743999999995</v>
      </c>
      <c r="O358" s="37">
        <f t="shared" si="183"/>
        <v>1</v>
      </c>
    </row>
    <row r="359" spans="1:15" x14ac:dyDescent="0.25">
      <c r="A359" s="8" t="s">
        <v>440</v>
      </c>
      <c r="B359" s="4" t="s">
        <v>59</v>
      </c>
      <c r="C359" s="4" t="s">
        <v>55</v>
      </c>
      <c r="D359" s="101">
        <v>719.42</v>
      </c>
      <c r="E359" s="28"/>
      <c r="F359" s="29"/>
      <c r="G359" s="30">
        <f t="shared" si="186"/>
        <v>0</v>
      </c>
      <c r="H359" s="34">
        <f t="shared" si="187"/>
        <v>719.42</v>
      </c>
      <c r="I359" s="32">
        <v>4.6500000000000004</v>
      </c>
      <c r="J359" s="31">
        <f t="shared" si="189"/>
        <v>3345.3029999999999</v>
      </c>
      <c r="K359" s="35">
        <f t="shared" si="179"/>
        <v>0</v>
      </c>
      <c r="L359" s="36">
        <f t="shared" si="180"/>
        <v>0</v>
      </c>
      <c r="M359" s="35">
        <f t="shared" si="181"/>
        <v>0</v>
      </c>
      <c r="N359" s="35">
        <f t="shared" si="182"/>
        <v>3345.3029999999999</v>
      </c>
      <c r="O359" s="37">
        <f t="shared" si="183"/>
        <v>1</v>
      </c>
    </row>
    <row r="360" spans="1:15" s="76" customFormat="1" ht="26" x14ac:dyDescent="0.3">
      <c r="A360" s="70" t="s">
        <v>441</v>
      </c>
      <c r="B360" s="70" t="s">
        <v>442</v>
      </c>
      <c r="C360" s="70"/>
      <c r="D360" s="104"/>
      <c r="E360" s="71"/>
      <c r="F360" s="72"/>
      <c r="G360" s="73">
        <f t="shared" si="186"/>
        <v>0</v>
      </c>
      <c r="H360" s="74">
        <f t="shared" si="187"/>
        <v>0</v>
      </c>
      <c r="I360" s="75"/>
      <c r="J360" s="75">
        <f>J361+J374</f>
        <v>695005.89140000008</v>
      </c>
      <c r="K360" s="75">
        <f t="shared" ref="K360:N360" si="190">K361+K374</f>
        <v>0</v>
      </c>
      <c r="L360" s="75">
        <f t="shared" si="190"/>
        <v>0</v>
      </c>
      <c r="M360" s="75">
        <f t="shared" si="190"/>
        <v>0</v>
      </c>
      <c r="N360" s="75">
        <f t="shared" si="190"/>
        <v>695005.89140000008</v>
      </c>
      <c r="O360" s="77">
        <f t="shared" si="183"/>
        <v>1</v>
      </c>
    </row>
    <row r="361" spans="1:15" s="10" customFormat="1" x14ac:dyDescent="0.3">
      <c r="A361" s="11" t="s">
        <v>443</v>
      </c>
      <c r="B361" s="11" t="s">
        <v>88</v>
      </c>
      <c r="C361" s="11"/>
      <c r="D361" s="103"/>
      <c r="E361" s="51"/>
      <c r="F361" s="63"/>
      <c r="G361" s="52">
        <f t="shared" si="186"/>
        <v>0</v>
      </c>
      <c r="H361" s="53">
        <f t="shared" si="187"/>
        <v>0</v>
      </c>
      <c r="I361" s="56"/>
      <c r="J361" s="56">
        <f>SUM(J362:J373)</f>
        <v>262323.87310000003</v>
      </c>
      <c r="K361" s="56">
        <f t="shared" ref="K361:N361" si="191">SUM(K362:K373)</f>
        <v>0</v>
      </c>
      <c r="L361" s="56">
        <f t="shared" si="191"/>
        <v>0</v>
      </c>
      <c r="M361" s="56">
        <f t="shared" si="191"/>
        <v>0</v>
      </c>
      <c r="N361" s="56">
        <f t="shared" si="191"/>
        <v>262323.87310000003</v>
      </c>
      <c r="O361" s="68">
        <f t="shared" si="183"/>
        <v>1</v>
      </c>
    </row>
    <row r="362" spans="1:15" x14ac:dyDescent="0.25">
      <c r="A362" s="8" t="s">
        <v>444</v>
      </c>
      <c r="B362" s="4" t="s">
        <v>35</v>
      </c>
      <c r="C362" s="4" t="s">
        <v>14</v>
      </c>
      <c r="D362" s="101">
        <v>1683.29</v>
      </c>
      <c r="E362" s="28"/>
      <c r="F362" s="29"/>
      <c r="G362" s="30">
        <f t="shared" si="186"/>
        <v>0</v>
      </c>
      <c r="H362" s="34">
        <f t="shared" si="187"/>
        <v>1683.29</v>
      </c>
      <c r="I362" s="32">
        <v>1.5</v>
      </c>
      <c r="J362" s="31">
        <f t="shared" ref="J362:J373" si="192">I362*D362</f>
        <v>2524.9349999999999</v>
      </c>
      <c r="K362" s="35">
        <f t="shared" si="179"/>
        <v>0</v>
      </c>
      <c r="L362" s="36">
        <f t="shared" si="180"/>
        <v>0</v>
      </c>
      <c r="M362" s="35">
        <f t="shared" si="181"/>
        <v>0</v>
      </c>
      <c r="N362" s="35">
        <f t="shared" si="182"/>
        <v>2524.9349999999999</v>
      </c>
      <c r="O362" s="37">
        <f t="shared" si="183"/>
        <v>1</v>
      </c>
    </row>
    <row r="363" spans="1:15" ht="25" x14ac:dyDescent="0.25">
      <c r="A363" s="8" t="s">
        <v>445</v>
      </c>
      <c r="B363" s="4" t="s">
        <v>37</v>
      </c>
      <c r="C363" s="4" t="s">
        <v>38</v>
      </c>
      <c r="D363" s="101">
        <v>504.99</v>
      </c>
      <c r="E363" s="28"/>
      <c r="F363" s="29"/>
      <c r="G363" s="30">
        <f t="shared" si="186"/>
        <v>0</v>
      </c>
      <c r="H363" s="34">
        <f t="shared" si="187"/>
        <v>504.99</v>
      </c>
      <c r="I363" s="32">
        <v>10.62</v>
      </c>
      <c r="J363" s="31">
        <f t="shared" si="192"/>
        <v>5362.9937999999993</v>
      </c>
      <c r="K363" s="35">
        <f t="shared" si="179"/>
        <v>0</v>
      </c>
      <c r="L363" s="36">
        <f t="shared" si="180"/>
        <v>0</v>
      </c>
      <c r="M363" s="35">
        <f t="shared" si="181"/>
        <v>0</v>
      </c>
      <c r="N363" s="35">
        <f t="shared" si="182"/>
        <v>5362.9937999999993</v>
      </c>
      <c r="O363" s="37">
        <f t="shared" si="183"/>
        <v>1</v>
      </c>
    </row>
    <row r="364" spans="1:15" x14ac:dyDescent="0.25">
      <c r="A364" s="8" t="s">
        <v>446</v>
      </c>
      <c r="B364" s="4" t="s">
        <v>40</v>
      </c>
      <c r="C364" s="4" t="s">
        <v>38</v>
      </c>
      <c r="D364" s="101">
        <v>656.49</v>
      </c>
      <c r="E364" s="28"/>
      <c r="F364" s="29"/>
      <c r="G364" s="30">
        <f t="shared" si="186"/>
        <v>0</v>
      </c>
      <c r="H364" s="34">
        <f t="shared" si="187"/>
        <v>656.49</v>
      </c>
      <c r="I364" s="32">
        <v>1.01</v>
      </c>
      <c r="J364" s="31">
        <f t="shared" si="192"/>
        <v>663.05489999999998</v>
      </c>
      <c r="K364" s="35">
        <f t="shared" si="179"/>
        <v>0</v>
      </c>
      <c r="L364" s="36">
        <f t="shared" si="180"/>
        <v>0</v>
      </c>
      <c r="M364" s="35">
        <f t="shared" si="181"/>
        <v>0</v>
      </c>
      <c r="N364" s="35">
        <f t="shared" si="182"/>
        <v>663.05489999999998</v>
      </c>
      <c r="O364" s="37">
        <f t="shared" si="183"/>
        <v>1</v>
      </c>
    </row>
    <row r="365" spans="1:15" ht="25" x14ac:dyDescent="0.25">
      <c r="A365" s="8" t="s">
        <v>447</v>
      </c>
      <c r="B365" s="4" t="s">
        <v>42</v>
      </c>
      <c r="C365" s="4" t="s">
        <v>43</v>
      </c>
      <c r="D365" s="101">
        <v>14771.02</v>
      </c>
      <c r="E365" s="28"/>
      <c r="F365" s="29"/>
      <c r="G365" s="30">
        <f t="shared" si="186"/>
        <v>0</v>
      </c>
      <c r="H365" s="34">
        <f t="shared" si="187"/>
        <v>14771.02</v>
      </c>
      <c r="I365" s="32">
        <v>0.81</v>
      </c>
      <c r="J365" s="31">
        <f t="shared" si="192"/>
        <v>11964.5262</v>
      </c>
      <c r="K365" s="35">
        <f t="shared" si="179"/>
        <v>0</v>
      </c>
      <c r="L365" s="36">
        <f t="shared" si="180"/>
        <v>0</v>
      </c>
      <c r="M365" s="35">
        <f t="shared" si="181"/>
        <v>0</v>
      </c>
      <c r="N365" s="35">
        <f t="shared" si="182"/>
        <v>11964.5262</v>
      </c>
      <c r="O365" s="37">
        <f t="shared" si="183"/>
        <v>1</v>
      </c>
    </row>
    <row r="366" spans="1:15" ht="25" x14ac:dyDescent="0.25">
      <c r="A366" s="8" t="s">
        <v>448</v>
      </c>
      <c r="B366" s="4" t="s">
        <v>45</v>
      </c>
      <c r="C366" s="4" t="s">
        <v>14</v>
      </c>
      <c r="D366" s="101">
        <v>1683.29</v>
      </c>
      <c r="E366" s="28"/>
      <c r="F366" s="29"/>
      <c r="G366" s="30">
        <f t="shared" si="186"/>
        <v>0</v>
      </c>
      <c r="H366" s="34">
        <f t="shared" si="187"/>
        <v>1683.29</v>
      </c>
      <c r="I366" s="32">
        <v>2.12</v>
      </c>
      <c r="J366" s="31">
        <f t="shared" si="192"/>
        <v>3568.5748000000003</v>
      </c>
      <c r="K366" s="35">
        <f t="shared" si="179"/>
        <v>0</v>
      </c>
      <c r="L366" s="36">
        <f t="shared" si="180"/>
        <v>0</v>
      </c>
      <c r="M366" s="35">
        <f t="shared" si="181"/>
        <v>0</v>
      </c>
      <c r="N366" s="35">
        <f t="shared" si="182"/>
        <v>3568.5748000000003</v>
      </c>
      <c r="O366" s="37">
        <f t="shared" si="183"/>
        <v>1</v>
      </c>
    </row>
    <row r="367" spans="1:15" ht="25" x14ac:dyDescent="0.25">
      <c r="A367" s="8" t="s">
        <v>449</v>
      </c>
      <c r="B367" s="4" t="s">
        <v>47</v>
      </c>
      <c r="C367" s="4" t="s">
        <v>38</v>
      </c>
      <c r="D367" s="101">
        <v>168.33</v>
      </c>
      <c r="E367" s="28"/>
      <c r="F367" s="29"/>
      <c r="G367" s="30">
        <f t="shared" si="186"/>
        <v>0</v>
      </c>
      <c r="H367" s="34">
        <f t="shared" si="187"/>
        <v>168.33</v>
      </c>
      <c r="I367" s="32">
        <v>12.76</v>
      </c>
      <c r="J367" s="31">
        <f t="shared" si="192"/>
        <v>2147.8908000000001</v>
      </c>
      <c r="K367" s="35">
        <f t="shared" si="179"/>
        <v>0</v>
      </c>
      <c r="L367" s="36">
        <f t="shared" si="180"/>
        <v>0</v>
      </c>
      <c r="M367" s="35">
        <f t="shared" si="181"/>
        <v>0</v>
      </c>
      <c r="N367" s="35">
        <f t="shared" si="182"/>
        <v>2147.8908000000001</v>
      </c>
      <c r="O367" s="37">
        <f t="shared" si="183"/>
        <v>1</v>
      </c>
    </row>
    <row r="368" spans="1:15" x14ac:dyDescent="0.25">
      <c r="A368" s="8" t="s">
        <v>450</v>
      </c>
      <c r="B368" s="4" t="s">
        <v>49</v>
      </c>
      <c r="C368" s="4" t="s">
        <v>38</v>
      </c>
      <c r="D368" s="101">
        <v>168.33</v>
      </c>
      <c r="E368" s="28"/>
      <c r="F368" s="29"/>
      <c r="G368" s="30">
        <f t="shared" si="186"/>
        <v>0</v>
      </c>
      <c r="H368" s="34">
        <f t="shared" si="187"/>
        <v>168.33</v>
      </c>
      <c r="I368" s="32">
        <v>0.48</v>
      </c>
      <c r="J368" s="31">
        <f t="shared" si="192"/>
        <v>80.798400000000001</v>
      </c>
      <c r="K368" s="35">
        <f t="shared" si="179"/>
        <v>0</v>
      </c>
      <c r="L368" s="36">
        <f t="shared" si="180"/>
        <v>0</v>
      </c>
      <c r="M368" s="35">
        <f t="shared" si="181"/>
        <v>0</v>
      </c>
      <c r="N368" s="35">
        <f t="shared" si="182"/>
        <v>80.798400000000001</v>
      </c>
      <c r="O368" s="37">
        <f t="shared" si="183"/>
        <v>1</v>
      </c>
    </row>
    <row r="369" spans="1:15" ht="25" x14ac:dyDescent="0.25">
      <c r="A369" s="8" t="s">
        <v>451</v>
      </c>
      <c r="B369" s="4" t="s">
        <v>42</v>
      </c>
      <c r="C369" s="4" t="s">
        <v>43</v>
      </c>
      <c r="D369" s="101">
        <v>3787.42</v>
      </c>
      <c r="E369" s="28"/>
      <c r="F369" s="29"/>
      <c r="G369" s="30">
        <f t="shared" si="186"/>
        <v>0</v>
      </c>
      <c r="H369" s="34">
        <f t="shared" si="187"/>
        <v>3787.42</v>
      </c>
      <c r="I369" s="32">
        <v>0.81</v>
      </c>
      <c r="J369" s="31">
        <f t="shared" si="192"/>
        <v>3067.8102000000003</v>
      </c>
      <c r="K369" s="35">
        <f t="shared" si="179"/>
        <v>0</v>
      </c>
      <c r="L369" s="36">
        <f t="shared" si="180"/>
        <v>0</v>
      </c>
      <c r="M369" s="35">
        <f t="shared" si="181"/>
        <v>0</v>
      </c>
      <c r="N369" s="35">
        <f t="shared" si="182"/>
        <v>3067.8102000000003</v>
      </c>
      <c r="O369" s="37">
        <f t="shared" si="183"/>
        <v>1</v>
      </c>
    </row>
    <row r="370" spans="1:15" ht="25" x14ac:dyDescent="0.25">
      <c r="A370" s="8" t="s">
        <v>452</v>
      </c>
      <c r="B370" s="4" t="s">
        <v>52</v>
      </c>
      <c r="C370" s="4" t="s">
        <v>14</v>
      </c>
      <c r="D370" s="101">
        <v>1683.29</v>
      </c>
      <c r="E370" s="28"/>
      <c r="F370" s="29"/>
      <c r="G370" s="30">
        <f t="shared" si="186"/>
        <v>0</v>
      </c>
      <c r="H370" s="34">
        <f t="shared" si="187"/>
        <v>1683.29</v>
      </c>
      <c r="I370" s="32">
        <v>122.3</v>
      </c>
      <c r="J370" s="31">
        <f t="shared" si="192"/>
        <v>205866.367</v>
      </c>
      <c r="K370" s="35">
        <f t="shared" si="179"/>
        <v>0</v>
      </c>
      <c r="L370" s="36">
        <f t="shared" si="180"/>
        <v>0</v>
      </c>
      <c r="M370" s="35">
        <f t="shared" si="181"/>
        <v>0</v>
      </c>
      <c r="N370" s="35">
        <f t="shared" si="182"/>
        <v>205866.367</v>
      </c>
      <c r="O370" s="37">
        <f t="shared" si="183"/>
        <v>1</v>
      </c>
    </row>
    <row r="371" spans="1:15" ht="25" x14ac:dyDescent="0.25">
      <c r="A371" s="8" t="s">
        <v>453</v>
      </c>
      <c r="B371" s="4" t="s">
        <v>54</v>
      </c>
      <c r="C371" s="4" t="s">
        <v>55</v>
      </c>
      <c r="D371" s="101">
        <v>480.94</v>
      </c>
      <c r="E371" s="28"/>
      <c r="F371" s="29"/>
      <c r="G371" s="30">
        <f t="shared" si="186"/>
        <v>0</v>
      </c>
      <c r="H371" s="34">
        <f t="shared" si="187"/>
        <v>480.94</v>
      </c>
      <c r="I371" s="32">
        <v>43.33</v>
      </c>
      <c r="J371" s="31">
        <f t="shared" si="192"/>
        <v>20839.1302</v>
      </c>
      <c r="K371" s="35">
        <f t="shared" si="179"/>
        <v>0</v>
      </c>
      <c r="L371" s="36">
        <f t="shared" si="180"/>
        <v>0</v>
      </c>
      <c r="M371" s="35">
        <f t="shared" si="181"/>
        <v>0</v>
      </c>
      <c r="N371" s="35">
        <f t="shared" si="182"/>
        <v>20839.1302</v>
      </c>
      <c r="O371" s="37">
        <f t="shared" si="183"/>
        <v>1</v>
      </c>
    </row>
    <row r="372" spans="1:15" ht="25" x14ac:dyDescent="0.25">
      <c r="A372" s="8" t="s">
        <v>454</v>
      </c>
      <c r="B372" s="4" t="s">
        <v>57</v>
      </c>
      <c r="C372" s="4" t="s">
        <v>55</v>
      </c>
      <c r="D372" s="101">
        <v>480.94</v>
      </c>
      <c r="E372" s="28"/>
      <c r="F372" s="29"/>
      <c r="G372" s="30">
        <f t="shared" si="186"/>
        <v>0</v>
      </c>
      <c r="H372" s="34">
        <f t="shared" si="187"/>
        <v>480.94</v>
      </c>
      <c r="I372" s="32">
        <v>8.32</v>
      </c>
      <c r="J372" s="31">
        <f t="shared" si="192"/>
        <v>4001.4208000000003</v>
      </c>
      <c r="K372" s="35">
        <f t="shared" si="179"/>
        <v>0</v>
      </c>
      <c r="L372" s="36">
        <f t="shared" si="180"/>
        <v>0</v>
      </c>
      <c r="M372" s="35">
        <f t="shared" si="181"/>
        <v>0</v>
      </c>
      <c r="N372" s="35">
        <f t="shared" si="182"/>
        <v>4001.4208000000003</v>
      </c>
      <c r="O372" s="37">
        <f t="shared" si="183"/>
        <v>1</v>
      </c>
    </row>
    <row r="373" spans="1:15" x14ac:dyDescent="0.25">
      <c r="A373" s="8" t="s">
        <v>455</v>
      </c>
      <c r="B373" s="4" t="s">
        <v>59</v>
      </c>
      <c r="C373" s="4" t="s">
        <v>55</v>
      </c>
      <c r="D373" s="101">
        <v>480.94</v>
      </c>
      <c r="E373" s="28"/>
      <c r="F373" s="29"/>
      <c r="G373" s="30">
        <f t="shared" si="186"/>
        <v>0</v>
      </c>
      <c r="H373" s="34">
        <f t="shared" si="187"/>
        <v>480.94</v>
      </c>
      <c r="I373" s="32">
        <v>4.6500000000000004</v>
      </c>
      <c r="J373" s="31">
        <f t="shared" si="192"/>
        <v>2236.3710000000001</v>
      </c>
      <c r="K373" s="35">
        <f t="shared" si="179"/>
        <v>0</v>
      </c>
      <c r="L373" s="36">
        <f t="shared" si="180"/>
        <v>0</v>
      </c>
      <c r="M373" s="35">
        <f t="shared" si="181"/>
        <v>0</v>
      </c>
      <c r="N373" s="35">
        <f t="shared" si="182"/>
        <v>2236.3710000000001</v>
      </c>
      <c r="O373" s="37">
        <f t="shared" si="183"/>
        <v>1</v>
      </c>
    </row>
    <row r="374" spans="1:15" s="6" customFormat="1" ht="15.65" customHeight="1" x14ac:dyDescent="0.3">
      <c r="A374" s="11" t="s">
        <v>456</v>
      </c>
      <c r="B374" s="11" t="s">
        <v>91</v>
      </c>
      <c r="C374" s="11"/>
      <c r="D374" s="103"/>
      <c r="E374" s="78"/>
      <c r="F374" s="63"/>
      <c r="G374" s="63">
        <f t="shared" si="186"/>
        <v>0</v>
      </c>
      <c r="H374" s="79">
        <f t="shared" si="187"/>
        <v>0</v>
      </c>
      <c r="I374" s="56"/>
      <c r="J374" s="56">
        <f>SUM(J375:J386)</f>
        <v>432682.0183</v>
      </c>
      <c r="K374" s="56">
        <f t="shared" ref="K374:N374" si="193">SUM(K375:K386)</f>
        <v>0</v>
      </c>
      <c r="L374" s="56">
        <f t="shared" si="193"/>
        <v>0</v>
      </c>
      <c r="M374" s="56">
        <f t="shared" si="193"/>
        <v>0</v>
      </c>
      <c r="N374" s="56">
        <f t="shared" si="193"/>
        <v>432682.0183</v>
      </c>
      <c r="O374" s="68">
        <f t="shared" si="183"/>
        <v>1</v>
      </c>
    </row>
    <row r="375" spans="1:15" x14ac:dyDescent="0.25">
      <c r="A375" s="8" t="s">
        <v>457</v>
      </c>
      <c r="B375" s="4" t="s">
        <v>93</v>
      </c>
      <c r="C375" s="4" t="s">
        <v>55</v>
      </c>
      <c r="D375" s="101">
        <v>293.76</v>
      </c>
      <c r="E375" s="28"/>
      <c r="F375" s="29"/>
      <c r="G375" s="30">
        <f t="shared" si="186"/>
        <v>0</v>
      </c>
      <c r="H375" s="34">
        <f t="shared" si="187"/>
        <v>293.76</v>
      </c>
      <c r="I375" s="32">
        <v>1.7</v>
      </c>
      <c r="J375" s="31">
        <f t="shared" ref="J375:J386" si="194">I375*D375</f>
        <v>499.392</v>
      </c>
      <c r="K375" s="35">
        <f t="shared" si="179"/>
        <v>0</v>
      </c>
      <c r="L375" s="36">
        <f t="shared" si="180"/>
        <v>0</v>
      </c>
      <c r="M375" s="35">
        <f t="shared" si="181"/>
        <v>0</v>
      </c>
      <c r="N375" s="35">
        <f t="shared" si="182"/>
        <v>499.392</v>
      </c>
      <c r="O375" s="37">
        <f t="shared" si="183"/>
        <v>1</v>
      </c>
    </row>
    <row r="376" spans="1:15" ht="25" x14ac:dyDescent="0.25">
      <c r="A376" s="8" t="s">
        <v>458</v>
      </c>
      <c r="B376" s="4" t="s">
        <v>37</v>
      </c>
      <c r="C376" s="4" t="s">
        <v>38</v>
      </c>
      <c r="D376" s="101">
        <v>1046.8599999999999</v>
      </c>
      <c r="E376" s="28"/>
      <c r="F376" s="29"/>
      <c r="G376" s="30">
        <f t="shared" si="186"/>
        <v>0</v>
      </c>
      <c r="H376" s="34">
        <f t="shared" si="187"/>
        <v>1046.8599999999999</v>
      </c>
      <c r="I376" s="32">
        <v>10.62</v>
      </c>
      <c r="J376" s="31">
        <f t="shared" si="194"/>
        <v>11117.653199999999</v>
      </c>
      <c r="K376" s="35">
        <f t="shared" si="179"/>
        <v>0</v>
      </c>
      <c r="L376" s="36">
        <f t="shared" si="180"/>
        <v>0</v>
      </c>
      <c r="M376" s="35">
        <f t="shared" si="181"/>
        <v>0</v>
      </c>
      <c r="N376" s="35">
        <f t="shared" si="182"/>
        <v>11117.653199999999</v>
      </c>
      <c r="O376" s="37">
        <f t="shared" si="183"/>
        <v>1</v>
      </c>
    </row>
    <row r="377" spans="1:15" ht="25" x14ac:dyDescent="0.25">
      <c r="A377" s="8" t="s">
        <v>459</v>
      </c>
      <c r="B377" s="4" t="s">
        <v>96</v>
      </c>
      <c r="C377" s="4" t="s">
        <v>38</v>
      </c>
      <c r="D377" s="101">
        <v>48.72</v>
      </c>
      <c r="E377" s="28"/>
      <c r="F377" s="29"/>
      <c r="G377" s="30">
        <f t="shared" si="186"/>
        <v>0</v>
      </c>
      <c r="H377" s="34">
        <f t="shared" si="187"/>
        <v>48.72</v>
      </c>
      <c r="I377" s="32">
        <v>179.73</v>
      </c>
      <c r="J377" s="31">
        <f t="shared" si="194"/>
        <v>8756.4455999999991</v>
      </c>
      <c r="K377" s="35">
        <f t="shared" si="179"/>
        <v>0</v>
      </c>
      <c r="L377" s="36">
        <f t="shared" si="180"/>
        <v>0</v>
      </c>
      <c r="M377" s="35">
        <f t="shared" si="181"/>
        <v>0</v>
      </c>
      <c r="N377" s="35">
        <f t="shared" si="182"/>
        <v>8756.4455999999991</v>
      </c>
      <c r="O377" s="37">
        <f t="shared" si="183"/>
        <v>1</v>
      </c>
    </row>
    <row r="378" spans="1:15" ht="25" x14ac:dyDescent="0.25">
      <c r="A378" s="8" t="s">
        <v>460</v>
      </c>
      <c r="B378" s="4" t="s">
        <v>98</v>
      </c>
      <c r="C378" s="4" t="s">
        <v>38</v>
      </c>
      <c r="D378" s="101">
        <v>724.24</v>
      </c>
      <c r="E378" s="28"/>
      <c r="F378" s="29"/>
      <c r="G378" s="30">
        <f t="shared" si="186"/>
        <v>0</v>
      </c>
      <c r="H378" s="34">
        <f t="shared" si="187"/>
        <v>724.24</v>
      </c>
      <c r="I378" s="32">
        <v>133.13</v>
      </c>
      <c r="J378" s="31">
        <f t="shared" si="194"/>
        <v>96418.071199999991</v>
      </c>
      <c r="K378" s="35">
        <f t="shared" si="179"/>
        <v>0</v>
      </c>
      <c r="L378" s="36">
        <f t="shared" si="180"/>
        <v>0</v>
      </c>
      <c r="M378" s="35">
        <f t="shared" si="181"/>
        <v>0</v>
      </c>
      <c r="N378" s="35">
        <f t="shared" si="182"/>
        <v>96418.071199999991</v>
      </c>
      <c r="O378" s="37">
        <f t="shared" si="183"/>
        <v>1</v>
      </c>
    </row>
    <row r="379" spans="1:15" ht="37.5" x14ac:dyDescent="0.25">
      <c r="A379" s="8" t="s">
        <v>461</v>
      </c>
      <c r="B379" s="4" t="s">
        <v>100</v>
      </c>
      <c r="C379" s="4" t="s">
        <v>101</v>
      </c>
      <c r="D379" s="101">
        <v>36</v>
      </c>
      <c r="E379" s="28"/>
      <c r="F379" s="29"/>
      <c r="G379" s="30">
        <f t="shared" si="186"/>
        <v>0</v>
      </c>
      <c r="H379" s="34">
        <f t="shared" si="187"/>
        <v>36</v>
      </c>
      <c r="I379" s="32">
        <v>167.62</v>
      </c>
      <c r="J379" s="31">
        <f t="shared" si="194"/>
        <v>6034.32</v>
      </c>
      <c r="K379" s="35">
        <f t="shared" si="179"/>
        <v>0</v>
      </c>
      <c r="L379" s="36">
        <f t="shared" si="180"/>
        <v>0</v>
      </c>
      <c r="M379" s="35">
        <f t="shared" si="181"/>
        <v>0</v>
      </c>
      <c r="N379" s="35">
        <f t="shared" si="182"/>
        <v>6034.32</v>
      </c>
      <c r="O379" s="37">
        <f t="shared" si="183"/>
        <v>1</v>
      </c>
    </row>
    <row r="380" spans="1:15" ht="37.5" x14ac:dyDescent="0.25">
      <c r="A380" s="8" t="s">
        <v>462</v>
      </c>
      <c r="B380" s="4" t="s">
        <v>463</v>
      </c>
      <c r="C380" s="4" t="s">
        <v>101</v>
      </c>
      <c r="D380" s="101">
        <v>63.69</v>
      </c>
      <c r="E380" s="28"/>
      <c r="F380" s="29"/>
      <c r="G380" s="30">
        <f t="shared" si="186"/>
        <v>0</v>
      </c>
      <c r="H380" s="34">
        <f t="shared" si="187"/>
        <v>63.69</v>
      </c>
      <c r="I380" s="32">
        <v>601.61</v>
      </c>
      <c r="J380" s="31">
        <f t="shared" si="194"/>
        <v>38316.5409</v>
      </c>
      <c r="K380" s="35">
        <f t="shared" si="179"/>
        <v>0</v>
      </c>
      <c r="L380" s="36">
        <f t="shared" si="180"/>
        <v>0</v>
      </c>
      <c r="M380" s="35">
        <f t="shared" si="181"/>
        <v>0</v>
      </c>
      <c r="N380" s="35">
        <f t="shared" si="182"/>
        <v>38316.5409</v>
      </c>
      <c r="O380" s="37">
        <f t="shared" si="183"/>
        <v>1</v>
      </c>
    </row>
    <row r="381" spans="1:15" ht="37.5" x14ac:dyDescent="0.25">
      <c r="A381" s="8" t="s">
        <v>464</v>
      </c>
      <c r="B381" s="4" t="s">
        <v>465</v>
      </c>
      <c r="C381" s="4" t="s">
        <v>101</v>
      </c>
      <c r="D381" s="101">
        <v>194.07</v>
      </c>
      <c r="E381" s="28"/>
      <c r="F381" s="29"/>
      <c r="G381" s="30">
        <f t="shared" si="186"/>
        <v>0</v>
      </c>
      <c r="H381" s="34">
        <f t="shared" si="187"/>
        <v>194.07</v>
      </c>
      <c r="I381" s="32">
        <v>874.05</v>
      </c>
      <c r="J381" s="31">
        <f t="shared" si="194"/>
        <v>169626.8835</v>
      </c>
      <c r="K381" s="35">
        <f t="shared" si="179"/>
        <v>0</v>
      </c>
      <c r="L381" s="36">
        <f t="shared" si="180"/>
        <v>0</v>
      </c>
      <c r="M381" s="35">
        <f t="shared" si="181"/>
        <v>0</v>
      </c>
      <c r="N381" s="35">
        <f t="shared" si="182"/>
        <v>169626.8835</v>
      </c>
      <c r="O381" s="37">
        <f t="shared" si="183"/>
        <v>1</v>
      </c>
    </row>
    <row r="382" spans="1:15" ht="25" x14ac:dyDescent="0.25">
      <c r="A382" s="8" t="s">
        <v>466</v>
      </c>
      <c r="B382" s="4" t="s">
        <v>103</v>
      </c>
      <c r="C382" s="4" t="s">
        <v>9</v>
      </c>
      <c r="D382" s="101">
        <v>12</v>
      </c>
      <c r="E382" s="28"/>
      <c r="F382" s="29"/>
      <c r="G382" s="30">
        <f t="shared" si="186"/>
        <v>0</v>
      </c>
      <c r="H382" s="34">
        <f t="shared" si="187"/>
        <v>12</v>
      </c>
      <c r="I382" s="32">
        <v>1660.34</v>
      </c>
      <c r="J382" s="31">
        <f t="shared" si="194"/>
        <v>19924.079999999998</v>
      </c>
      <c r="K382" s="35">
        <f t="shared" si="179"/>
        <v>0</v>
      </c>
      <c r="L382" s="36">
        <f t="shared" si="180"/>
        <v>0</v>
      </c>
      <c r="M382" s="35">
        <f t="shared" si="181"/>
        <v>0</v>
      </c>
      <c r="N382" s="35">
        <f t="shared" si="182"/>
        <v>19924.079999999998</v>
      </c>
      <c r="O382" s="37">
        <f t="shared" si="183"/>
        <v>1</v>
      </c>
    </row>
    <row r="383" spans="1:15" ht="25" x14ac:dyDescent="0.25">
      <c r="A383" s="8" t="s">
        <v>467</v>
      </c>
      <c r="B383" s="4" t="s">
        <v>468</v>
      </c>
      <c r="C383" s="4" t="s">
        <v>6</v>
      </c>
      <c r="D383" s="101">
        <v>5</v>
      </c>
      <c r="E383" s="28"/>
      <c r="F383" s="29"/>
      <c r="G383" s="30">
        <f t="shared" si="186"/>
        <v>0</v>
      </c>
      <c r="H383" s="34">
        <f t="shared" si="187"/>
        <v>5</v>
      </c>
      <c r="I383" s="32">
        <v>4744.71</v>
      </c>
      <c r="J383" s="31">
        <f t="shared" si="194"/>
        <v>23723.55</v>
      </c>
      <c r="K383" s="35">
        <f t="shared" si="179"/>
        <v>0</v>
      </c>
      <c r="L383" s="36">
        <f t="shared" si="180"/>
        <v>0</v>
      </c>
      <c r="M383" s="35">
        <f t="shared" si="181"/>
        <v>0</v>
      </c>
      <c r="N383" s="35">
        <f t="shared" si="182"/>
        <v>23723.55</v>
      </c>
      <c r="O383" s="37">
        <f t="shared" si="183"/>
        <v>1</v>
      </c>
    </row>
    <row r="384" spans="1:15" x14ac:dyDescent="0.25">
      <c r="A384" s="8" t="s">
        <v>469</v>
      </c>
      <c r="B384" s="4" t="s">
        <v>40</v>
      </c>
      <c r="C384" s="4" t="s">
        <v>38</v>
      </c>
      <c r="D384" s="101">
        <v>2365.77</v>
      </c>
      <c r="E384" s="28"/>
      <c r="F384" s="29"/>
      <c r="G384" s="30">
        <f t="shared" si="186"/>
        <v>0</v>
      </c>
      <c r="H384" s="34">
        <f t="shared" si="187"/>
        <v>2365.77</v>
      </c>
      <c r="I384" s="32">
        <v>1.01</v>
      </c>
      <c r="J384" s="31">
        <f t="shared" si="194"/>
        <v>2389.4277000000002</v>
      </c>
      <c r="K384" s="35">
        <f t="shared" si="179"/>
        <v>0</v>
      </c>
      <c r="L384" s="36">
        <f t="shared" si="180"/>
        <v>0</v>
      </c>
      <c r="M384" s="35">
        <f t="shared" si="181"/>
        <v>0</v>
      </c>
      <c r="N384" s="35">
        <f t="shared" si="182"/>
        <v>2389.4277000000002</v>
      </c>
      <c r="O384" s="37">
        <f t="shared" si="183"/>
        <v>1</v>
      </c>
    </row>
    <row r="385" spans="1:15" ht="25" x14ac:dyDescent="0.25">
      <c r="A385" s="8" t="s">
        <v>470</v>
      </c>
      <c r="B385" s="4" t="s">
        <v>42</v>
      </c>
      <c r="C385" s="4" t="s">
        <v>43</v>
      </c>
      <c r="D385" s="101">
        <v>53229.82</v>
      </c>
      <c r="E385" s="28"/>
      <c r="F385" s="29"/>
      <c r="G385" s="30">
        <f t="shared" si="186"/>
        <v>0</v>
      </c>
      <c r="H385" s="34">
        <f t="shared" si="187"/>
        <v>53229.82</v>
      </c>
      <c r="I385" s="32">
        <v>0.81</v>
      </c>
      <c r="J385" s="31">
        <f t="shared" si="194"/>
        <v>43116.154200000004</v>
      </c>
      <c r="K385" s="35">
        <f t="shared" si="179"/>
        <v>0</v>
      </c>
      <c r="L385" s="36">
        <f t="shared" si="180"/>
        <v>0</v>
      </c>
      <c r="M385" s="35">
        <f t="shared" si="181"/>
        <v>0</v>
      </c>
      <c r="N385" s="35">
        <f t="shared" si="182"/>
        <v>43116.154200000004</v>
      </c>
      <c r="O385" s="37">
        <f t="shared" si="183"/>
        <v>1</v>
      </c>
    </row>
    <row r="386" spans="1:15" x14ac:dyDescent="0.25">
      <c r="A386" s="8" t="s">
        <v>471</v>
      </c>
      <c r="B386" s="4" t="s">
        <v>472</v>
      </c>
      <c r="C386" s="4" t="s">
        <v>6</v>
      </c>
      <c r="D386" s="101">
        <v>2</v>
      </c>
      <c r="E386" s="28"/>
      <c r="F386" s="29"/>
      <c r="G386" s="30">
        <f t="shared" si="186"/>
        <v>0</v>
      </c>
      <c r="H386" s="34">
        <f t="shared" si="187"/>
        <v>2</v>
      </c>
      <c r="I386" s="32">
        <v>6379.75</v>
      </c>
      <c r="J386" s="31">
        <f t="shared" si="194"/>
        <v>12759.5</v>
      </c>
      <c r="K386" s="35">
        <f t="shared" ref="K386:K395" si="195">I386*E386</f>
        <v>0</v>
      </c>
      <c r="L386" s="36">
        <f t="shared" ref="L386:L395" si="196">I386*F386</f>
        <v>0</v>
      </c>
      <c r="M386" s="35">
        <f t="shared" ref="M386:M395" si="197">I386*G386</f>
        <v>0</v>
      </c>
      <c r="N386" s="35">
        <f t="shared" ref="N386:N395" si="198">I386*H386</f>
        <v>12759.5</v>
      </c>
      <c r="O386" s="37">
        <f t="shared" si="183"/>
        <v>1</v>
      </c>
    </row>
    <row r="387" spans="1:15" s="45" customFormat="1" x14ac:dyDescent="0.3">
      <c r="A387" s="3" t="s">
        <v>473</v>
      </c>
      <c r="B387" s="3" t="s">
        <v>335</v>
      </c>
      <c r="C387" s="3"/>
      <c r="D387" s="100"/>
      <c r="E387" s="80"/>
      <c r="F387" s="61"/>
      <c r="G387" s="61">
        <f t="shared" si="186"/>
        <v>0</v>
      </c>
      <c r="H387" s="81">
        <f t="shared" si="187"/>
        <v>0</v>
      </c>
      <c r="I387" s="54"/>
      <c r="J387" s="54">
        <f>SUM(J388:J393)</f>
        <v>21010.222199999997</v>
      </c>
      <c r="K387" s="54">
        <f t="shared" ref="K387:N387" si="199">SUM(K388:K393)</f>
        <v>0</v>
      </c>
      <c r="L387" s="54">
        <f t="shared" si="199"/>
        <v>0</v>
      </c>
      <c r="M387" s="54">
        <f t="shared" si="199"/>
        <v>0</v>
      </c>
      <c r="N387" s="54">
        <f t="shared" si="199"/>
        <v>21010.222199999997</v>
      </c>
      <c r="O387" s="67">
        <f t="shared" si="183"/>
        <v>1</v>
      </c>
    </row>
    <row r="388" spans="1:15" ht="37.5" x14ac:dyDescent="0.25">
      <c r="A388" s="8" t="s">
        <v>474</v>
      </c>
      <c r="B388" s="4" t="s">
        <v>337</v>
      </c>
      <c r="C388" s="4" t="s">
        <v>6</v>
      </c>
      <c r="D388" s="101">
        <v>6</v>
      </c>
      <c r="E388" s="28"/>
      <c r="F388" s="29"/>
      <c r="G388" s="30">
        <f t="shared" si="186"/>
        <v>0</v>
      </c>
      <c r="H388" s="34">
        <f t="shared" si="187"/>
        <v>6</v>
      </c>
      <c r="I388" s="32">
        <v>642.49</v>
      </c>
      <c r="J388" s="31">
        <f t="shared" ref="J388:J393" si="200">I388*D388</f>
        <v>3854.94</v>
      </c>
      <c r="K388" s="35">
        <f t="shared" si="195"/>
        <v>0</v>
      </c>
      <c r="L388" s="36">
        <f t="shared" si="196"/>
        <v>0</v>
      </c>
      <c r="M388" s="35">
        <f t="shared" si="197"/>
        <v>0</v>
      </c>
      <c r="N388" s="35">
        <f t="shared" si="198"/>
        <v>3854.94</v>
      </c>
      <c r="O388" s="37">
        <f t="shared" si="183"/>
        <v>1</v>
      </c>
    </row>
    <row r="389" spans="1:15" ht="37.5" x14ac:dyDescent="0.25">
      <c r="A389" s="8" t="s">
        <v>475</v>
      </c>
      <c r="B389" s="4" t="s">
        <v>339</v>
      </c>
      <c r="C389" s="4" t="s">
        <v>14</v>
      </c>
      <c r="D389" s="101">
        <v>43.8</v>
      </c>
      <c r="E389" s="28"/>
      <c r="F389" s="29"/>
      <c r="G389" s="30">
        <f t="shared" si="186"/>
        <v>0</v>
      </c>
      <c r="H389" s="34">
        <f t="shared" si="187"/>
        <v>43.8</v>
      </c>
      <c r="I389" s="32">
        <v>144.63</v>
      </c>
      <c r="J389" s="31">
        <f t="shared" si="200"/>
        <v>6334.793999999999</v>
      </c>
      <c r="K389" s="35">
        <f t="shared" si="195"/>
        <v>0</v>
      </c>
      <c r="L389" s="36">
        <f t="shared" si="196"/>
        <v>0</v>
      </c>
      <c r="M389" s="35">
        <f t="shared" si="197"/>
        <v>0</v>
      </c>
      <c r="N389" s="35">
        <f t="shared" si="198"/>
        <v>6334.793999999999</v>
      </c>
      <c r="O389" s="37">
        <f t="shared" si="183"/>
        <v>1</v>
      </c>
    </row>
    <row r="390" spans="1:15" ht="37.5" x14ac:dyDescent="0.25">
      <c r="A390" s="8" t="s">
        <v>476</v>
      </c>
      <c r="B390" s="4" t="s">
        <v>341</v>
      </c>
      <c r="C390" s="4" t="s">
        <v>14</v>
      </c>
      <c r="D390" s="101">
        <v>28.8</v>
      </c>
      <c r="E390" s="28"/>
      <c r="F390" s="29"/>
      <c r="G390" s="30">
        <f t="shared" si="186"/>
        <v>0</v>
      </c>
      <c r="H390" s="34">
        <f t="shared" si="187"/>
        <v>28.8</v>
      </c>
      <c r="I390" s="32">
        <v>28.14</v>
      </c>
      <c r="J390" s="31">
        <f t="shared" si="200"/>
        <v>810.43200000000002</v>
      </c>
      <c r="K390" s="35">
        <f t="shared" si="195"/>
        <v>0</v>
      </c>
      <c r="L390" s="36">
        <f t="shared" si="196"/>
        <v>0</v>
      </c>
      <c r="M390" s="35">
        <f t="shared" si="197"/>
        <v>0</v>
      </c>
      <c r="N390" s="35">
        <f t="shared" si="198"/>
        <v>810.43200000000002</v>
      </c>
      <c r="O390" s="37">
        <f t="shared" si="183"/>
        <v>1</v>
      </c>
    </row>
    <row r="391" spans="1:15" ht="25" x14ac:dyDescent="0.25">
      <c r="A391" s="8" t="s">
        <v>477</v>
      </c>
      <c r="B391" s="4" t="s">
        <v>343</v>
      </c>
      <c r="C391" s="4" t="s">
        <v>14</v>
      </c>
      <c r="D391" s="101">
        <v>73.44</v>
      </c>
      <c r="E391" s="28"/>
      <c r="F391" s="29"/>
      <c r="G391" s="30">
        <f t="shared" si="186"/>
        <v>0</v>
      </c>
      <c r="H391" s="34">
        <f t="shared" si="187"/>
        <v>73.44</v>
      </c>
      <c r="I391" s="32">
        <v>3.95</v>
      </c>
      <c r="J391" s="31">
        <f t="shared" si="200"/>
        <v>290.08800000000002</v>
      </c>
      <c r="K391" s="35">
        <f t="shared" si="195"/>
        <v>0</v>
      </c>
      <c r="L391" s="36">
        <f t="shared" si="196"/>
        <v>0</v>
      </c>
      <c r="M391" s="35">
        <f t="shared" si="197"/>
        <v>0</v>
      </c>
      <c r="N391" s="35">
        <f t="shared" si="198"/>
        <v>290.08800000000002</v>
      </c>
      <c r="O391" s="37">
        <f t="shared" ref="O391:O454" si="201">N391/J391</f>
        <v>1</v>
      </c>
    </row>
    <row r="392" spans="1:15" x14ac:dyDescent="0.25">
      <c r="A392" s="8" t="s">
        <v>478</v>
      </c>
      <c r="B392" s="4" t="s">
        <v>345</v>
      </c>
      <c r="C392" s="4" t="s">
        <v>38</v>
      </c>
      <c r="D392" s="101">
        <v>11.02</v>
      </c>
      <c r="E392" s="28"/>
      <c r="F392" s="29"/>
      <c r="G392" s="30">
        <f t="shared" si="186"/>
        <v>0</v>
      </c>
      <c r="H392" s="34">
        <f t="shared" si="187"/>
        <v>11.02</v>
      </c>
      <c r="I392" s="32">
        <v>624.39</v>
      </c>
      <c r="J392" s="31">
        <f t="shared" si="200"/>
        <v>6880.7777999999998</v>
      </c>
      <c r="K392" s="35">
        <f t="shared" si="195"/>
        <v>0</v>
      </c>
      <c r="L392" s="36">
        <f t="shared" si="196"/>
        <v>0</v>
      </c>
      <c r="M392" s="35">
        <f t="shared" si="197"/>
        <v>0</v>
      </c>
      <c r="N392" s="35">
        <f t="shared" si="198"/>
        <v>6880.7777999999998</v>
      </c>
      <c r="O392" s="37">
        <f t="shared" si="201"/>
        <v>1</v>
      </c>
    </row>
    <row r="393" spans="1:15" ht="25" x14ac:dyDescent="0.25">
      <c r="A393" s="8" t="s">
        <v>479</v>
      </c>
      <c r="B393" s="4" t="s">
        <v>347</v>
      </c>
      <c r="C393" s="4" t="s">
        <v>14</v>
      </c>
      <c r="D393" s="101">
        <v>73.44</v>
      </c>
      <c r="E393" s="28"/>
      <c r="F393" s="29"/>
      <c r="G393" s="30">
        <f t="shared" si="186"/>
        <v>0</v>
      </c>
      <c r="H393" s="34">
        <f t="shared" si="187"/>
        <v>73.44</v>
      </c>
      <c r="I393" s="32">
        <v>38.659999999999997</v>
      </c>
      <c r="J393" s="31">
        <f t="shared" si="200"/>
        <v>2839.1903999999995</v>
      </c>
      <c r="K393" s="35">
        <f t="shared" si="195"/>
        <v>0</v>
      </c>
      <c r="L393" s="36">
        <f t="shared" si="196"/>
        <v>0</v>
      </c>
      <c r="M393" s="35">
        <f t="shared" si="197"/>
        <v>0</v>
      </c>
      <c r="N393" s="35">
        <f t="shared" si="198"/>
        <v>2839.1903999999995</v>
      </c>
      <c r="O393" s="37">
        <f t="shared" si="201"/>
        <v>1</v>
      </c>
    </row>
    <row r="394" spans="1:15" s="45" customFormat="1" x14ac:dyDescent="0.3">
      <c r="A394" s="3" t="s">
        <v>480</v>
      </c>
      <c r="B394" s="3" t="s">
        <v>349</v>
      </c>
      <c r="C394" s="3"/>
      <c r="D394" s="100"/>
      <c r="E394" s="80"/>
      <c r="F394" s="61"/>
      <c r="G394" s="61">
        <f t="shared" si="186"/>
        <v>0</v>
      </c>
      <c r="H394" s="81">
        <f t="shared" si="187"/>
        <v>0</v>
      </c>
      <c r="I394" s="54"/>
      <c r="J394" s="54">
        <f>J395</f>
        <v>2963.1350000000002</v>
      </c>
      <c r="K394" s="54">
        <f t="shared" ref="K394:N394" si="202">K395</f>
        <v>0</v>
      </c>
      <c r="L394" s="54">
        <f t="shared" si="202"/>
        <v>0</v>
      </c>
      <c r="M394" s="54">
        <f t="shared" si="202"/>
        <v>0</v>
      </c>
      <c r="N394" s="54">
        <f t="shared" si="202"/>
        <v>2963.1350000000002</v>
      </c>
      <c r="O394" s="67">
        <f t="shared" si="201"/>
        <v>1</v>
      </c>
    </row>
    <row r="395" spans="1:15" x14ac:dyDescent="0.25">
      <c r="A395" s="8" t="s">
        <v>481</v>
      </c>
      <c r="B395" s="4" t="s">
        <v>351</v>
      </c>
      <c r="C395" s="4" t="s">
        <v>14</v>
      </c>
      <c r="D395" s="101">
        <v>5926.27</v>
      </c>
      <c r="E395" s="28"/>
      <c r="F395" s="29"/>
      <c r="G395" s="30">
        <f t="shared" si="186"/>
        <v>0</v>
      </c>
      <c r="H395" s="34">
        <f t="shared" si="187"/>
        <v>5926.27</v>
      </c>
      <c r="I395" s="32">
        <v>0.5</v>
      </c>
      <c r="J395" s="31">
        <f>I395*D395</f>
        <v>2963.1350000000002</v>
      </c>
      <c r="K395" s="35">
        <f t="shared" si="195"/>
        <v>0</v>
      </c>
      <c r="L395" s="36">
        <f t="shared" si="196"/>
        <v>0</v>
      </c>
      <c r="M395" s="35">
        <f t="shared" si="197"/>
        <v>0</v>
      </c>
      <c r="N395" s="35">
        <f t="shared" si="198"/>
        <v>2963.1350000000002</v>
      </c>
      <c r="O395" s="37">
        <f t="shared" si="201"/>
        <v>1</v>
      </c>
    </row>
    <row r="396" spans="1:15" s="13" customFormat="1" x14ac:dyDescent="0.3">
      <c r="A396" s="12" t="s">
        <v>482</v>
      </c>
      <c r="B396" s="12" t="s">
        <v>483</v>
      </c>
      <c r="C396" s="12"/>
      <c r="D396" s="102"/>
      <c r="E396" s="83"/>
      <c r="F396" s="62"/>
      <c r="G396" s="62">
        <f t="shared" si="186"/>
        <v>0</v>
      </c>
      <c r="H396" s="84">
        <f t="shared" si="187"/>
        <v>0</v>
      </c>
      <c r="I396" s="55"/>
      <c r="J396" s="55">
        <f>J397+J423+J446+J467+J476+J485+J492</f>
        <v>1153932.4772999999</v>
      </c>
      <c r="K396" s="55">
        <f t="shared" ref="K396:N396" si="203">K397+K423+K446+K467+K476+K485+K492</f>
        <v>0</v>
      </c>
      <c r="L396" s="55">
        <f t="shared" si="203"/>
        <v>0</v>
      </c>
      <c r="M396" s="55">
        <f t="shared" si="203"/>
        <v>0</v>
      </c>
      <c r="N396" s="55">
        <f t="shared" si="203"/>
        <v>1153932.4842999999</v>
      </c>
      <c r="O396" s="66">
        <f t="shared" si="201"/>
        <v>1.0000000060662129</v>
      </c>
    </row>
    <row r="397" spans="1:15" s="76" customFormat="1" x14ac:dyDescent="0.3">
      <c r="A397" s="70" t="s">
        <v>484</v>
      </c>
      <c r="B397" s="70" t="s">
        <v>485</v>
      </c>
      <c r="C397" s="70"/>
      <c r="D397" s="104"/>
      <c r="E397" s="85"/>
      <c r="F397" s="72"/>
      <c r="G397" s="72">
        <f t="shared" si="186"/>
        <v>0</v>
      </c>
      <c r="H397" s="86">
        <f t="shared" si="187"/>
        <v>0</v>
      </c>
      <c r="I397" s="75"/>
      <c r="J397" s="75">
        <f>J398+J411</f>
        <v>439048.97869999998</v>
      </c>
      <c r="K397" s="75">
        <f t="shared" ref="K397:N397" si="204">K398+K411</f>
        <v>0</v>
      </c>
      <c r="L397" s="75">
        <f t="shared" si="204"/>
        <v>0</v>
      </c>
      <c r="M397" s="75">
        <f t="shared" si="204"/>
        <v>0</v>
      </c>
      <c r="N397" s="75">
        <f t="shared" si="204"/>
        <v>439048.97869999998</v>
      </c>
      <c r="O397" s="77">
        <f t="shared" si="201"/>
        <v>1</v>
      </c>
    </row>
    <row r="398" spans="1:15" s="6" customFormat="1" x14ac:dyDescent="0.3">
      <c r="A398" s="11" t="s">
        <v>486</v>
      </c>
      <c r="B398" s="11" t="s">
        <v>88</v>
      </c>
      <c r="C398" s="11"/>
      <c r="D398" s="103"/>
      <c r="E398" s="78"/>
      <c r="F398" s="63"/>
      <c r="G398" s="63">
        <f t="shared" si="186"/>
        <v>0</v>
      </c>
      <c r="H398" s="79">
        <f t="shared" si="187"/>
        <v>0</v>
      </c>
      <c r="I398" s="56"/>
      <c r="J398" s="56">
        <f>SUM(J399:J410)</f>
        <v>313215.16829999996</v>
      </c>
      <c r="K398" s="56">
        <f t="shared" ref="K398:N398" si="205">SUM(K399:K410)</f>
        <v>0</v>
      </c>
      <c r="L398" s="56">
        <f t="shared" si="205"/>
        <v>0</v>
      </c>
      <c r="M398" s="56">
        <f t="shared" si="205"/>
        <v>0</v>
      </c>
      <c r="N398" s="56">
        <f t="shared" si="205"/>
        <v>313215.16829999996</v>
      </c>
      <c r="O398" s="68">
        <f t="shared" si="201"/>
        <v>1</v>
      </c>
    </row>
    <row r="399" spans="1:15" x14ac:dyDescent="0.25">
      <c r="A399" s="8" t="s">
        <v>487</v>
      </c>
      <c r="B399" s="4" t="s">
        <v>35</v>
      </c>
      <c r="C399" s="4" t="s">
        <v>14</v>
      </c>
      <c r="D399" s="101">
        <v>1975.86</v>
      </c>
      <c r="E399" s="28"/>
      <c r="F399" s="29"/>
      <c r="G399" s="30">
        <f t="shared" si="186"/>
        <v>0</v>
      </c>
      <c r="H399" s="34">
        <f t="shared" si="187"/>
        <v>1975.86</v>
      </c>
      <c r="I399" s="32">
        <v>1.5</v>
      </c>
      <c r="J399" s="31">
        <f t="shared" ref="J399:J410" si="206">I399*D399</f>
        <v>2963.79</v>
      </c>
      <c r="K399" s="35">
        <f t="shared" ref="K399:K462" si="207">I399*E399</f>
        <v>0</v>
      </c>
      <c r="L399" s="36">
        <f t="shared" ref="L399:L462" si="208">I399*F399</f>
        <v>0</v>
      </c>
      <c r="M399" s="35">
        <f t="shared" ref="M399:M462" si="209">I399*G399</f>
        <v>0</v>
      </c>
      <c r="N399" s="35">
        <f t="shared" ref="N399:N462" si="210">I399*H399</f>
        <v>2963.79</v>
      </c>
      <c r="O399" s="37">
        <f t="shared" si="201"/>
        <v>1</v>
      </c>
    </row>
    <row r="400" spans="1:15" ht="25" x14ac:dyDescent="0.25">
      <c r="A400" s="8" t="s">
        <v>488</v>
      </c>
      <c r="B400" s="4" t="s">
        <v>37</v>
      </c>
      <c r="C400" s="4" t="s">
        <v>38</v>
      </c>
      <c r="D400" s="101">
        <v>592.76</v>
      </c>
      <c r="E400" s="28"/>
      <c r="F400" s="29"/>
      <c r="G400" s="30">
        <f t="shared" si="186"/>
        <v>0</v>
      </c>
      <c r="H400" s="34">
        <f t="shared" si="187"/>
        <v>592.76</v>
      </c>
      <c r="I400" s="32">
        <v>10.62</v>
      </c>
      <c r="J400" s="31">
        <f t="shared" si="206"/>
        <v>6295.1111999999994</v>
      </c>
      <c r="K400" s="35">
        <f t="shared" si="207"/>
        <v>0</v>
      </c>
      <c r="L400" s="36">
        <f t="shared" si="208"/>
        <v>0</v>
      </c>
      <c r="M400" s="35">
        <f t="shared" si="209"/>
        <v>0</v>
      </c>
      <c r="N400" s="35">
        <f t="shared" si="210"/>
        <v>6295.1111999999994</v>
      </c>
      <c r="O400" s="37">
        <f t="shared" si="201"/>
        <v>1</v>
      </c>
    </row>
    <row r="401" spans="1:15" x14ac:dyDescent="0.25">
      <c r="A401" s="8" t="s">
        <v>489</v>
      </c>
      <c r="B401" s="4" t="s">
        <v>40</v>
      </c>
      <c r="C401" s="4" t="s">
        <v>38</v>
      </c>
      <c r="D401" s="101">
        <v>770.59</v>
      </c>
      <c r="E401" s="28"/>
      <c r="F401" s="29"/>
      <c r="G401" s="30">
        <f t="shared" si="186"/>
        <v>0</v>
      </c>
      <c r="H401" s="34">
        <f t="shared" si="187"/>
        <v>770.59</v>
      </c>
      <c r="I401" s="32">
        <v>1.01</v>
      </c>
      <c r="J401" s="31">
        <f t="shared" si="206"/>
        <v>778.29590000000007</v>
      </c>
      <c r="K401" s="35">
        <f t="shared" si="207"/>
        <v>0</v>
      </c>
      <c r="L401" s="36">
        <f t="shared" si="208"/>
        <v>0</v>
      </c>
      <c r="M401" s="35">
        <f t="shared" si="209"/>
        <v>0</v>
      </c>
      <c r="N401" s="35">
        <f t="shared" si="210"/>
        <v>778.29590000000007</v>
      </c>
      <c r="O401" s="37">
        <f t="shared" si="201"/>
        <v>1</v>
      </c>
    </row>
    <row r="402" spans="1:15" ht="25" x14ac:dyDescent="0.25">
      <c r="A402" s="8" t="s">
        <v>490</v>
      </c>
      <c r="B402" s="4" t="s">
        <v>42</v>
      </c>
      <c r="C402" s="4" t="s">
        <v>43</v>
      </c>
      <c r="D402" s="101">
        <v>17338.27</v>
      </c>
      <c r="E402" s="28"/>
      <c r="F402" s="29"/>
      <c r="G402" s="30">
        <f t="shared" si="186"/>
        <v>0</v>
      </c>
      <c r="H402" s="34">
        <f t="shared" si="187"/>
        <v>17338.27</v>
      </c>
      <c r="I402" s="32">
        <v>0.81</v>
      </c>
      <c r="J402" s="31">
        <f t="shared" si="206"/>
        <v>14043.998700000002</v>
      </c>
      <c r="K402" s="35">
        <f t="shared" si="207"/>
        <v>0</v>
      </c>
      <c r="L402" s="36">
        <f t="shared" si="208"/>
        <v>0</v>
      </c>
      <c r="M402" s="35">
        <f t="shared" si="209"/>
        <v>0</v>
      </c>
      <c r="N402" s="35">
        <f t="shared" si="210"/>
        <v>14043.998700000002</v>
      </c>
      <c r="O402" s="37">
        <f t="shared" si="201"/>
        <v>1</v>
      </c>
    </row>
    <row r="403" spans="1:15" ht="25" x14ac:dyDescent="0.25">
      <c r="A403" s="8" t="s">
        <v>491</v>
      </c>
      <c r="B403" s="4" t="s">
        <v>45</v>
      </c>
      <c r="C403" s="4" t="s">
        <v>14</v>
      </c>
      <c r="D403" s="101">
        <v>1975.86</v>
      </c>
      <c r="E403" s="28"/>
      <c r="F403" s="29"/>
      <c r="G403" s="30">
        <f t="shared" si="186"/>
        <v>0</v>
      </c>
      <c r="H403" s="34">
        <f t="shared" si="187"/>
        <v>1975.86</v>
      </c>
      <c r="I403" s="32">
        <v>2.12</v>
      </c>
      <c r="J403" s="31">
        <f t="shared" si="206"/>
        <v>4188.8231999999998</v>
      </c>
      <c r="K403" s="35">
        <f t="shared" si="207"/>
        <v>0</v>
      </c>
      <c r="L403" s="36">
        <f t="shared" si="208"/>
        <v>0</v>
      </c>
      <c r="M403" s="35">
        <f t="shared" si="209"/>
        <v>0</v>
      </c>
      <c r="N403" s="35">
        <f t="shared" si="210"/>
        <v>4188.8231999999998</v>
      </c>
      <c r="O403" s="37">
        <f t="shared" si="201"/>
        <v>1</v>
      </c>
    </row>
    <row r="404" spans="1:15" ht="25" x14ac:dyDescent="0.25">
      <c r="A404" s="8" t="s">
        <v>492</v>
      </c>
      <c r="B404" s="4" t="s">
        <v>47</v>
      </c>
      <c r="C404" s="4" t="s">
        <v>38</v>
      </c>
      <c r="D404" s="101">
        <v>197.59</v>
      </c>
      <c r="E404" s="28"/>
      <c r="F404" s="29"/>
      <c r="G404" s="30">
        <f t="shared" si="186"/>
        <v>0</v>
      </c>
      <c r="H404" s="34">
        <f t="shared" si="187"/>
        <v>197.59</v>
      </c>
      <c r="I404" s="32">
        <v>12.76</v>
      </c>
      <c r="J404" s="31">
        <f t="shared" si="206"/>
        <v>2521.2483999999999</v>
      </c>
      <c r="K404" s="35">
        <f t="shared" si="207"/>
        <v>0</v>
      </c>
      <c r="L404" s="36">
        <f t="shared" si="208"/>
        <v>0</v>
      </c>
      <c r="M404" s="35">
        <f t="shared" si="209"/>
        <v>0</v>
      </c>
      <c r="N404" s="35">
        <f t="shared" si="210"/>
        <v>2521.2483999999999</v>
      </c>
      <c r="O404" s="37">
        <f t="shared" si="201"/>
        <v>1</v>
      </c>
    </row>
    <row r="405" spans="1:15" x14ac:dyDescent="0.25">
      <c r="A405" s="8" t="s">
        <v>493</v>
      </c>
      <c r="B405" s="4" t="s">
        <v>49</v>
      </c>
      <c r="C405" s="4" t="s">
        <v>38</v>
      </c>
      <c r="D405" s="101">
        <v>197.59</v>
      </c>
      <c r="E405" s="28"/>
      <c r="F405" s="29"/>
      <c r="G405" s="30">
        <f t="shared" si="186"/>
        <v>0</v>
      </c>
      <c r="H405" s="34">
        <f t="shared" si="187"/>
        <v>197.59</v>
      </c>
      <c r="I405" s="32">
        <v>0.48</v>
      </c>
      <c r="J405" s="31">
        <f t="shared" si="206"/>
        <v>94.843199999999996</v>
      </c>
      <c r="K405" s="35">
        <f t="shared" si="207"/>
        <v>0</v>
      </c>
      <c r="L405" s="36">
        <f t="shared" si="208"/>
        <v>0</v>
      </c>
      <c r="M405" s="35">
        <f t="shared" si="209"/>
        <v>0</v>
      </c>
      <c r="N405" s="35">
        <f t="shared" si="210"/>
        <v>94.843199999999996</v>
      </c>
      <c r="O405" s="37">
        <f t="shared" si="201"/>
        <v>1</v>
      </c>
    </row>
    <row r="406" spans="1:15" ht="25" x14ac:dyDescent="0.25">
      <c r="A406" s="8" t="s">
        <v>494</v>
      </c>
      <c r="B406" s="4" t="s">
        <v>42</v>
      </c>
      <c r="C406" s="4" t="s">
        <v>43</v>
      </c>
      <c r="D406" s="101">
        <v>4445.7700000000004</v>
      </c>
      <c r="E406" s="28"/>
      <c r="F406" s="29"/>
      <c r="G406" s="30">
        <f t="shared" si="186"/>
        <v>0</v>
      </c>
      <c r="H406" s="34">
        <f t="shared" si="187"/>
        <v>4445.7700000000004</v>
      </c>
      <c r="I406" s="32">
        <v>0.81</v>
      </c>
      <c r="J406" s="31">
        <f t="shared" si="206"/>
        <v>3601.0737000000004</v>
      </c>
      <c r="K406" s="35">
        <f t="shared" si="207"/>
        <v>0</v>
      </c>
      <c r="L406" s="36">
        <f t="shared" si="208"/>
        <v>0</v>
      </c>
      <c r="M406" s="35">
        <f t="shared" si="209"/>
        <v>0</v>
      </c>
      <c r="N406" s="35">
        <f t="shared" si="210"/>
        <v>3601.0737000000004</v>
      </c>
      <c r="O406" s="37">
        <f t="shared" si="201"/>
        <v>1</v>
      </c>
    </row>
    <row r="407" spans="1:15" ht="25" x14ac:dyDescent="0.25">
      <c r="A407" s="8" t="s">
        <v>495</v>
      </c>
      <c r="B407" s="4" t="s">
        <v>52</v>
      </c>
      <c r="C407" s="4" t="s">
        <v>14</v>
      </c>
      <c r="D407" s="101">
        <v>1975.86</v>
      </c>
      <c r="E407" s="28"/>
      <c r="F407" s="29"/>
      <c r="G407" s="30">
        <f t="shared" ref="G407:G470" si="211">E407+F407</f>
        <v>0</v>
      </c>
      <c r="H407" s="34">
        <f t="shared" ref="H407:H470" si="212">D407-G407</f>
        <v>1975.86</v>
      </c>
      <c r="I407" s="32">
        <v>122.3</v>
      </c>
      <c r="J407" s="31">
        <f t="shared" si="206"/>
        <v>241647.67799999999</v>
      </c>
      <c r="K407" s="35">
        <f t="shared" si="207"/>
        <v>0</v>
      </c>
      <c r="L407" s="36">
        <f t="shared" si="208"/>
        <v>0</v>
      </c>
      <c r="M407" s="35">
        <f t="shared" si="209"/>
        <v>0</v>
      </c>
      <c r="N407" s="35">
        <f t="shared" si="210"/>
        <v>241647.67799999999</v>
      </c>
      <c r="O407" s="37">
        <f t="shared" si="201"/>
        <v>1</v>
      </c>
    </row>
    <row r="408" spans="1:15" ht="25" x14ac:dyDescent="0.25">
      <c r="A408" s="8" t="s">
        <v>496</v>
      </c>
      <c r="B408" s="4" t="s">
        <v>54</v>
      </c>
      <c r="C408" s="4" t="s">
        <v>55</v>
      </c>
      <c r="D408" s="101">
        <v>658.62</v>
      </c>
      <c r="E408" s="28"/>
      <c r="F408" s="29"/>
      <c r="G408" s="30">
        <f t="shared" si="211"/>
        <v>0</v>
      </c>
      <c r="H408" s="34">
        <f t="shared" si="212"/>
        <v>658.62</v>
      </c>
      <c r="I408" s="32">
        <v>43.33</v>
      </c>
      <c r="J408" s="31">
        <f t="shared" si="206"/>
        <v>28538.0046</v>
      </c>
      <c r="K408" s="35">
        <f t="shared" si="207"/>
        <v>0</v>
      </c>
      <c r="L408" s="36">
        <f t="shared" si="208"/>
        <v>0</v>
      </c>
      <c r="M408" s="35">
        <f t="shared" si="209"/>
        <v>0</v>
      </c>
      <c r="N408" s="35">
        <f t="shared" si="210"/>
        <v>28538.0046</v>
      </c>
      <c r="O408" s="37">
        <f t="shared" si="201"/>
        <v>1</v>
      </c>
    </row>
    <row r="409" spans="1:15" ht="25" x14ac:dyDescent="0.25">
      <c r="A409" s="8" t="s">
        <v>497</v>
      </c>
      <c r="B409" s="4" t="s">
        <v>57</v>
      </c>
      <c r="C409" s="4" t="s">
        <v>55</v>
      </c>
      <c r="D409" s="101">
        <v>658.62</v>
      </c>
      <c r="E409" s="28"/>
      <c r="F409" s="29"/>
      <c r="G409" s="30">
        <f t="shared" si="211"/>
        <v>0</v>
      </c>
      <c r="H409" s="34">
        <f t="shared" si="212"/>
        <v>658.62</v>
      </c>
      <c r="I409" s="32">
        <v>8.32</v>
      </c>
      <c r="J409" s="31">
        <f t="shared" si="206"/>
        <v>5479.7184000000007</v>
      </c>
      <c r="K409" s="35">
        <f t="shared" si="207"/>
        <v>0</v>
      </c>
      <c r="L409" s="36">
        <f t="shared" si="208"/>
        <v>0</v>
      </c>
      <c r="M409" s="35">
        <f t="shared" si="209"/>
        <v>0</v>
      </c>
      <c r="N409" s="35">
        <f t="shared" si="210"/>
        <v>5479.7184000000007</v>
      </c>
      <c r="O409" s="37">
        <f t="shared" si="201"/>
        <v>1</v>
      </c>
    </row>
    <row r="410" spans="1:15" x14ac:dyDescent="0.25">
      <c r="A410" s="8" t="s">
        <v>498</v>
      </c>
      <c r="B410" s="4" t="s">
        <v>59</v>
      </c>
      <c r="C410" s="4" t="s">
        <v>55</v>
      </c>
      <c r="D410" s="101">
        <v>658.62</v>
      </c>
      <c r="E410" s="28"/>
      <c r="F410" s="29"/>
      <c r="G410" s="30">
        <f t="shared" si="211"/>
        <v>0</v>
      </c>
      <c r="H410" s="34">
        <f t="shared" si="212"/>
        <v>658.62</v>
      </c>
      <c r="I410" s="32">
        <v>4.6500000000000004</v>
      </c>
      <c r="J410" s="31">
        <f t="shared" si="206"/>
        <v>3062.5830000000001</v>
      </c>
      <c r="K410" s="35">
        <f t="shared" si="207"/>
        <v>0</v>
      </c>
      <c r="L410" s="36">
        <f t="shared" si="208"/>
        <v>0</v>
      </c>
      <c r="M410" s="35">
        <f t="shared" si="209"/>
        <v>0</v>
      </c>
      <c r="N410" s="35">
        <f t="shared" si="210"/>
        <v>3062.5830000000001</v>
      </c>
      <c r="O410" s="37">
        <f t="shared" si="201"/>
        <v>1</v>
      </c>
    </row>
    <row r="411" spans="1:15" s="6" customFormat="1" x14ac:dyDescent="0.3">
      <c r="A411" s="11" t="s">
        <v>499</v>
      </c>
      <c r="B411" s="11" t="s">
        <v>91</v>
      </c>
      <c r="C411" s="11"/>
      <c r="D411" s="103"/>
      <c r="E411" s="78"/>
      <c r="F411" s="63"/>
      <c r="G411" s="63">
        <f t="shared" si="211"/>
        <v>0</v>
      </c>
      <c r="H411" s="79">
        <f t="shared" si="212"/>
        <v>0</v>
      </c>
      <c r="I411" s="56"/>
      <c r="J411" s="56">
        <f>SUM(J412:J422)</f>
        <v>125833.81040000002</v>
      </c>
      <c r="K411" s="56">
        <f t="shared" ref="K411:N411" si="213">SUM(K412:K422)</f>
        <v>0</v>
      </c>
      <c r="L411" s="56">
        <f t="shared" si="213"/>
        <v>0</v>
      </c>
      <c r="M411" s="56">
        <f t="shared" si="213"/>
        <v>0</v>
      </c>
      <c r="N411" s="56">
        <f t="shared" si="213"/>
        <v>125833.81040000002</v>
      </c>
      <c r="O411" s="68">
        <f t="shared" si="201"/>
        <v>1</v>
      </c>
    </row>
    <row r="412" spans="1:15" x14ac:dyDescent="0.25">
      <c r="A412" s="8" t="s">
        <v>500</v>
      </c>
      <c r="B412" s="4" t="s">
        <v>93</v>
      </c>
      <c r="C412" s="4" t="s">
        <v>55</v>
      </c>
      <c r="D412" s="101">
        <v>182.17</v>
      </c>
      <c r="E412" s="28"/>
      <c r="F412" s="29"/>
      <c r="G412" s="30">
        <f t="shared" si="211"/>
        <v>0</v>
      </c>
      <c r="H412" s="34">
        <f t="shared" si="212"/>
        <v>182.17</v>
      </c>
      <c r="I412" s="32">
        <v>1.7</v>
      </c>
      <c r="J412" s="31">
        <f t="shared" ref="J412:J422" si="214">I412*D412</f>
        <v>309.68899999999996</v>
      </c>
      <c r="K412" s="35">
        <f t="shared" si="207"/>
        <v>0</v>
      </c>
      <c r="L412" s="36">
        <f t="shared" si="208"/>
        <v>0</v>
      </c>
      <c r="M412" s="35">
        <f t="shared" si="209"/>
        <v>0</v>
      </c>
      <c r="N412" s="35">
        <f t="shared" si="210"/>
        <v>309.68899999999996</v>
      </c>
      <c r="O412" s="37">
        <f t="shared" si="201"/>
        <v>1</v>
      </c>
    </row>
    <row r="413" spans="1:15" ht="25" x14ac:dyDescent="0.25">
      <c r="A413" s="8" t="s">
        <v>501</v>
      </c>
      <c r="B413" s="4" t="s">
        <v>37</v>
      </c>
      <c r="C413" s="4" t="s">
        <v>38</v>
      </c>
      <c r="D413" s="101">
        <v>268.56</v>
      </c>
      <c r="E413" s="28"/>
      <c r="F413" s="29"/>
      <c r="G413" s="30">
        <f t="shared" si="211"/>
        <v>0</v>
      </c>
      <c r="H413" s="34">
        <f t="shared" si="212"/>
        <v>268.56</v>
      </c>
      <c r="I413" s="32">
        <v>10.62</v>
      </c>
      <c r="J413" s="31">
        <f t="shared" si="214"/>
        <v>2852.1071999999999</v>
      </c>
      <c r="K413" s="35">
        <f t="shared" si="207"/>
        <v>0</v>
      </c>
      <c r="L413" s="36">
        <f t="shared" si="208"/>
        <v>0</v>
      </c>
      <c r="M413" s="35">
        <f t="shared" si="209"/>
        <v>0</v>
      </c>
      <c r="N413" s="35">
        <f t="shared" si="210"/>
        <v>2852.1071999999999</v>
      </c>
      <c r="O413" s="37">
        <f t="shared" si="201"/>
        <v>1</v>
      </c>
    </row>
    <row r="414" spans="1:15" ht="25" x14ac:dyDescent="0.25">
      <c r="A414" s="8" t="s">
        <v>502</v>
      </c>
      <c r="B414" s="4" t="s">
        <v>96</v>
      </c>
      <c r="C414" s="4" t="s">
        <v>38</v>
      </c>
      <c r="D414" s="101">
        <v>20.5</v>
      </c>
      <c r="E414" s="28"/>
      <c r="F414" s="29"/>
      <c r="G414" s="30">
        <f t="shared" si="211"/>
        <v>0</v>
      </c>
      <c r="H414" s="34">
        <f t="shared" si="212"/>
        <v>20.5</v>
      </c>
      <c r="I414" s="32">
        <v>179.73</v>
      </c>
      <c r="J414" s="31">
        <f t="shared" si="214"/>
        <v>3684.4649999999997</v>
      </c>
      <c r="K414" s="35">
        <f t="shared" si="207"/>
        <v>0</v>
      </c>
      <c r="L414" s="36">
        <f t="shared" si="208"/>
        <v>0</v>
      </c>
      <c r="M414" s="35">
        <f t="shared" si="209"/>
        <v>0</v>
      </c>
      <c r="N414" s="35">
        <f t="shared" si="210"/>
        <v>3684.4649999999997</v>
      </c>
      <c r="O414" s="37">
        <f t="shared" si="201"/>
        <v>1</v>
      </c>
    </row>
    <row r="415" spans="1:15" ht="25" x14ac:dyDescent="0.25">
      <c r="A415" s="8" t="s">
        <v>503</v>
      </c>
      <c r="B415" s="4" t="s">
        <v>98</v>
      </c>
      <c r="C415" s="4" t="s">
        <v>38</v>
      </c>
      <c r="D415" s="101">
        <v>206.21</v>
      </c>
      <c r="E415" s="28"/>
      <c r="F415" s="29"/>
      <c r="G415" s="30">
        <f t="shared" si="211"/>
        <v>0</v>
      </c>
      <c r="H415" s="34">
        <f t="shared" si="212"/>
        <v>206.21</v>
      </c>
      <c r="I415" s="32">
        <v>133.13</v>
      </c>
      <c r="J415" s="31">
        <f t="shared" si="214"/>
        <v>27452.737300000001</v>
      </c>
      <c r="K415" s="35">
        <f t="shared" si="207"/>
        <v>0</v>
      </c>
      <c r="L415" s="36">
        <f t="shared" si="208"/>
        <v>0</v>
      </c>
      <c r="M415" s="35">
        <f t="shared" si="209"/>
        <v>0</v>
      </c>
      <c r="N415" s="35">
        <f t="shared" si="210"/>
        <v>27452.737300000001</v>
      </c>
      <c r="O415" s="37">
        <f t="shared" si="201"/>
        <v>1</v>
      </c>
    </row>
    <row r="416" spans="1:15" ht="37.5" x14ac:dyDescent="0.25">
      <c r="A416" s="8" t="s">
        <v>504</v>
      </c>
      <c r="B416" s="4" t="s">
        <v>379</v>
      </c>
      <c r="C416" s="4" t="s">
        <v>101</v>
      </c>
      <c r="D416" s="101">
        <v>45.43</v>
      </c>
      <c r="E416" s="28"/>
      <c r="F416" s="29"/>
      <c r="G416" s="30">
        <f t="shared" si="211"/>
        <v>0</v>
      </c>
      <c r="H416" s="34">
        <f t="shared" si="212"/>
        <v>45.43</v>
      </c>
      <c r="I416" s="32">
        <v>142.88</v>
      </c>
      <c r="J416" s="31">
        <f t="shared" si="214"/>
        <v>6491.0383999999995</v>
      </c>
      <c r="K416" s="35">
        <f t="shared" si="207"/>
        <v>0</v>
      </c>
      <c r="L416" s="36">
        <f t="shared" si="208"/>
        <v>0</v>
      </c>
      <c r="M416" s="35">
        <f t="shared" si="209"/>
        <v>0</v>
      </c>
      <c r="N416" s="35">
        <f t="shared" si="210"/>
        <v>6491.0383999999995</v>
      </c>
      <c r="O416" s="37">
        <f t="shared" si="201"/>
        <v>1</v>
      </c>
    </row>
    <row r="417" spans="1:15" ht="37.5" x14ac:dyDescent="0.25">
      <c r="A417" s="8" t="s">
        <v>505</v>
      </c>
      <c r="B417" s="4" t="s">
        <v>212</v>
      </c>
      <c r="C417" s="4" t="s">
        <v>101</v>
      </c>
      <c r="D417" s="101">
        <v>136.74</v>
      </c>
      <c r="E417" s="28"/>
      <c r="F417" s="29"/>
      <c r="G417" s="30">
        <f t="shared" si="211"/>
        <v>0</v>
      </c>
      <c r="H417" s="34">
        <f t="shared" si="212"/>
        <v>136.74</v>
      </c>
      <c r="I417" s="32">
        <v>312.72000000000003</v>
      </c>
      <c r="J417" s="31">
        <f t="shared" si="214"/>
        <v>42761.332800000004</v>
      </c>
      <c r="K417" s="35">
        <f t="shared" si="207"/>
        <v>0</v>
      </c>
      <c r="L417" s="36">
        <f t="shared" si="208"/>
        <v>0</v>
      </c>
      <c r="M417" s="35">
        <f t="shared" si="209"/>
        <v>0</v>
      </c>
      <c r="N417" s="35">
        <f t="shared" si="210"/>
        <v>42761.332800000004</v>
      </c>
      <c r="O417" s="37">
        <f t="shared" si="201"/>
        <v>1</v>
      </c>
    </row>
    <row r="418" spans="1:15" ht="25" x14ac:dyDescent="0.25">
      <c r="A418" s="8" t="s">
        <v>506</v>
      </c>
      <c r="B418" s="4" t="s">
        <v>103</v>
      </c>
      <c r="C418" s="4" t="s">
        <v>9</v>
      </c>
      <c r="D418" s="101">
        <v>8</v>
      </c>
      <c r="E418" s="28"/>
      <c r="F418" s="29"/>
      <c r="G418" s="30">
        <f t="shared" si="211"/>
        <v>0</v>
      </c>
      <c r="H418" s="34">
        <f t="shared" si="212"/>
        <v>8</v>
      </c>
      <c r="I418" s="32">
        <v>1660.34</v>
      </c>
      <c r="J418" s="31">
        <f t="shared" si="214"/>
        <v>13282.72</v>
      </c>
      <c r="K418" s="35">
        <f t="shared" si="207"/>
        <v>0</v>
      </c>
      <c r="L418" s="36">
        <f t="shared" si="208"/>
        <v>0</v>
      </c>
      <c r="M418" s="35">
        <f t="shared" si="209"/>
        <v>0</v>
      </c>
      <c r="N418" s="35">
        <f t="shared" si="210"/>
        <v>13282.72</v>
      </c>
      <c r="O418" s="37">
        <f t="shared" si="201"/>
        <v>1</v>
      </c>
    </row>
    <row r="419" spans="1:15" ht="25" x14ac:dyDescent="0.25">
      <c r="A419" s="8" t="s">
        <v>507</v>
      </c>
      <c r="B419" s="4" t="s">
        <v>215</v>
      </c>
      <c r="C419" s="4" t="s">
        <v>6</v>
      </c>
      <c r="D419" s="101">
        <v>4</v>
      </c>
      <c r="E419" s="28"/>
      <c r="F419" s="29"/>
      <c r="G419" s="30">
        <f t="shared" si="211"/>
        <v>0</v>
      </c>
      <c r="H419" s="34">
        <f t="shared" si="212"/>
        <v>4</v>
      </c>
      <c r="I419" s="32">
        <v>3603.29</v>
      </c>
      <c r="J419" s="31">
        <f t="shared" si="214"/>
        <v>14413.16</v>
      </c>
      <c r="K419" s="35">
        <f t="shared" si="207"/>
        <v>0</v>
      </c>
      <c r="L419" s="36">
        <f t="shared" si="208"/>
        <v>0</v>
      </c>
      <c r="M419" s="35">
        <f t="shared" si="209"/>
        <v>0</v>
      </c>
      <c r="N419" s="35">
        <f t="shared" si="210"/>
        <v>14413.16</v>
      </c>
      <c r="O419" s="37">
        <f t="shared" si="201"/>
        <v>1</v>
      </c>
    </row>
    <row r="420" spans="1:15" x14ac:dyDescent="0.25">
      <c r="A420" s="8" t="s">
        <v>508</v>
      </c>
      <c r="B420" s="4" t="s">
        <v>40</v>
      </c>
      <c r="C420" s="4" t="s">
        <v>38</v>
      </c>
      <c r="D420" s="101">
        <v>643.85</v>
      </c>
      <c r="E420" s="28"/>
      <c r="F420" s="29"/>
      <c r="G420" s="30">
        <f t="shared" si="211"/>
        <v>0</v>
      </c>
      <c r="H420" s="34">
        <f t="shared" si="212"/>
        <v>643.85</v>
      </c>
      <c r="I420" s="32">
        <v>1.01</v>
      </c>
      <c r="J420" s="31">
        <f t="shared" si="214"/>
        <v>650.2885</v>
      </c>
      <c r="K420" s="35">
        <f t="shared" si="207"/>
        <v>0</v>
      </c>
      <c r="L420" s="36">
        <f t="shared" si="208"/>
        <v>0</v>
      </c>
      <c r="M420" s="35">
        <f t="shared" si="209"/>
        <v>0</v>
      </c>
      <c r="N420" s="35">
        <f t="shared" si="210"/>
        <v>650.2885</v>
      </c>
      <c r="O420" s="37">
        <f t="shared" si="201"/>
        <v>1</v>
      </c>
    </row>
    <row r="421" spans="1:15" ht="25" x14ac:dyDescent="0.25">
      <c r="A421" s="8" t="s">
        <v>509</v>
      </c>
      <c r="B421" s="4" t="s">
        <v>42</v>
      </c>
      <c r="C421" s="4" t="s">
        <v>43</v>
      </c>
      <c r="D421" s="101">
        <v>14486.62</v>
      </c>
      <c r="E421" s="28"/>
      <c r="F421" s="29"/>
      <c r="G421" s="30">
        <f t="shared" si="211"/>
        <v>0</v>
      </c>
      <c r="H421" s="34">
        <f t="shared" si="212"/>
        <v>14486.62</v>
      </c>
      <c r="I421" s="32">
        <v>0.81</v>
      </c>
      <c r="J421" s="31">
        <f t="shared" si="214"/>
        <v>11734.162200000001</v>
      </c>
      <c r="K421" s="35">
        <f t="shared" si="207"/>
        <v>0</v>
      </c>
      <c r="L421" s="36">
        <f t="shared" si="208"/>
        <v>0</v>
      </c>
      <c r="M421" s="35">
        <f t="shared" si="209"/>
        <v>0</v>
      </c>
      <c r="N421" s="35">
        <f t="shared" si="210"/>
        <v>11734.162200000001</v>
      </c>
      <c r="O421" s="37">
        <f t="shared" si="201"/>
        <v>1</v>
      </c>
    </row>
    <row r="422" spans="1:15" x14ac:dyDescent="0.25">
      <c r="A422" s="8" t="s">
        <v>510</v>
      </c>
      <c r="B422" s="4" t="s">
        <v>73</v>
      </c>
      <c r="C422" s="4" t="s">
        <v>6</v>
      </c>
      <c r="D422" s="101">
        <v>1</v>
      </c>
      <c r="E422" s="28"/>
      <c r="F422" s="29"/>
      <c r="G422" s="30">
        <f t="shared" si="211"/>
        <v>0</v>
      </c>
      <c r="H422" s="34">
        <f t="shared" si="212"/>
        <v>1</v>
      </c>
      <c r="I422" s="32">
        <v>2202.11</v>
      </c>
      <c r="J422" s="31">
        <f t="shared" si="214"/>
        <v>2202.11</v>
      </c>
      <c r="K422" s="35">
        <f t="shared" si="207"/>
        <v>0</v>
      </c>
      <c r="L422" s="36">
        <f t="shared" si="208"/>
        <v>0</v>
      </c>
      <c r="M422" s="35">
        <f t="shared" si="209"/>
        <v>0</v>
      </c>
      <c r="N422" s="35">
        <f t="shared" si="210"/>
        <v>2202.11</v>
      </c>
      <c r="O422" s="37">
        <f t="shared" si="201"/>
        <v>1</v>
      </c>
    </row>
    <row r="423" spans="1:15" s="76" customFormat="1" x14ac:dyDescent="0.3">
      <c r="A423" s="70" t="s">
        <v>511</v>
      </c>
      <c r="B423" s="70" t="s">
        <v>512</v>
      </c>
      <c r="C423" s="70"/>
      <c r="D423" s="104"/>
      <c r="E423" s="85"/>
      <c r="F423" s="72"/>
      <c r="G423" s="72">
        <f t="shared" si="211"/>
        <v>0</v>
      </c>
      <c r="H423" s="86">
        <f t="shared" si="212"/>
        <v>0</v>
      </c>
      <c r="I423" s="75"/>
      <c r="J423" s="75">
        <f>J424+J434</f>
        <v>221541.57879999999</v>
      </c>
      <c r="K423" s="75">
        <f t="shared" ref="K423:N423" si="215">K424+K434</f>
        <v>0</v>
      </c>
      <c r="L423" s="75">
        <f t="shared" si="215"/>
        <v>0</v>
      </c>
      <c r="M423" s="75">
        <f t="shared" si="215"/>
        <v>0</v>
      </c>
      <c r="N423" s="75">
        <f t="shared" si="215"/>
        <v>221541.5858</v>
      </c>
      <c r="O423" s="77">
        <f t="shared" si="201"/>
        <v>1.0000000315967776</v>
      </c>
    </row>
    <row r="424" spans="1:15" s="6" customFormat="1" x14ac:dyDescent="0.3">
      <c r="A424" s="11" t="s">
        <v>513</v>
      </c>
      <c r="B424" s="11" t="s">
        <v>88</v>
      </c>
      <c r="C424" s="11"/>
      <c r="D424" s="103"/>
      <c r="E424" s="78"/>
      <c r="F424" s="63"/>
      <c r="G424" s="63">
        <f t="shared" si="211"/>
        <v>0</v>
      </c>
      <c r="H424" s="79">
        <f t="shared" si="212"/>
        <v>0</v>
      </c>
      <c r="I424" s="56"/>
      <c r="J424" s="56">
        <f>SUM(J425:J433)</f>
        <v>120366.60040000001</v>
      </c>
      <c r="K424" s="56">
        <f t="shared" ref="K424:N424" si="216">SUM(K425:K433)</f>
        <v>0</v>
      </c>
      <c r="L424" s="56">
        <f t="shared" si="216"/>
        <v>0</v>
      </c>
      <c r="M424" s="56">
        <f t="shared" si="216"/>
        <v>0</v>
      </c>
      <c r="N424" s="56">
        <f t="shared" si="216"/>
        <v>120366.60040000001</v>
      </c>
      <c r="O424" s="68">
        <f t="shared" si="201"/>
        <v>1</v>
      </c>
    </row>
    <row r="425" spans="1:15" x14ac:dyDescent="0.25">
      <c r="A425" s="8" t="s">
        <v>514</v>
      </c>
      <c r="B425" s="4" t="s">
        <v>35</v>
      </c>
      <c r="C425" s="4" t="s">
        <v>14</v>
      </c>
      <c r="D425" s="101">
        <v>821.64</v>
      </c>
      <c r="E425" s="28"/>
      <c r="F425" s="29"/>
      <c r="G425" s="30">
        <f t="shared" si="211"/>
        <v>0</v>
      </c>
      <c r="H425" s="34">
        <f t="shared" si="212"/>
        <v>821.64</v>
      </c>
      <c r="I425" s="32">
        <v>1.5</v>
      </c>
      <c r="J425" s="31">
        <f t="shared" ref="J425:J433" si="217">I425*D425</f>
        <v>1232.46</v>
      </c>
      <c r="K425" s="35">
        <f t="shared" si="207"/>
        <v>0</v>
      </c>
      <c r="L425" s="36">
        <f t="shared" si="208"/>
        <v>0</v>
      </c>
      <c r="M425" s="35">
        <f t="shared" si="209"/>
        <v>0</v>
      </c>
      <c r="N425" s="35">
        <f t="shared" si="210"/>
        <v>1232.46</v>
      </c>
      <c r="O425" s="37">
        <f t="shared" si="201"/>
        <v>1</v>
      </c>
    </row>
    <row r="426" spans="1:15" ht="25" x14ac:dyDescent="0.25">
      <c r="A426" s="8" t="s">
        <v>515</v>
      </c>
      <c r="B426" s="4" t="s">
        <v>47</v>
      </c>
      <c r="C426" s="4" t="s">
        <v>38</v>
      </c>
      <c r="D426" s="101">
        <v>82.16</v>
      </c>
      <c r="E426" s="28"/>
      <c r="F426" s="29"/>
      <c r="G426" s="30">
        <f t="shared" si="211"/>
        <v>0</v>
      </c>
      <c r="H426" s="34">
        <f t="shared" si="212"/>
        <v>82.16</v>
      </c>
      <c r="I426" s="32">
        <v>12.76</v>
      </c>
      <c r="J426" s="31">
        <f t="shared" si="217"/>
        <v>1048.3616</v>
      </c>
      <c r="K426" s="35">
        <f t="shared" si="207"/>
        <v>0</v>
      </c>
      <c r="L426" s="36">
        <f t="shared" si="208"/>
        <v>0</v>
      </c>
      <c r="M426" s="35">
        <f t="shared" si="209"/>
        <v>0</v>
      </c>
      <c r="N426" s="35">
        <f t="shared" si="210"/>
        <v>1048.3616</v>
      </c>
      <c r="O426" s="37">
        <f t="shared" si="201"/>
        <v>1</v>
      </c>
    </row>
    <row r="427" spans="1:15" x14ac:dyDescent="0.25">
      <c r="A427" s="8" t="s">
        <v>516</v>
      </c>
      <c r="B427" s="4" t="s">
        <v>49</v>
      </c>
      <c r="C427" s="4" t="s">
        <v>38</v>
      </c>
      <c r="D427" s="101">
        <v>82.16</v>
      </c>
      <c r="E427" s="28"/>
      <c r="F427" s="29"/>
      <c r="G427" s="30">
        <f t="shared" si="211"/>
        <v>0</v>
      </c>
      <c r="H427" s="34">
        <f t="shared" si="212"/>
        <v>82.16</v>
      </c>
      <c r="I427" s="32">
        <v>0.48</v>
      </c>
      <c r="J427" s="31">
        <f t="shared" si="217"/>
        <v>39.436799999999998</v>
      </c>
      <c r="K427" s="35">
        <f t="shared" si="207"/>
        <v>0</v>
      </c>
      <c r="L427" s="36">
        <f t="shared" si="208"/>
        <v>0</v>
      </c>
      <c r="M427" s="35">
        <f t="shared" si="209"/>
        <v>0</v>
      </c>
      <c r="N427" s="35">
        <f t="shared" si="210"/>
        <v>39.436799999999998</v>
      </c>
      <c r="O427" s="37">
        <f t="shared" si="201"/>
        <v>1</v>
      </c>
    </row>
    <row r="428" spans="1:15" ht="25" x14ac:dyDescent="0.25">
      <c r="A428" s="8" t="s">
        <v>517</v>
      </c>
      <c r="B428" s="4" t="s">
        <v>42</v>
      </c>
      <c r="C428" s="4" t="s">
        <v>43</v>
      </c>
      <c r="D428" s="101">
        <v>1848.6</v>
      </c>
      <c r="E428" s="28"/>
      <c r="F428" s="29"/>
      <c r="G428" s="30">
        <f t="shared" si="211"/>
        <v>0</v>
      </c>
      <c r="H428" s="34">
        <f t="shared" si="212"/>
        <v>1848.6</v>
      </c>
      <c r="I428" s="32">
        <v>0.81</v>
      </c>
      <c r="J428" s="31">
        <f t="shared" si="217"/>
        <v>1497.366</v>
      </c>
      <c r="K428" s="35">
        <f t="shared" si="207"/>
        <v>0</v>
      </c>
      <c r="L428" s="36">
        <f t="shared" si="208"/>
        <v>0</v>
      </c>
      <c r="M428" s="35">
        <f t="shared" si="209"/>
        <v>0</v>
      </c>
      <c r="N428" s="35">
        <f t="shared" si="210"/>
        <v>1497.366</v>
      </c>
      <c r="O428" s="37">
        <f t="shared" si="201"/>
        <v>1</v>
      </c>
    </row>
    <row r="429" spans="1:15" ht="25" x14ac:dyDescent="0.25">
      <c r="A429" s="8" t="s">
        <v>518</v>
      </c>
      <c r="B429" s="4" t="s">
        <v>52</v>
      </c>
      <c r="C429" s="4" t="s">
        <v>14</v>
      </c>
      <c r="D429" s="101">
        <v>821.64</v>
      </c>
      <c r="E429" s="28"/>
      <c r="F429" s="29"/>
      <c r="G429" s="30">
        <f t="shared" si="211"/>
        <v>0</v>
      </c>
      <c r="H429" s="34">
        <f t="shared" si="212"/>
        <v>821.64</v>
      </c>
      <c r="I429" s="32">
        <v>122.3</v>
      </c>
      <c r="J429" s="31">
        <f t="shared" si="217"/>
        <v>100486.572</v>
      </c>
      <c r="K429" s="35">
        <f t="shared" si="207"/>
        <v>0</v>
      </c>
      <c r="L429" s="36">
        <f t="shared" si="208"/>
        <v>0</v>
      </c>
      <c r="M429" s="35">
        <f t="shared" si="209"/>
        <v>0</v>
      </c>
      <c r="N429" s="35">
        <f t="shared" si="210"/>
        <v>100486.572</v>
      </c>
      <c r="O429" s="37">
        <f t="shared" si="201"/>
        <v>1</v>
      </c>
    </row>
    <row r="430" spans="1:15" ht="25" x14ac:dyDescent="0.25">
      <c r="A430" s="8" t="s">
        <v>519</v>
      </c>
      <c r="B430" s="4" t="s">
        <v>54</v>
      </c>
      <c r="C430" s="4" t="s">
        <v>55</v>
      </c>
      <c r="D430" s="101">
        <v>273.88</v>
      </c>
      <c r="E430" s="28"/>
      <c r="F430" s="29"/>
      <c r="G430" s="30">
        <f t="shared" si="211"/>
        <v>0</v>
      </c>
      <c r="H430" s="34">
        <f t="shared" si="212"/>
        <v>273.88</v>
      </c>
      <c r="I430" s="32">
        <v>43.33</v>
      </c>
      <c r="J430" s="31">
        <f t="shared" si="217"/>
        <v>11867.2204</v>
      </c>
      <c r="K430" s="35">
        <f t="shared" si="207"/>
        <v>0</v>
      </c>
      <c r="L430" s="36">
        <f t="shared" si="208"/>
        <v>0</v>
      </c>
      <c r="M430" s="35">
        <f t="shared" si="209"/>
        <v>0</v>
      </c>
      <c r="N430" s="35">
        <f t="shared" si="210"/>
        <v>11867.2204</v>
      </c>
      <c r="O430" s="37">
        <f t="shared" si="201"/>
        <v>1</v>
      </c>
    </row>
    <row r="431" spans="1:15" ht="25" x14ac:dyDescent="0.25">
      <c r="A431" s="8" t="s">
        <v>520</v>
      </c>
      <c r="B431" s="4" t="s">
        <v>57</v>
      </c>
      <c r="C431" s="4" t="s">
        <v>55</v>
      </c>
      <c r="D431" s="101">
        <v>273.88</v>
      </c>
      <c r="E431" s="28"/>
      <c r="F431" s="29"/>
      <c r="G431" s="30">
        <f t="shared" si="211"/>
        <v>0</v>
      </c>
      <c r="H431" s="34">
        <f t="shared" si="212"/>
        <v>273.88</v>
      </c>
      <c r="I431" s="32">
        <v>8.32</v>
      </c>
      <c r="J431" s="31">
        <f t="shared" si="217"/>
        <v>2278.6815999999999</v>
      </c>
      <c r="K431" s="35">
        <f t="shared" si="207"/>
        <v>0</v>
      </c>
      <c r="L431" s="36">
        <f t="shared" si="208"/>
        <v>0</v>
      </c>
      <c r="M431" s="35">
        <f t="shared" si="209"/>
        <v>0</v>
      </c>
      <c r="N431" s="35">
        <f t="shared" si="210"/>
        <v>2278.6815999999999</v>
      </c>
      <c r="O431" s="37">
        <f t="shared" si="201"/>
        <v>1</v>
      </c>
    </row>
    <row r="432" spans="1:15" x14ac:dyDescent="0.25">
      <c r="A432" s="8" t="s">
        <v>521</v>
      </c>
      <c r="B432" s="4" t="s">
        <v>233</v>
      </c>
      <c r="C432" s="4" t="s">
        <v>55</v>
      </c>
      <c r="D432" s="101">
        <v>12</v>
      </c>
      <c r="E432" s="28"/>
      <c r="F432" s="29"/>
      <c r="G432" s="30">
        <f t="shared" si="211"/>
        <v>0</v>
      </c>
      <c r="H432" s="34">
        <f t="shared" si="212"/>
        <v>12</v>
      </c>
      <c r="I432" s="32">
        <v>53.58</v>
      </c>
      <c r="J432" s="31">
        <f t="shared" si="217"/>
        <v>642.96</v>
      </c>
      <c r="K432" s="35">
        <f t="shared" si="207"/>
        <v>0</v>
      </c>
      <c r="L432" s="36">
        <f t="shared" si="208"/>
        <v>0</v>
      </c>
      <c r="M432" s="35">
        <f t="shared" si="209"/>
        <v>0</v>
      </c>
      <c r="N432" s="35">
        <f t="shared" si="210"/>
        <v>642.96</v>
      </c>
      <c r="O432" s="37">
        <f t="shared" si="201"/>
        <v>1</v>
      </c>
    </row>
    <row r="433" spans="1:15" x14ac:dyDescent="0.25">
      <c r="A433" s="8" t="s">
        <v>522</v>
      </c>
      <c r="B433" s="4" t="s">
        <v>59</v>
      </c>
      <c r="C433" s="4" t="s">
        <v>55</v>
      </c>
      <c r="D433" s="101">
        <v>273.88</v>
      </c>
      <c r="E433" s="28"/>
      <c r="F433" s="29"/>
      <c r="G433" s="30">
        <f t="shared" si="211"/>
        <v>0</v>
      </c>
      <c r="H433" s="34">
        <f t="shared" si="212"/>
        <v>273.88</v>
      </c>
      <c r="I433" s="32">
        <v>4.6500000000000004</v>
      </c>
      <c r="J433" s="31">
        <f t="shared" si="217"/>
        <v>1273.5420000000001</v>
      </c>
      <c r="K433" s="35">
        <f t="shared" si="207"/>
        <v>0</v>
      </c>
      <c r="L433" s="36">
        <f t="shared" si="208"/>
        <v>0</v>
      </c>
      <c r="M433" s="35">
        <f t="shared" si="209"/>
        <v>0</v>
      </c>
      <c r="N433" s="35">
        <f t="shared" si="210"/>
        <v>1273.5420000000001</v>
      </c>
      <c r="O433" s="37">
        <f t="shared" si="201"/>
        <v>1</v>
      </c>
    </row>
    <row r="434" spans="1:15" s="6" customFormat="1" x14ac:dyDescent="0.3">
      <c r="A434" s="11" t="s">
        <v>523</v>
      </c>
      <c r="B434" s="11" t="s">
        <v>91</v>
      </c>
      <c r="C434" s="11"/>
      <c r="D434" s="103"/>
      <c r="E434" s="78"/>
      <c r="F434" s="63"/>
      <c r="G434" s="63">
        <f t="shared" si="211"/>
        <v>0</v>
      </c>
      <c r="H434" s="79">
        <f t="shared" si="212"/>
        <v>0</v>
      </c>
      <c r="I434" s="56"/>
      <c r="J434" s="56">
        <f>SUM(J435:J445)</f>
        <v>101174.97839999998</v>
      </c>
      <c r="K434" s="56">
        <f t="shared" ref="K434:N434" si="218">SUM(K435:K445)</f>
        <v>0</v>
      </c>
      <c r="L434" s="56">
        <f t="shared" si="218"/>
        <v>0</v>
      </c>
      <c r="M434" s="56">
        <f t="shared" si="218"/>
        <v>0</v>
      </c>
      <c r="N434" s="56">
        <f t="shared" si="218"/>
        <v>101174.98539999999</v>
      </c>
      <c r="O434" s="68">
        <f t="shared" si="201"/>
        <v>1.000000069187067</v>
      </c>
    </row>
    <row r="435" spans="1:15" x14ac:dyDescent="0.25">
      <c r="A435" s="4" t="s">
        <v>524</v>
      </c>
      <c r="B435" s="4" t="s">
        <v>93</v>
      </c>
      <c r="C435" s="4" t="s">
        <v>55</v>
      </c>
      <c r="D435" s="101">
        <v>144.61000000000001</v>
      </c>
      <c r="E435" s="28"/>
      <c r="F435" s="29"/>
      <c r="G435" s="30">
        <f t="shared" si="211"/>
        <v>0</v>
      </c>
      <c r="H435" s="34">
        <f t="shared" si="212"/>
        <v>144.61000000000001</v>
      </c>
      <c r="I435" s="32">
        <v>1.7</v>
      </c>
      <c r="J435" s="31">
        <v>245.83</v>
      </c>
      <c r="K435" s="35">
        <f t="shared" si="207"/>
        <v>0</v>
      </c>
      <c r="L435" s="36">
        <f t="shared" si="208"/>
        <v>0</v>
      </c>
      <c r="M435" s="35">
        <f t="shared" si="209"/>
        <v>0</v>
      </c>
      <c r="N435" s="35">
        <f t="shared" si="210"/>
        <v>245.83700000000002</v>
      </c>
      <c r="O435" s="37">
        <f t="shared" si="201"/>
        <v>1.0000284749623725</v>
      </c>
    </row>
    <row r="436" spans="1:15" ht="25" x14ac:dyDescent="0.25">
      <c r="A436" s="8" t="s">
        <v>525</v>
      </c>
      <c r="B436" s="4" t="s">
        <v>37</v>
      </c>
      <c r="C436" s="4" t="s">
        <v>38</v>
      </c>
      <c r="D436" s="101">
        <v>218.86</v>
      </c>
      <c r="E436" s="28"/>
      <c r="F436" s="29"/>
      <c r="G436" s="30">
        <f t="shared" si="211"/>
        <v>0</v>
      </c>
      <c r="H436" s="34">
        <f t="shared" si="212"/>
        <v>218.86</v>
      </c>
      <c r="I436" s="32">
        <v>10.62</v>
      </c>
      <c r="J436" s="31">
        <f t="shared" ref="J436:J445" si="219">I436*D436</f>
        <v>2324.2932000000001</v>
      </c>
      <c r="K436" s="35">
        <f t="shared" si="207"/>
        <v>0</v>
      </c>
      <c r="L436" s="36">
        <f t="shared" si="208"/>
        <v>0</v>
      </c>
      <c r="M436" s="35">
        <f t="shared" si="209"/>
        <v>0</v>
      </c>
      <c r="N436" s="35">
        <f t="shared" si="210"/>
        <v>2324.2932000000001</v>
      </c>
      <c r="O436" s="37">
        <f t="shared" si="201"/>
        <v>1</v>
      </c>
    </row>
    <row r="437" spans="1:15" ht="25" x14ac:dyDescent="0.25">
      <c r="A437" s="8" t="s">
        <v>526</v>
      </c>
      <c r="B437" s="4" t="s">
        <v>96</v>
      </c>
      <c r="C437" s="4" t="s">
        <v>38</v>
      </c>
      <c r="D437" s="101">
        <v>16.48</v>
      </c>
      <c r="E437" s="28"/>
      <c r="F437" s="29"/>
      <c r="G437" s="30">
        <f t="shared" si="211"/>
        <v>0</v>
      </c>
      <c r="H437" s="34">
        <f t="shared" si="212"/>
        <v>16.48</v>
      </c>
      <c r="I437" s="32">
        <v>179.73</v>
      </c>
      <c r="J437" s="31">
        <f t="shared" si="219"/>
        <v>2961.9503999999997</v>
      </c>
      <c r="K437" s="35">
        <f t="shared" si="207"/>
        <v>0</v>
      </c>
      <c r="L437" s="36">
        <f t="shared" si="208"/>
        <v>0</v>
      </c>
      <c r="M437" s="35">
        <f t="shared" si="209"/>
        <v>0</v>
      </c>
      <c r="N437" s="35">
        <f t="shared" si="210"/>
        <v>2961.9503999999997</v>
      </c>
      <c r="O437" s="37">
        <f t="shared" si="201"/>
        <v>1</v>
      </c>
    </row>
    <row r="438" spans="1:15" ht="25" x14ac:dyDescent="0.25">
      <c r="A438" s="8" t="s">
        <v>527</v>
      </c>
      <c r="B438" s="4" t="s">
        <v>98</v>
      </c>
      <c r="C438" s="4" t="s">
        <v>38</v>
      </c>
      <c r="D438" s="101">
        <v>167.7</v>
      </c>
      <c r="E438" s="28"/>
      <c r="F438" s="29"/>
      <c r="G438" s="30">
        <f t="shared" si="211"/>
        <v>0</v>
      </c>
      <c r="H438" s="34">
        <f t="shared" si="212"/>
        <v>167.7</v>
      </c>
      <c r="I438" s="32">
        <v>133.13</v>
      </c>
      <c r="J438" s="31">
        <f t="shared" si="219"/>
        <v>22325.900999999998</v>
      </c>
      <c r="K438" s="35">
        <f t="shared" si="207"/>
        <v>0</v>
      </c>
      <c r="L438" s="36">
        <f t="shared" si="208"/>
        <v>0</v>
      </c>
      <c r="M438" s="35">
        <f t="shared" si="209"/>
        <v>0</v>
      </c>
      <c r="N438" s="35">
        <f t="shared" si="210"/>
        <v>22325.900999999998</v>
      </c>
      <c r="O438" s="37">
        <f t="shared" si="201"/>
        <v>1</v>
      </c>
    </row>
    <row r="439" spans="1:15" ht="37.5" x14ac:dyDescent="0.25">
      <c r="A439" s="8" t="s">
        <v>528</v>
      </c>
      <c r="B439" s="4" t="s">
        <v>379</v>
      </c>
      <c r="C439" s="4" t="s">
        <v>101</v>
      </c>
      <c r="D439" s="101">
        <v>29.19</v>
      </c>
      <c r="E439" s="28"/>
      <c r="F439" s="29"/>
      <c r="G439" s="30">
        <f t="shared" si="211"/>
        <v>0</v>
      </c>
      <c r="H439" s="34">
        <f t="shared" si="212"/>
        <v>29.19</v>
      </c>
      <c r="I439" s="32">
        <v>142.88</v>
      </c>
      <c r="J439" s="31">
        <f t="shared" si="219"/>
        <v>4170.6671999999999</v>
      </c>
      <c r="K439" s="35">
        <f t="shared" si="207"/>
        <v>0</v>
      </c>
      <c r="L439" s="36">
        <f t="shared" si="208"/>
        <v>0</v>
      </c>
      <c r="M439" s="35">
        <f t="shared" si="209"/>
        <v>0</v>
      </c>
      <c r="N439" s="35">
        <f t="shared" si="210"/>
        <v>4170.6671999999999</v>
      </c>
      <c r="O439" s="37">
        <f t="shared" si="201"/>
        <v>1</v>
      </c>
    </row>
    <row r="440" spans="1:15" ht="37.5" x14ac:dyDescent="0.25">
      <c r="A440" s="8" t="s">
        <v>529</v>
      </c>
      <c r="B440" s="4" t="s">
        <v>212</v>
      </c>
      <c r="C440" s="4" t="s">
        <v>101</v>
      </c>
      <c r="D440" s="101">
        <v>115.42</v>
      </c>
      <c r="E440" s="28"/>
      <c r="F440" s="29"/>
      <c r="G440" s="30">
        <f t="shared" si="211"/>
        <v>0</v>
      </c>
      <c r="H440" s="34">
        <f t="shared" si="212"/>
        <v>115.42</v>
      </c>
      <c r="I440" s="32">
        <v>312.72000000000003</v>
      </c>
      <c r="J440" s="31">
        <f t="shared" si="219"/>
        <v>36094.142400000004</v>
      </c>
      <c r="K440" s="35">
        <f t="shared" si="207"/>
        <v>0</v>
      </c>
      <c r="L440" s="36">
        <f t="shared" si="208"/>
        <v>0</v>
      </c>
      <c r="M440" s="35">
        <f t="shared" si="209"/>
        <v>0</v>
      </c>
      <c r="N440" s="35">
        <f t="shared" si="210"/>
        <v>36094.142400000004</v>
      </c>
      <c r="O440" s="37">
        <f t="shared" si="201"/>
        <v>1</v>
      </c>
    </row>
    <row r="441" spans="1:15" ht="25" x14ac:dyDescent="0.25">
      <c r="A441" s="8" t="s">
        <v>530</v>
      </c>
      <c r="B441" s="4" t="s">
        <v>103</v>
      </c>
      <c r="C441" s="4" t="s">
        <v>9</v>
      </c>
      <c r="D441" s="101">
        <v>6</v>
      </c>
      <c r="E441" s="28"/>
      <c r="F441" s="29"/>
      <c r="G441" s="30">
        <f t="shared" si="211"/>
        <v>0</v>
      </c>
      <c r="H441" s="34">
        <f t="shared" si="212"/>
        <v>6</v>
      </c>
      <c r="I441" s="32">
        <v>1660.34</v>
      </c>
      <c r="J441" s="31">
        <f t="shared" si="219"/>
        <v>9962.0399999999991</v>
      </c>
      <c r="K441" s="35">
        <f t="shared" si="207"/>
        <v>0</v>
      </c>
      <c r="L441" s="36">
        <f t="shared" si="208"/>
        <v>0</v>
      </c>
      <c r="M441" s="35">
        <f t="shared" si="209"/>
        <v>0</v>
      </c>
      <c r="N441" s="35">
        <f t="shared" si="210"/>
        <v>9962.0399999999991</v>
      </c>
      <c r="O441" s="37">
        <f t="shared" si="201"/>
        <v>1</v>
      </c>
    </row>
    <row r="442" spans="1:15" ht="25" x14ac:dyDescent="0.25">
      <c r="A442" s="8" t="s">
        <v>531</v>
      </c>
      <c r="B442" s="4" t="s">
        <v>215</v>
      </c>
      <c r="C442" s="4" t="s">
        <v>6</v>
      </c>
      <c r="D442" s="101">
        <v>3</v>
      </c>
      <c r="E442" s="28"/>
      <c r="F442" s="29"/>
      <c r="G442" s="30">
        <f t="shared" si="211"/>
        <v>0</v>
      </c>
      <c r="H442" s="34">
        <f t="shared" si="212"/>
        <v>3</v>
      </c>
      <c r="I442" s="32">
        <v>3603.29</v>
      </c>
      <c r="J442" s="31">
        <f t="shared" si="219"/>
        <v>10809.869999999999</v>
      </c>
      <c r="K442" s="35">
        <f t="shared" si="207"/>
        <v>0</v>
      </c>
      <c r="L442" s="36">
        <f t="shared" si="208"/>
        <v>0</v>
      </c>
      <c r="M442" s="35">
        <f t="shared" si="209"/>
        <v>0</v>
      </c>
      <c r="N442" s="35">
        <f t="shared" si="210"/>
        <v>10809.869999999999</v>
      </c>
      <c r="O442" s="37">
        <f t="shared" si="201"/>
        <v>1</v>
      </c>
    </row>
    <row r="443" spans="1:15" x14ac:dyDescent="0.25">
      <c r="A443" s="8" t="s">
        <v>532</v>
      </c>
      <c r="B443" s="4" t="s">
        <v>40</v>
      </c>
      <c r="C443" s="4" t="s">
        <v>38</v>
      </c>
      <c r="D443" s="101">
        <v>523.95000000000005</v>
      </c>
      <c r="E443" s="28"/>
      <c r="F443" s="29"/>
      <c r="G443" s="30">
        <f t="shared" si="211"/>
        <v>0</v>
      </c>
      <c r="H443" s="34">
        <f t="shared" si="212"/>
        <v>523.95000000000005</v>
      </c>
      <c r="I443" s="32">
        <v>1.01</v>
      </c>
      <c r="J443" s="31">
        <f t="shared" si="219"/>
        <v>529.18950000000007</v>
      </c>
      <c r="K443" s="35">
        <f t="shared" si="207"/>
        <v>0</v>
      </c>
      <c r="L443" s="36">
        <f t="shared" si="208"/>
        <v>0</v>
      </c>
      <c r="M443" s="35">
        <f t="shared" si="209"/>
        <v>0</v>
      </c>
      <c r="N443" s="35">
        <f t="shared" si="210"/>
        <v>529.18950000000007</v>
      </c>
      <c r="O443" s="37">
        <f t="shared" si="201"/>
        <v>1</v>
      </c>
    </row>
    <row r="444" spans="1:15" ht="25" x14ac:dyDescent="0.25">
      <c r="A444" s="8" t="s">
        <v>533</v>
      </c>
      <c r="B444" s="4" t="s">
        <v>42</v>
      </c>
      <c r="C444" s="4" t="s">
        <v>43</v>
      </c>
      <c r="D444" s="101">
        <v>11788.87</v>
      </c>
      <c r="E444" s="28"/>
      <c r="F444" s="29"/>
      <c r="G444" s="30">
        <f t="shared" si="211"/>
        <v>0</v>
      </c>
      <c r="H444" s="34">
        <f t="shared" si="212"/>
        <v>11788.87</v>
      </c>
      <c r="I444" s="32">
        <v>0.81</v>
      </c>
      <c r="J444" s="31">
        <f t="shared" si="219"/>
        <v>9548.9847000000009</v>
      </c>
      <c r="K444" s="35">
        <f t="shared" si="207"/>
        <v>0</v>
      </c>
      <c r="L444" s="36">
        <f t="shared" si="208"/>
        <v>0</v>
      </c>
      <c r="M444" s="35">
        <f t="shared" si="209"/>
        <v>0</v>
      </c>
      <c r="N444" s="35">
        <f t="shared" si="210"/>
        <v>9548.9847000000009</v>
      </c>
      <c r="O444" s="37">
        <f t="shared" si="201"/>
        <v>1</v>
      </c>
    </row>
    <row r="445" spans="1:15" x14ac:dyDescent="0.25">
      <c r="A445" s="8" t="s">
        <v>534</v>
      </c>
      <c r="B445" s="4" t="s">
        <v>73</v>
      </c>
      <c r="C445" s="4" t="s">
        <v>6</v>
      </c>
      <c r="D445" s="101">
        <v>1</v>
      </c>
      <c r="E445" s="28"/>
      <c r="F445" s="29"/>
      <c r="G445" s="30">
        <f t="shared" si="211"/>
        <v>0</v>
      </c>
      <c r="H445" s="34">
        <f t="shared" si="212"/>
        <v>1</v>
      </c>
      <c r="I445" s="32">
        <v>2202.11</v>
      </c>
      <c r="J445" s="31">
        <f t="shared" si="219"/>
        <v>2202.11</v>
      </c>
      <c r="K445" s="35">
        <f t="shared" si="207"/>
        <v>0</v>
      </c>
      <c r="L445" s="36">
        <f t="shared" si="208"/>
        <v>0</v>
      </c>
      <c r="M445" s="35">
        <f t="shared" si="209"/>
        <v>0</v>
      </c>
      <c r="N445" s="35">
        <f t="shared" si="210"/>
        <v>2202.11</v>
      </c>
      <c r="O445" s="37">
        <f t="shared" si="201"/>
        <v>1</v>
      </c>
    </row>
    <row r="446" spans="1:15" s="76" customFormat="1" x14ac:dyDescent="0.3">
      <c r="A446" s="70" t="s">
        <v>535</v>
      </c>
      <c r="B446" s="70" t="s">
        <v>536</v>
      </c>
      <c r="C446" s="70"/>
      <c r="D446" s="104"/>
      <c r="E446" s="85"/>
      <c r="F446" s="72"/>
      <c r="G446" s="72">
        <f t="shared" si="211"/>
        <v>0</v>
      </c>
      <c r="H446" s="86">
        <f t="shared" si="212"/>
        <v>0</v>
      </c>
      <c r="I446" s="75"/>
      <c r="J446" s="75">
        <f>J447+J456</f>
        <v>210265.2586</v>
      </c>
      <c r="K446" s="75">
        <f t="shared" ref="K446:N446" si="220">K447+K456</f>
        <v>0</v>
      </c>
      <c r="L446" s="75">
        <f t="shared" si="220"/>
        <v>0</v>
      </c>
      <c r="M446" s="75">
        <f t="shared" si="220"/>
        <v>0</v>
      </c>
      <c r="N446" s="75">
        <f t="shared" si="220"/>
        <v>210265.2586</v>
      </c>
      <c r="O446" s="77">
        <f t="shared" si="201"/>
        <v>1</v>
      </c>
    </row>
    <row r="447" spans="1:15" s="6" customFormat="1" x14ac:dyDescent="0.3">
      <c r="A447" s="11" t="s">
        <v>537</v>
      </c>
      <c r="B447" s="11" t="s">
        <v>88</v>
      </c>
      <c r="C447" s="11"/>
      <c r="D447" s="103"/>
      <c r="E447" s="78"/>
      <c r="F447" s="63"/>
      <c r="G447" s="63">
        <f t="shared" si="211"/>
        <v>0</v>
      </c>
      <c r="H447" s="79">
        <f t="shared" si="212"/>
        <v>0</v>
      </c>
      <c r="I447" s="56"/>
      <c r="J447" s="56">
        <f>SUM(J448:J455)</f>
        <v>149589.13690000001</v>
      </c>
      <c r="K447" s="56">
        <f t="shared" ref="K447:N447" si="221">SUM(K448:K455)</f>
        <v>0</v>
      </c>
      <c r="L447" s="56">
        <f t="shared" si="221"/>
        <v>0</v>
      </c>
      <c r="M447" s="56">
        <f t="shared" si="221"/>
        <v>0</v>
      </c>
      <c r="N447" s="56">
        <f t="shared" si="221"/>
        <v>149589.13690000001</v>
      </c>
      <c r="O447" s="68">
        <f t="shared" si="201"/>
        <v>1</v>
      </c>
    </row>
    <row r="448" spans="1:15" x14ac:dyDescent="0.25">
      <c r="A448" s="8" t="s">
        <v>538</v>
      </c>
      <c r="B448" s="4" t="s">
        <v>35</v>
      </c>
      <c r="C448" s="4" t="s">
        <v>14</v>
      </c>
      <c r="D448" s="101">
        <v>1026.5999999999999</v>
      </c>
      <c r="E448" s="28"/>
      <c r="F448" s="29"/>
      <c r="G448" s="30">
        <f t="shared" si="211"/>
        <v>0</v>
      </c>
      <c r="H448" s="34">
        <f t="shared" si="212"/>
        <v>1026.5999999999999</v>
      </c>
      <c r="I448" s="32">
        <v>1.5</v>
      </c>
      <c r="J448" s="31">
        <f t="shared" ref="J448:J455" si="222">I448*D448</f>
        <v>1539.8999999999999</v>
      </c>
      <c r="K448" s="35">
        <f t="shared" si="207"/>
        <v>0</v>
      </c>
      <c r="L448" s="36">
        <f t="shared" si="208"/>
        <v>0</v>
      </c>
      <c r="M448" s="35">
        <f t="shared" si="209"/>
        <v>0</v>
      </c>
      <c r="N448" s="35">
        <f t="shared" si="210"/>
        <v>1539.8999999999999</v>
      </c>
      <c r="O448" s="37">
        <f t="shared" si="201"/>
        <v>1</v>
      </c>
    </row>
    <row r="449" spans="1:15" ht="25" x14ac:dyDescent="0.25">
      <c r="A449" s="8" t="s">
        <v>539</v>
      </c>
      <c r="B449" s="4" t="s">
        <v>47</v>
      </c>
      <c r="C449" s="4" t="s">
        <v>38</v>
      </c>
      <c r="D449" s="101">
        <v>102.66</v>
      </c>
      <c r="E449" s="28"/>
      <c r="F449" s="29"/>
      <c r="G449" s="30">
        <f t="shared" si="211"/>
        <v>0</v>
      </c>
      <c r="H449" s="34">
        <f t="shared" si="212"/>
        <v>102.66</v>
      </c>
      <c r="I449" s="32">
        <v>12.76</v>
      </c>
      <c r="J449" s="31">
        <f t="shared" si="222"/>
        <v>1309.9415999999999</v>
      </c>
      <c r="K449" s="35">
        <f t="shared" si="207"/>
        <v>0</v>
      </c>
      <c r="L449" s="36">
        <f t="shared" si="208"/>
        <v>0</v>
      </c>
      <c r="M449" s="35">
        <f t="shared" si="209"/>
        <v>0</v>
      </c>
      <c r="N449" s="35">
        <f t="shared" si="210"/>
        <v>1309.9415999999999</v>
      </c>
      <c r="O449" s="37">
        <f t="shared" si="201"/>
        <v>1</v>
      </c>
    </row>
    <row r="450" spans="1:15" x14ac:dyDescent="0.25">
      <c r="A450" s="8" t="s">
        <v>540</v>
      </c>
      <c r="B450" s="4" t="s">
        <v>49</v>
      </c>
      <c r="C450" s="4" t="s">
        <v>38</v>
      </c>
      <c r="D450" s="101">
        <v>102.66</v>
      </c>
      <c r="E450" s="28"/>
      <c r="F450" s="29"/>
      <c r="G450" s="30">
        <f t="shared" si="211"/>
        <v>0</v>
      </c>
      <c r="H450" s="34">
        <f t="shared" si="212"/>
        <v>102.66</v>
      </c>
      <c r="I450" s="32">
        <v>0.48</v>
      </c>
      <c r="J450" s="31">
        <f t="shared" si="222"/>
        <v>49.276799999999994</v>
      </c>
      <c r="K450" s="35">
        <f t="shared" si="207"/>
        <v>0</v>
      </c>
      <c r="L450" s="36">
        <f t="shared" si="208"/>
        <v>0</v>
      </c>
      <c r="M450" s="35">
        <f t="shared" si="209"/>
        <v>0</v>
      </c>
      <c r="N450" s="35">
        <f t="shared" si="210"/>
        <v>49.276799999999994</v>
      </c>
      <c r="O450" s="37">
        <f t="shared" si="201"/>
        <v>1</v>
      </c>
    </row>
    <row r="451" spans="1:15" ht="25" x14ac:dyDescent="0.25">
      <c r="A451" s="8" t="s">
        <v>541</v>
      </c>
      <c r="B451" s="4" t="s">
        <v>42</v>
      </c>
      <c r="C451" s="4" t="s">
        <v>43</v>
      </c>
      <c r="D451" s="101">
        <v>2309.85</v>
      </c>
      <c r="E451" s="28"/>
      <c r="F451" s="29"/>
      <c r="G451" s="30">
        <f t="shared" si="211"/>
        <v>0</v>
      </c>
      <c r="H451" s="34">
        <f t="shared" si="212"/>
        <v>2309.85</v>
      </c>
      <c r="I451" s="32">
        <v>0.81</v>
      </c>
      <c r="J451" s="31">
        <f t="shared" si="222"/>
        <v>1870.9784999999999</v>
      </c>
      <c r="K451" s="35">
        <f t="shared" si="207"/>
        <v>0</v>
      </c>
      <c r="L451" s="36">
        <f t="shared" si="208"/>
        <v>0</v>
      </c>
      <c r="M451" s="35">
        <f t="shared" si="209"/>
        <v>0</v>
      </c>
      <c r="N451" s="35">
        <f t="shared" si="210"/>
        <v>1870.9784999999999</v>
      </c>
      <c r="O451" s="37">
        <f t="shared" si="201"/>
        <v>1</v>
      </c>
    </row>
    <row r="452" spans="1:15" ht="25" x14ac:dyDescent="0.25">
      <c r="A452" s="8" t="s">
        <v>542</v>
      </c>
      <c r="B452" s="4" t="s">
        <v>52</v>
      </c>
      <c r="C452" s="4" t="s">
        <v>14</v>
      </c>
      <c r="D452" s="101">
        <v>1026.5999999999999</v>
      </c>
      <c r="E452" s="28"/>
      <c r="F452" s="29"/>
      <c r="G452" s="30">
        <f t="shared" si="211"/>
        <v>0</v>
      </c>
      <c r="H452" s="34">
        <f t="shared" si="212"/>
        <v>1026.5999999999999</v>
      </c>
      <c r="I452" s="32">
        <v>122.3</v>
      </c>
      <c r="J452" s="31">
        <f t="shared" si="222"/>
        <v>125553.18</v>
      </c>
      <c r="K452" s="35">
        <f t="shared" si="207"/>
        <v>0</v>
      </c>
      <c r="L452" s="36">
        <f t="shared" si="208"/>
        <v>0</v>
      </c>
      <c r="M452" s="35">
        <f t="shared" si="209"/>
        <v>0</v>
      </c>
      <c r="N452" s="35">
        <f t="shared" si="210"/>
        <v>125553.18</v>
      </c>
      <c r="O452" s="37">
        <f t="shared" si="201"/>
        <v>1</v>
      </c>
    </row>
    <row r="453" spans="1:15" ht="25" x14ac:dyDescent="0.25">
      <c r="A453" s="8" t="s">
        <v>543</v>
      </c>
      <c r="B453" s="4" t="s">
        <v>54</v>
      </c>
      <c r="C453" s="4" t="s">
        <v>55</v>
      </c>
      <c r="D453" s="101">
        <v>342.2</v>
      </c>
      <c r="E453" s="28"/>
      <c r="F453" s="29"/>
      <c r="G453" s="30">
        <f t="shared" si="211"/>
        <v>0</v>
      </c>
      <c r="H453" s="34">
        <f t="shared" si="212"/>
        <v>342.2</v>
      </c>
      <c r="I453" s="32">
        <v>43.33</v>
      </c>
      <c r="J453" s="31">
        <f t="shared" si="222"/>
        <v>14827.525999999998</v>
      </c>
      <c r="K453" s="35">
        <f t="shared" si="207"/>
        <v>0</v>
      </c>
      <c r="L453" s="36">
        <f t="shared" si="208"/>
        <v>0</v>
      </c>
      <c r="M453" s="35">
        <f t="shared" si="209"/>
        <v>0</v>
      </c>
      <c r="N453" s="35">
        <f t="shared" si="210"/>
        <v>14827.525999999998</v>
      </c>
      <c r="O453" s="37">
        <f t="shared" si="201"/>
        <v>1</v>
      </c>
    </row>
    <row r="454" spans="1:15" ht="25" x14ac:dyDescent="0.25">
      <c r="A454" s="8" t="s">
        <v>544</v>
      </c>
      <c r="B454" s="4" t="s">
        <v>57</v>
      </c>
      <c r="C454" s="4" t="s">
        <v>55</v>
      </c>
      <c r="D454" s="101">
        <v>342.2</v>
      </c>
      <c r="E454" s="28"/>
      <c r="F454" s="29"/>
      <c r="G454" s="30">
        <f t="shared" si="211"/>
        <v>0</v>
      </c>
      <c r="H454" s="34">
        <f t="shared" si="212"/>
        <v>342.2</v>
      </c>
      <c r="I454" s="32">
        <v>8.32</v>
      </c>
      <c r="J454" s="31">
        <f t="shared" si="222"/>
        <v>2847.1039999999998</v>
      </c>
      <c r="K454" s="35">
        <f t="shared" si="207"/>
        <v>0</v>
      </c>
      <c r="L454" s="36">
        <f t="shared" si="208"/>
        <v>0</v>
      </c>
      <c r="M454" s="35">
        <f t="shared" si="209"/>
        <v>0</v>
      </c>
      <c r="N454" s="35">
        <f t="shared" si="210"/>
        <v>2847.1039999999998</v>
      </c>
      <c r="O454" s="37">
        <f t="shared" si="201"/>
        <v>1</v>
      </c>
    </row>
    <row r="455" spans="1:15" ht="12" customHeight="1" x14ac:dyDescent="0.25">
      <c r="A455" s="8" t="s">
        <v>545</v>
      </c>
      <c r="B455" s="4" t="s">
        <v>59</v>
      </c>
      <c r="C455" s="4" t="s">
        <v>55</v>
      </c>
      <c r="D455" s="101">
        <v>342.2</v>
      </c>
      <c r="E455" s="28"/>
      <c r="F455" s="29"/>
      <c r="G455" s="30">
        <f t="shared" si="211"/>
        <v>0</v>
      </c>
      <c r="H455" s="34">
        <f t="shared" si="212"/>
        <v>342.2</v>
      </c>
      <c r="I455" s="32">
        <v>4.6500000000000004</v>
      </c>
      <c r="J455" s="31">
        <f t="shared" si="222"/>
        <v>1591.23</v>
      </c>
      <c r="K455" s="35">
        <f t="shared" si="207"/>
        <v>0</v>
      </c>
      <c r="L455" s="36">
        <f t="shared" si="208"/>
        <v>0</v>
      </c>
      <c r="M455" s="35">
        <f t="shared" si="209"/>
        <v>0</v>
      </c>
      <c r="N455" s="35">
        <f t="shared" si="210"/>
        <v>1591.23</v>
      </c>
      <c r="O455" s="37">
        <f t="shared" ref="O455:O492" si="223">N455/J455</f>
        <v>1</v>
      </c>
    </row>
    <row r="456" spans="1:15" s="6" customFormat="1" x14ac:dyDescent="0.3">
      <c r="A456" s="11" t="s">
        <v>546</v>
      </c>
      <c r="B456" s="11" t="s">
        <v>91</v>
      </c>
      <c r="C456" s="11"/>
      <c r="D456" s="103"/>
      <c r="E456" s="78"/>
      <c r="F456" s="63"/>
      <c r="G456" s="63">
        <f t="shared" si="211"/>
        <v>0</v>
      </c>
      <c r="H456" s="79">
        <f t="shared" si="212"/>
        <v>0</v>
      </c>
      <c r="I456" s="56"/>
      <c r="J456" s="56">
        <f>SUM(J457:J466)</f>
        <v>60676.121700000003</v>
      </c>
      <c r="K456" s="56">
        <f t="shared" ref="K456:N456" si="224">SUM(K457:K466)</f>
        <v>0</v>
      </c>
      <c r="L456" s="56">
        <f t="shared" si="224"/>
        <v>0</v>
      </c>
      <c r="M456" s="56">
        <f t="shared" si="224"/>
        <v>0</v>
      </c>
      <c r="N456" s="56">
        <f t="shared" si="224"/>
        <v>60676.121700000003</v>
      </c>
      <c r="O456" s="68">
        <f t="shared" si="223"/>
        <v>1</v>
      </c>
    </row>
    <row r="457" spans="1:15" x14ac:dyDescent="0.25">
      <c r="A457" s="8" t="s">
        <v>547</v>
      </c>
      <c r="B457" s="4" t="s">
        <v>93</v>
      </c>
      <c r="C457" s="4" t="s">
        <v>55</v>
      </c>
      <c r="D457" s="101">
        <v>88.36</v>
      </c>
      <c r="E457" s="28"/>
      <c r="F457" s="29"/>
      <c r="G457" s="30">
        <f t="shared" si="211"/>
        <v>0</v>
      </c>
      <c r="H457" s="34">
        <f t="shared" si="212"/>
        <v>88.36</v>
      </c>
      <c r="I457" s="32">
        <v>1.7</v>
      </c>
      <c r="J457" s="31">
        <f t="shared" ref="J457:J466" si="225">I457*D457</f>
        <v>150.21199999999999</v>
      </c>
      <c r="K457" s="35">
        <f t="shared" si="207"/>
        <v>0</v>
      </c>
      <c r="L457" s="36">
        <f t="shared" si="208"/>
        <v>0</v>
      </c>
      <c r="M457" s="35">
        <f t="shared" si="209"/>
        <v>0</v>
      </c>
      <c r="N457" s="35">
        <f t="shared" si="210"/>
        <v>150.21199999999999</v>
      </c>
      <c r="O457" s="37">
        <f t="shared" si="223"/>
        <v>1</v>
      </c>
    </row>
    <row r="458" spans="1:15" ht="25" x14ac:dyDescent="0.25">
      <c r="A458" s="8" t="s">
        <v>548</v>
      </c>
      <c r="B458" s="4" t="s">
        <v>37</v>
      </c>
      <c r="C458" s="4" t="s">
        <v>38</v>
      </c>
      <c r="D458" s="101">
        <v>126.48</v>
      </c>
      <c r="E458" s="28"/>
      <c r="F458" s="29"/>
      <c r="G458" s="30">
        <f t="shared" si="211"/>
        <v>0</v>
      </c>
      <c r="H458" s="34">
        <f t="shared" si="212"/>
        <v>126.48</v>
      </c>
      <c r="I458" s="32">
        <v>10.62</v>
      </c>
      <c r="J458" s="31">
        <f t="shared" si="225"/>
        <v>1343.2175999999999</v>
      </c>
      <c r="K458" s="35">
        <f t="shared" si="207"/>
        <v>0</v>
      </c>
      <c r="L458" s="36">
        <f t="shared" si="208"/>
        <v>0</v>
      </c>
      <c r="M458" s="35">
        <f t="shared" si="209"/>
        <v>0</v>
      </c>
      <c r="N458" s="35">
        <f t="shared" si="210"/>
        <v>1343.2175999999999</v>
      </c>
      <c r="O458" s="37">
        <f t="shared" si="223"/>
        <v>1</v>
      </c>
    </row>
    <row r="459" spans="1:15" ht="25" x14ac:dyDescent="0.25">
      <c r="A459" s="8" t="s">
        <v>549</v>
      </c>
      <c r="B459" s="4" t="s">
        <v>96</v>
      </c>
      <c r="C459" s="4" t="s">
        <v>38</v>
      </c>
      <c r="D459" s="101">
        <v>9.8000000000000007</v>
      </c>
      <c r="E459" s="28"/>
      <c r="F459" s="29"/>
      <c r="G459" s="30">
        <f t="shared" si="211"/>
        <v>0</v>
      </c>
      <c r="H459" s="34">
        <f t="shared" si="212"/>
        <v>9.8000000000000007</v>
      </c>
      <c r="I459" s="32">
        <v>179.73</v>
      </c>
      <c r="J459" s="31">
        <f t="shared" si="225"/>
        <v>1761.354</v>
      </c>
      <c r="K459" s="35">
        <f t="shared" si="207"/>
        <v>0</v>
      </c>
      <c r="L459" s="36">
        <f t="shared" si="208"/>
        <v>0</v>
      </c>
      <c r="M459" s="35">
        <f t="shared" si="209"/>
        <v>0</v>
      </c>
      <c r="N459" s="35">
        <f t="shared" si="210"/>
        <v>1761.354</v>
      </c>
      <c r="O459" s="37">
        <f t="shared" si="223"/>
        <v>1</v>
      </c>
    </row>
    <row r="460" spans="1:15" ht="25" x14ac:dyDescent="0.25">
      <c r="A460" s="8" t="s">
        <v>550</v>
      </c>
      <c r="B460" s="4" t="s">
        <v>98</v>
      </c>
      <c r="C460" s="4" t="s">
        <v>38</v>
      </c>
      <c r="D460" s="101">
        <v>97.35</v>
      </c>
      <c r="E460" s="28"/>
      <c r="F460" s="29"/>
      <c r="G460" s="30">
        <f t="shared" si="211"/>
        <v>0</v>
      </c>
      <c r="H460" s="34">
        <f t="shared" si="212"/>
        <v>97.35</v>
      </c>
      <c r="I460" s="32">
        <v>133.13</v>
      </c>
      <c r="J460" s="31">
        <f t="shared" si="225"/>
        <v>12960.205499999998</v>
      </c>
      <c r="K460" s="35">
        <f t="shared" si="207"/>
        <v>0</v>
      </c>
      <c r="L460" s="36">
        <f t="shared" si="208"/>
        <v>0</v>
      </c>
      <c r="M460" s="35">
        <f t="shared" si="209"/>
        <v>0</v>
      </c>
      <c r="N460" s="35">
        <f t="shared" si="210"/>
        <v>12960.205499999998</v>
      </c>
      <c r="O460" s="37">
        <f t="shared" si="223"/>
        <v>1</v>
      </c>
    </row>
    <row r="461" spans="1:15" ht="37.5" x14ac:dyDescent="0.25">
      <c r="A461" s="8" t="s">
        <v>551</v>
      </c>
      <c r="B461" s="4" t="s">
        <v>379</v>
      </c>
      <c r="C461" s="4" t="s">
        <v>101</v>
      </c>
      <c r="D461" s="101">
        <v>26.62</v>
      </c>
      <c r="E461" s="28"/>
      <c r="F461" s="29"/>
      <c r="G461" s="30">
        <f t="shared" si="211"/>
        <v>0</v>
      </c>
      <c r="H461" s="34">
        <f t="shared" si="212"/>
        <v>26.62</v>
      </c>
      <c r="I461" s="32">
        <v>142.88</v>
      </c>
      <c r="J461" s="31">
        <f t="shared" si="225"/>
        <v>3803.4656</v>
      </c>
      <c r="K461" s="35">
        <f t="shared" si="207"/>
        <v>0</v>
      </c>
      <c r="L461" s="36">
        <f t="shared" si="208"/>
        <v>0</v>
      </c>
      <c r="M461" s="35">
        <f t="shared" si="209"/>
        <v>0</v>
      </c>
      <c r="N461" s="35">
        <f t="shared" si="210"/>
        <v>3803.4656</v>
      </c>
      <c r="O461" s="37">
        <f t="shared" si="223"/>
        <v>1</v>
      </c>
    </row>
    <row r="462" spans="1:15" ht="37.5" x14ac:dyDescent="0.25">
      <c r="A462" s="8" t="s">
        <v>552</v>
      </c>
      <c r="B462" s="4" t="s">
        <v>212</v>
      </c>
      <c r="C462" s="4" t="s">
        <v>101</v>
      </c>
      <c r="D462" s="101">
        <v>61.74</v>
      </c>
      <c r="E462" s="28"/>
      <c r="F462" s="29"/>
      <c r="G462" s="30">
        <f t="shared" si="211"/>
        <v>0</v>
      </c>
      <c r="H462" s="34">
        <f t="shared" si="212"/>
        <v>61.74</v>
      </c>
      <c r="I462" s="32">
        <v>312.72000000000003</v>
      </c>
      <c r="J462" s="31">
        <f t="shared" si="225"/>
        <v>19307.332800000004</v>
      </c>
      <c r="K462" s="35">
        <f t="shared" si="207"/>
        <v>0</v>
      </c>
      <c r="L462" s="36">
        <f t="shared" si="208"/>
        <v>0</v>
      </c>
      <c r="M462" s="35">
        <f t="shared" si="209"/>
        <v>0</v>
      </c>
      <c r="N462" s="35">
        <f t="shared" si="210"/>
        <v>19307.332800000004</v>
      </c>
      <c r="O462" s="37">
        <f t="shared" si="223"/>
        <v>1</v>
      </c>
    </row>
    <row r="463" spans="1:15" ht="25" x14ac:dyDescent="0.25">
      <c r="A463" s="8" t="s">
        <v>553</v>
      </c>
      <c r="B463" s="4" t="s">
        <v>103</v>
      </c>
      <c r="C463" s="4" t="s">
        <v>9</v>
      </c>
      <c r="D463" s="101">
        <v>5</v>
      </c>
      <c r="E463" s="28"/>
      <c r="F463" s="29"/>
      <c r="G463" s="30">
        <f t="shared" si="211"/>
        <v>0</v>
      </c>
      <c r="H463" s="34">
        <f t="shared" si="212"/>
        <v>5</v>
      </c>
      <c r="I463" s="32">
        <v>1660.34</v>
      </c>
      <c r="J463" s="31">
        <f t="shared" si="225"/>
        <v>8301.6999999999989</v>
      </c>
      <c r="K463" s="35">
        <f t="shared" ref="K463:K493" si="226">I463*E463</f>
        <v>0</v>
      </c>
      <c r="L463" s="36">
        <f t="shared" ref="L463:L493" si="227">I463*F463</f>
        <v>0</v>
      </c>
      <c r="M463" s="35">
        <f t="shared" ref="M463:M493" si="228">I463*G463</f>
        <v>0</v>
      </c>
      <c r="N463" s="35">
        <f t="shared" ref="N463:N493" si="229">I463*H463</f>
        <v>8301.6999999999989</v>
      </c>
      <c r="O463" s="37">
        <f t="shared" si="223"/>
        <v>1</v>
      </c>
    </row>
    <row r="464" spans="1:15" ht="25" x14ac:dyDescent="0.25">
      <c r="A464" s="8" t="s">
        <v>554</v>
      </c>
      <c r="B464" s="4" t="s">
        <v>215</v>
      </c>
      <c r="C464" s="4" t="s">
        <v>6</v>
      </c>
      <c r="D464" s="101">
        <v>2</v>
      </c>
      <c r="E464" s="28"/>
      <c r="F464" s="29"/>
      <c r="G464" s="30">
        <f t="shared" si="211"/>
        <v>0</v>
      </c>
      <c r="H464" s="34">
        <f t="shared" si="212"/>
        <v>2</v>
      </c>
      <c r="I464" s="32">
        <v>3603.29</v>
      </c>
      <c r="J464" s="31">
        <f t="shared" si="225"/>
        <v>7206.58</v>
      </c>
      <c r="K464" s="35">
        <f t="shared" si="226"/>
        <v>0</v>
      </c>
      <c r="L464" s="36">
        <f t="shared" si="227"/>
        <v>0</v>
      </c>
      <c r="M464" s="35">
        <f t="shared" si="228"/>
        <v>0</v>
      </c>
      <c r="N464" s="35">
        <f t="shared" si="229"/>
        <v>7206.58</v>
      </c>
      <c r="O464" s="37">
        <f t="shared" si="223"/>
        <v>1</v>
      </c>
    </row>
    <row r="465" spans="1:15" x14ac:dyDescent="0.25">
      <c r="A465" s="8" t="s">
        <v>555</v>
      </c>
      <c r="B465" s="4" t="s">
        <v>40</v>
      </c>
      <c r="C465" s="4" t="s">
        <v>38</v>
      </c>
      <c r="D465" s="101">
        <v>303.72000000000003</v>
      </c>
      <c r="E465" s="28"/>
      <c r="F465" s="29"/>
      <c r="G465" s="30">
        <f t="shared" si="211"/>
        <v>0</v>
      </c>
      <c r="H465" s="34">
        <f t="shared" si="212"/>
        <v>303.72000000000003</v>
      </c>
      <c r="I465" s="32">
        <v>1.01</v>
      </c>
      <c r="J465" s="31">
        <f t="shared" si="225"/>
        <v>306.75720000000001</v>
      </c>
      <c r="K465" s="35">
        <f t="shared" si="226"/>
        <v>0</v>
      </c>
      <c r="L465" s="36">
        <f t="shared" si="227"/>
        <v>0</v>
      </c>
      <c r="M465" s="35">
        <f t="shared" si="228"/>
        <v>0</v>
      </c>
      <c r="N465" s="35">
        <f t="shared" si="229"/>
        <v>306.75720000000001</v>
      </c>
      <c r="O465" s="37">
        <f t="shared" si="223"/>
        <v>1</v>
      </c>
    </row>
    <row r="466" spans="1:15" ht="25" x14ac:dyDescent="0.25">
      <c r="A466" s="8" t="s">
        <v>556</v>
      </c>
      <c r="B466" s="4" t="s">
        <v>42</v>
      </c>
      <c r="C466" s="4" t="s">
        <v>43</v>
      </c>
      <c r="D466" s="101">
        <v>6833.7</v>
      </c>
      <c r="E466" s="28"/>
      <c r="F466" s="29"/>
      <c r="G466" s="30">
        <f t="shared" si="211"/>
        <v>0</v>
      </c>
      <c r="H466" s="34">
        <f t="shared" si="212"/>
        <v>6833.7</v>
      </c>
      <c r="I466" s="32">
        <v>0.81</v>
      </c>
      <c r="J466" s="31">
        <f t="shared" si="225"/>
        <v>5535.2970000000005</v>
      </c>
      <c r="K466" s="35">
        <f t="shared" si="226"/>
        <v>0</v>
      </c>
      <c r="L466" s="36">
        <f t="shared" si="227"/>
        <v>0</v>
      </c>
      <c r="M466" s="35">
        <f t="shared" si="228"/>
        <v>0</v>
      </c>
      <c r="N466" s="35">
        <f t="shared" si="229"/>
        <v>5535.2970000000005</v>
      </c>
      <c r="O466" s="37">
        <f t="shared" si="223"/>
        <v>1</v>
      </c>
    </row>
    <row r="467" spans="1:15" s="76" customFormat="1" x14ac:dyDescent="0.3">
      <c r="A467" s="70" t="s">
        <v>557</v>
      </c>
      <c r="B467" s="70" t="s">
        <v>558</v>
      </c>
      <c r="C467" s="70"/>
      <c r="D467" s="104"/>
      <c r="E467" s="85"/>
      <c r="F467" s="72"/>
      <c r="G467" s="72">
        <f t="shared" si="211"/>
        <v>0</v>
      </c>
      <c r="H467" s="86">
        <f t="shared" si="212"/>
        <v>0</v>
      </c>
      <c r="I467" s="75"/>
      <c r="J467" s="75">
        <f>SUM(J468:J475)</f>
        <v>163367.89980000004</v>
      </c>
      <c r="K467" s="75">
        <f t="shared" ref="K467:N467" si="230">SUM(K468:K475)</f>
        <v>0</v>
      </c>
      <c r="L467" s="75">
        <f t="shared" si="230"/>
        <v>0</v>
      </c>
      <c r="M467" s="75">
        <f t="shared" si="230"/>
        <v>0</v>
      </c>
      <c r="N467" s="75">
        <f t="shared" si="230"/>
        <v>163367.89980000004</v>
      </c>
      <c r="O467" s="77">
        <f t="shared" si="223"/>
        <v>1</v>
      </c>
    </row>
    <row r="468" spans="1:15" x14ac:dyDescent="0.25">
      <c r="A468" s="8" t="s">
        <v>559</v>
      </c>
      <c r="B468" s="4" t="s">
        <v>35</v>
      </c>
      <c r="C468" s="4" t="s">
        <v>14</v>
      </c>
      <c r="D468" s="101">
        <v>1121.1600000000001</v>
      </c>
      <c r="E468" s="28"/>
      <c r="F468" s="29"/>
      <c r="G468" s="30">
        <f t="shared" si="211"/>
        <v>0</v>
      </c>
      <c r="H468" s="34">
        <f t="shared" si="212"/>
        <v>1121.1600000000001</v>
      </c>
      <c r="I468" s="32">
        <v>1.5</v>
      </c>
      <c r="J468" s="31">
        <f t="shared" ref="J468:J475" si="231">I468*D468</f>
        <v>1681.7400000000002</v>
      </c>
      <c r="K468" s="35">
        <f t="shared" si="226"/>
        <v>0</v>
      </c>
      <c r="L468" s="36">
        <f t="shared" si="227"/>
        <v>0</v>
      </c>
      <c r="M468" s="35">
        <f t="shared" si="228"/>
        <v>0</v>
      </c>
      <c r="N468" s="35">
        <f t="shared" si="229"/>
        <v>1681.7400000000002</v>
      </c>
      <c r="O468" s="37">
        <f t="shared" si="223"/>
        <v>1</v>
      </c>
    </row>
    <row r="469" spans="1:15" ht="25" x14ac:dyDescent="0.25">
      <c r="A469" s="8" t="s">
        <v>560</v>
      </c>
      <c r="B469" s="4" t="s">
        <v>47</v>
      </c>
      <c r="C469" s="4" t="s">
        <v>38</v>
      </c>
      <c r="D469" s="101">
        <v>112.12</v>
      </c>
      <c r="E469" s="28"/>
      <c r="F469" s="29"/>
      <c r="G469" s="30">
        <f t="shared" si="211"/>
        <v>0</v>
      </c>
      <c r="H469" s="34">
        <f t="shared" si="212"/>
        <v>112.12</v>
      </c>
      <c r="I469" s="32">
        <v>12.76</v>
      </c>
      <c r="J469" s="31">
        <f t="shared" si="231"/>
        <v>1430.6512</v>
      </c>
      <c r="K469" s="35">
        <f t="shared" si="226"/>
        <v>0</v>
      </c>
      <c r="L469" s="36">
        <f t="shared" si="227"/>
        <v>0</v>
      </c>
      <c r="M469" s="35">
        <f t="shared" si="228"/>
        <v>0</v>
      </c>
      <c r="N469" s="35">
        <f t="shared" si="229"/>
        <v>1430.6512</v>
      </c>
      <c r="O469" s="37">
        <f t="shared" si="223"/>
        <v>1</v>
      </c>
    </row>
    <row r="470" spans="1:15" x14ac:dyDescent="0.25">
      <c r="A470" s="8" t="s">
        <v>561</v>
      </c>
      <c r="B470" s="4" t="s">
        <v>49</v>
      </c>
      <c r="C470" s="4" t="s">
        <v>38</v>
      </c>
      <c r="D470" s="101">
        <v>112.12</v>
      </c>
      <c r="E470" s="28"/>
      <c r="F470" s="29"/>
      <c r="G470" s="30">
        <f t="shared" si="211"/>
        <v>0</v>
      </c>
      <c r="H470" s="34">
        <f t="shared" si="212"/>
        <v>112.12</v>
      </c>
      <c r="I470" s="32">
        <v>0.48</v>
      </c>
      <c r="J470" s="31">
        <f t="shared" si="231"/>
        <v>53.817599999999999</v>
      </c>
      <c r="K470" s="35">
        <f t="shared" si="226"/>
        <v>0</v>
      </c>
      <c r="L470" s="36">
        <f t="shared" si="227"/>
        <v>0</v>
      </c>
      <c r="M470" s="35">
        <f t="shared" si="228"/>
        <v>0</v>
      </c>
      <c r="N470" s="35">
        <f t="shared" si="229"/>
        <v>53.817599999999999</v>
      </c>
      <c r="O470" s="37">
        <f t="shared" si="223"/>
        <v>1</v>
      </c>
    </row>
    <row r="471" spans="1:15" ht="25" x14ac:dyDescent="0.25">
      <c r="A471" s="8" t="s">
        <v>562</v>
      </c>
      <c r="B471" s="4" t="s">
        <v>42</v>
      </c>
      <c r="C471" s="4" t="s">
        <v>43</v>
      </c>
      <c r="D471" s="101">
        <v>2522.6999999999998</v>
      </c>
      <c r="E471" s="28"/>
      <c r="F471" s="29"/>
      <c r="G471" s="30">
        <f t="shared" ref="G471:G493" si="232">E471+F471</f>
        <v>0</v>
      </c>
      <c r="H471" s="34">
        <f t="shared" ref="H471:H493" si="233">D471-G471</f>
        <v>2522.6999999999998</v>
      </c>
      <c r="I471" s="32">
        <v>0.81</v>
      </c>
      <c r="J471" s="31">
        <f t="shared" si="231"/>
        <v>2043.3869999999999</v>
      </c>
      <c r="K471" s="35">
        <f t="shared" si="226"/>
        <v>0</v>
      </c>
      <c r="L471" s="36">
        <f t="shared" si="227"/>
        <v>0</v>
      </c>
      <c r="M471" s="35">
        <f t="shared" si="228"/>
        <v>0</v>
      </c>
      <c r="N471" s="35">
        <f t="shared" si="229"/>
        <v>2043.3869999999999</v>
      </c>
      <c r="O471" s="37">
        <f t="shared" si="223"/>
        <v>1</v>
      </c>
    </row>
    <row r="472" spans="1:15" ht="25" x14ac:dyDescent="0.25">
      <c r="A472" s="8" t="s">
        <v>563</v>
      </c>
      <c r="B472" s="4" t="s">
        <v>52</v>
      </c>
      <c r="C472" s="4" t="s">
        <v>14</v>
      </c>
      <c r="D472" s="101">
        <v>1121.1600000000001</v>
      </c>
      <c r="E472" s="28"/>
      <c r="F472" s="29"/>
      <c r="G472" s="30">
        <f t="shared" si="232"/>
        <v>0</v>
      </c>
      <c r="H472" s="34">
        <f t="shared" si="233"/>
        <v>1121.1600000000001</v>
      </c>
      <c r="I472" s="32">
        <v>122.3</v>
      </c>
      <c r="J472" s="31">
        <f t="shared" si="231"/>
        <v>137117.86800000002</v>
      </c>
      <c r="K472" s="35">
        <f t="shared" si="226"/>
        <v>0</v>
      </c>
      <c r="L472" s="36">
        <f t="shared" si="227"/>
        <v>0</v>
      </c>
      <c r="M472" s="35">
        <f t="shared" si="228"/>
        <v>0</v>
      </c>
      <c r="N472" s="35">
        <f t="shared" si="229"/>
        <v>137117.86800000002</v>
      </c>
      <c r="O472" s="37">
        <f t="shared" si="223"/>
        <v>1</v>
      </c>
    </row>
    <row r="473" spans="1:15" ht="25" x14ac:dyDescent="0.25">
      <c r="A473" s="8" t="s">
        <v>564</v>
      </c>
      <c r="B473" s="4" t="s">
        <v>54</v>
      </c>
      <c r="C473" s="4" t="s">
        <v>55</v>
      </c>
      <c r="D473" s="101">
        <v>373.72</v>
      </c>
      <c r="E473" s="28"/>
      <c r="F473" s="29"/>
      <c r="G473" s="30">
        <f t="shared" si="232"/>
        <v>0</v>
      </c>
      <c r="H473" s="34">
        <f t="shared" si="233"/>
        <v>373.72</v>
      </c>
      <c r="I473" s="32">
        <v>43.33</v>
      </c>
      <c r="J473" s="31">
        <f t="shared" si="231"/>
        <v>16193.2876</v>
      </c>
      <c r="K473" s="35">
        <f t="shared" si="226"/>
        <v>0</v>
      </c>
      <c r="L473" s="36">
        <f t="shared" si="227"/>
        <v>0</v>
      </c>
      <c r="M473" s="35">
        <f t="shared" si="228"/>
        <v>0</v>
      </c>
      <c r="N473" s="35">
        <f t="shared" si="229"/>
        <v>16193.2876</v>
      </c>
      <c r="O473" s="37">
        <f t="shared" si="223"/>
        <v>1</v>
      </c>
    </row>
    <row r="474" spans="1:15" ht="25" x14ac:dyDescent="0.25">
      <c r="A474" s="8" t="s">
        <v>565</v>
      </c>
      <c r="B474" s="4" t="s">
        <v>57</v>
      </c>
      <c r="C474" s="4" t="s">
        <v>55</v>
      </c>
      <c r="D474" s="101">
        <v>373.72</v>
      </c>
      <c r="E474" s="28"/>
      <c r="F474" s="29"/>
      <c r="G474" s="30">
        <f t="shared" si="232"/>
        <v>0</v>
      </c>
      <c r="H474" s="34">
        <f t="shared" si="233"/>
        <v>373.72</v>
      </c>
      <c r="I474" s="32">
        <v>8.32</v>
      </c>
      <c r="J474" s="31">
        <f t="shared" si="231"/>
        <v>3109.3504000000003</v>
      </c>
      <c r="K474" s="35">
        <f t="shared" si="226"/>
        <v>0</v>
      </c>
      <c r="L474" s="36">
        <f t="shared" si="227"/>
        <v>0</v>
      </c>
      <c r="M474" s="35">
        <f t="shared" si="228"/>
        <v>0</v>
      </c>
      <c r="N474" s="35">
        <f t="shared" si="229"/>
        <v>3109.3504000000003</v>
      </c>
      <c r="O474" s="37">
        <f t="shared" si="223"/>
        <v>1</v>
      </c>
    </row>
    <row r="475" spans="1:15" x14ac:dyDescent="0.25">
      <c r="A475" s="8" t="s">
        <v>566</v>
      </c>
      <c r="B475" s="4" t="s">
        <v>59</v>
      </c>
      <c r="C475" s="4" t="s">
        <v>55</v>
      </c>
      <c r="D475" s="101">
        <v>373.72</v>
      </c>
      <c r="E475" s="28"/>
      <c r="F475" s="29"/>
      <c r="G475" s="30">
        <f t="shared" si="232"/>
        <v>0</v>
      </c>
      <c r="H475" s="34">
        <f t="shared" si="233"/>
        <v>373.72</v>
      </c>
      <c r="I475" s="32">
        <v>4.6500000000000004</v>
      </c>
      <c r="J475" s="31">
        <f t="shared" si="231"/>
        <v>1737.7980000000002</v>
      </c>
      <c r="K475" s="35">
        <f t="shared" si="226"/>
        <v>0</v>
      </c>
      <c r="L475" s="36">
        <f t="shared" si="227"/>
        <v>0</v>
      </c>
      <c r="M475" s="35">
        <f t="shared" si="228"/>
        <v>0</v>
      </c>
      <c r="N475" s="35">
        <f t="shared" si="229"/>
        <v>1737.7980000000002</v>
      </c>
      <c r="O475" s="37">
        <f t="shared" si="223"/>
        <v>1</v>
      </c>
    </row>
    <row r="476" spans="1:15" s="45" customFormat="1" ht="20.5" customHeight="1" x14ac:dyDescent="0.3">
      <c r="A476" s="3" t="s">
        <v>567</v>
      </c>
      <c r="B476" s="3" t="s">
        <v>568</v>
      </c>
      <c r="C476" s="3"/>
      <c r="D476" s="100"/>
      <c r="E476" s="80"/>
      <c r="F476" s="61"/>
      <c r="G476" s="61">
        <f t="shared" si="232"/>
        <v>0</v>
      </c>
      <c r="H476" s="81">
        <f t="shared" si="233"/>
        <v>0</v>
      </c>
      <c r="I476" s="54"/>
      <c r="J476" s="54">
        <f>SUM(J477:J484)</f>
        <v>95896.809200000003</v>
      </c>
      <c r="K476" s="54">
        <f t="shared" ref="K476:N476" si="234">SUM(K477:K484)</f>
        <v>0</v>
      </c>
      <c r="L476" s="54">
        <f t="shared" si="234"/>
        <v>0</v>
      </c>
      <c r="M476" s="54">
        <f t="shared" si="234"/>
        <v>0</v>
      </c>
      <c r="N476" s="54">
        <f t="shared" si="234"/>
        <v>95896.809200000003</v>
      </c>
      <c r="O476" s="67">
        <f t="shared" si="223"/>
        <v>1</v>
      </c>
    </row>
    <row r="477" spans="1:15" x14ac:dyDescent="0.25">
      <c r="A477" s="8" t="s">
        <v>569</v>
      </c>
      <c r="B477" s="4" t="s">
        <v>35</v>
      </c>
      <c r="C477" s="4" t="s">
        <v>14</v>
      </c>
      <c r="D477" s="101">
        <v>658.2</v>
      </c>
      <c r="E477" s="28"/>
      <c r="F477" s="29"/>
      <c r="G477" s="30">
        <f t="shared" si="232"/>
        <v>0</v>
      </c>
      <c r="H477" s="34">
        <f t="shared" si="233"/>
        <v>658.2</v>
      </c>
      <c r="I477" s="32">
        <v>1.5</v>
      </c>
      <c r="J477" s="31">
        <f t="shared" ref="J477:J484" si="235">I477*D477</f>
        <v>987.30000000000007</v>
      </c>
      <c r="K477" s="35">
        <f t="shared" si="226"/>
        <v>0</v>
      </c>
      <c r="L477" s="36">
        <f t="shared" si="227"/>
        <v>0</v>
      </c>
      <c r="M477" s="35">
        <f t="shared" si="228"/>
        <v>0</v>
      </c>
      <c r="N477" s="35">
        <f t="shared" si="229"/>
        <v>987.30000000000007</v>
      </c>
      <c r="O477" s="37">
        <f t="shared" si="223"/>
        <v>1</v>
      </c>
    </row>
    <row r="478" spans="1:15" ht="25" x14ac:dyDescent="0.25">
      <c r="A478" s="8" t="s">
        <v>570</v>
      </c>
      <c r="B478" s="4" t="s">
        <v>47</v>
      </c>
      <c r="C478" s="4" t="s">
        <v>38</v>
      </c>
      <c r="D478" s="101">
        <v>65.819999999999993</v>
      </c>
      <c r="E478" s="28"/>
      <c r="F478" s="29"/>
      <c r="G478" s="30">
        <f t="shared" si="232"/>
        <v>0</v>
      </c>
      <c r="H478" s="34">
        <f t="shared" si="233"/>
        <v>65.819999999999993</v>
      </c>
      <c r="I478" s="32">
        <v>12.76</v>
      </c>
      <c r="J478" s="31">
        <f t="shared" si="235"/>
        <v>839.86319999999989</v>
      </c>
      <c r="K478" s="35">
        <f t="shared" si="226"/>
        <v>0</v>
      </c>
      <c r="L478" s="36">
        <f t="shared" si="227"/>
        <v>0</v>
      </c>
      <c r="M478" s="35">
        <f t="shared" si="228"/>
        <v>0</v>
      </c>
      <c r="N478" s="35">
        <f t="shared" si="229"/>
        <v>839.86319999999989</v>
      </c>
      <c r="O478" s="37">
        <f t="shared" si="223"/>
        <v>1</v>
      </c>
    </row>
    <row r="479" spans="1:15" x14ac:dyDescent="0.25">
      <c r="A479" s="8" t="s">
        <v>571</v>
      </c>
      <c r="B479" s="4" t="s">
        <v>49</v>
      </c>
      <c r="C479" s="4" t="s">
        <v>38</v>
      </c>
      <c r="D479" s="101">
        <v>65.2</v>
      </c>
      <c r="E479" s="28"/>
      <c r="F479" s="29"/>
      <c r="G479" s="30">
        <f t="shared" si="232"/>
        <v>0</v>
      </c>
      <c r="H479" s="34">
        <f t="shared" si="233"/>
        <v>65.2</v>
      </c>
      <c r="I479" s="32">
        <v>0.48</v>
      </c>
      <c r="J479" s="31">
        <f t="shared" si="235"/>
        <v>31.295999999999999</v>
      </c>
      <c r="K479" s="35">
        <f t="shared" si="226"/>
        <v>0</v>
      </c>
      <c r="L479" s="36">
        <f t="shared" si="227"/>
        <v>0</v>
      </c>
      <c r="M479" s="35">
        <f t="shared" si="228"/>
        <v>0</v>
      </c>
      <c r="N479" s="35">
        <f t="shared" si="229"/>
        <v>31.295999999999999</v>
      </c>
      <c r="O479" s="37">
        <f t="shared" si="223"/>
        <v>1</v>
      </c>
    </row>
    <row r="480" spans="1:15" ht="25" x14ac:dyDescent="0.25">
      <c r="A480" s="8" t="s">
        <v>572</v>
      </c>
      <c r="B480" s="4" t="s">
        <v>42</v>
      </c>
      <c r="C480" s="4" t="s">
        <v>43</v>
      </c>
      <c r="D480" s="101">
        <v>1467</v>
      </c>
      <c r="E480" s="28"/>
      <c r="F480" s="29"/>
      <c r="G480" s="30">
        <f t="shared" si="232"/>
        <v>0</v>
      </c>
      <c r="H480" s="34">
        <f t="shared" si="233"/>
        <v>1467</v>
      </c>
      <c r="I480" s="32">
        <v>0.81</v>
      </c>
      <c r="J480" s="31">
        <f t="shared" si="235"/>
        <v>1188.27</v>
      </c>
      <c r="K480" s="35">
        <f t="shared" si="226"/>
        <v>0</v>
      </c>
      <c r="L480" s="36">
        <f t="shared" si="227"/>
        <v>0</v>
      </c>
      <c r="M480" s="35">
        <f t="shared" si="228"/>
        <v>0</v>
      </c>
      <c r="N480" s="35">
        <f t="shared" si="229"/>
        <v>1188.27</v>
      </c>
      <c r="O480" s="37">
        <f t="shared" si="223"/>
        <v>1</v>
      </c>
    </row>
    <row r="481" spans="1:15" ht="25" x14ac:dyDescent="0.25">
      <c r="A481" s="8" t="s">
        <v>573</v>
      </c>
      <c r="B481" s="4" t="s">
        <v>52</v>
      </c>
      <c r="C481" s="4" t="s">
        <v>14</v>
      </c>
      <c r="D481" s="101">
        <v>658.2</v>
      </c>
      <c r="E481" s="28"/>
      <c r="F481" s="29"/>
      <c r="G481" s="30">
        <f t="shared" si="232"/>
        <v>0</v>
      </c>
      <c r="H481" s="34">
        <f t="shared" si="233"/>
        <v>658.2</v>
      </c>
      <c r="I481" s="32">
        <v>122.3</v>
      </c>
      <c r="J481" s="31">
        <f t="shared" si="235"/>
        <v>80497.86</v>
      </c>
      <c r="K481" s="35">
        <f t="shared" si="226"/>
        <v>0</v>
      </c>
      <c r="L481" s="36">
        <f t="shared" si="227"/>
        <v>0</v>
      </c>
      <c r="M481" s="35">
        <f t="shared" si="228"/>
        <v>0</v>
      </c>
      <c r="N481" s="35">
        <f t="shared" si="229"/>
        <v>80497.86</v>
      </c>
      <c r="O481" s="37">
        <f t="shared" si="223"/>
        <v>1</v>
      </c>
    </row>
    <row r="482" spans="1:15" ht="25" x14ac:dyDescent="0.25">
      <c r="A482" s="8" t="s">
        <v>574</v>
      </c>
      <c r="B482" s="4" t="s">
        <v>54</v>
      </c>
      <c r="C482" s="4" t="s">
        <v>55</v>
      </c>
      <c r="D482" s="101">
        <v>219.4</v>
      </c>
      <c r="E482" s="28"/>
      <c r="F482" s="29"/>
      <c r="G482" s="30">
        <f t="shared" si="232"/>
        <v>0</v>
      </c>
      <c r="H482" s="34">
        <f t="shared" si="233"/>
        <v>219.4</v>
      </c>
      <c r="I482" s="32">
        <v>43.33</v>
      </c>
      <c r="J482" s="31">
        <f t="shared" si="235"/>
        <v>9506.6020000000008</v>
      </c>
      <c r="K482" s="35">
        <f t="shared" si="226"/>
        <v>0</v>
      </c>
      <c r="L482" s="36">
        <f t="shared" si="227"/>
        <v>0</v>
      </c>
      <c r="M482" s="35">
        <f t="shared" si="228"/>
        <v>0</v>
      </c>
      <c r="N482" s="35">
        <f t="shared" si="229"/>
        <v>9506.6020000000008</v>
      </c>
      <c r="O482" s="37">
        <f t="shared" si="223"/>
        <v>1</v>
      </c>
    </row>
    <row r="483" spans="1:15" ht="25" x14ac:dyDescent="0.25">
      <c r="A483" s="8" t="s">
        <v>575</v>
      </c>
      <c r="B483" s="4" t="s">
        <v>57</v>
      </c>
      <c r="C483" s="4" t="s">
        <v>55</v>
      </c>
      <c r="D483" s="101">
        <v>219.4</v>
      </c>
      <c r="E483" s="28"/>
      <c r="F483" s="29"/>
      <c r="G483" s="30">
        <f t="shared" si="232"/>
        <v>0</v>
      </c>
      <c r="H483" s="34">
        <f t="shared" si="233"/>
        <v>219.4</v>
      </c>
      <c r="I483" s="32">
        <v>8.32</v>
      </c>
      <c r="J483" s="31">
        <f t="shared" si="235"/>
        <v>1825.4080000000001</v>
      </c>
      <c r="K483" s="35">
        <f t="shared" si="226"/>
        <v>0</v>
      </c>
      <c r="L483" s="36">
        <f t="shared" si="227"/>
        <v>0</v>
      </c>
      <c r="M483" s="35">
        <f t="shared" si="228"/>
        <v>0</v>
      </c>
      <c r="N483" s="35">
        <f t="shared" si="229"/>
        <v>1825.4080000000001</v>
      </c>
      <c r="O483" s="37">
        <f t="shared" si="223"/>
        <v>1</v>
      </c>
    </row>
    <row r="484" spans="1:15" x14ac:dyDescent="0.25">
      <c r="A484" s="8" t="s">
        <v>576</v>
      </c>
      <c r="B484" s="4" t="s">
        <v>59</v>
      </c>
      <c r="C484" s="4" t="s">
        <v>55</v>
      </c>
      <c r="D484" s="101">
        <v>219.4</v>
      </c>
      <c r="E484" s="28"/>
      <c r="F484" s="29"/>
      <c r="G484" s="30">
        <f t="shared" si="232"/>
        <v>0</v>
      </c>
      <c r="H484" s="34">
        <f t="shared" si="233"/>
        <v>219.4</v>
      </c>
      <c r="I484" s="32">
        <v>4.6500000000000004</v>
      </c>
      <c r="J484" s="31">
        <f t="shared" si="235"/>
        <v>1020.2100000000002</v>
      </c>
      <c r="K484" s="35">
        <f t="shared" si="226"/>
        <v>0</v>
      </c>
      <c r="L484" s="36">
        <f t="shared" si="227"/>
        <v>0</v>
      </c>
      <c r="M484" s="35">
        <f t="shared" si="228"/>
        <v>0</v>
      </c>
      <c r="N484" s="35">
        <f t="shared" si="229"/>
        <v>1020.2100000000002</v>
      </c>
      <c r="O484" s="37">
        <f t="shared" si="223"/>
        <v>1</v>
      </c>
    </row>
    <row r="485" spans="1:15" s="45" customFormat="1" x14ac:dyDescent="0.3">
      <c r="A485" s="3" t="s">
        <v>577</v>
      </c>
      <c r="B485" s="3" t="s">
        <v>335</v>
      </c>
      <c r="C485" s="3"/>
      <c r="D485" s="100"/>
      <c r="E485" s="80"/>
      <c r="F485" s="61"/>
      <c r="G485" s="61">
        <f t="shared" si="232"/>
        <v>0</v>
      </c>
      <c r="H485" s="81">
        <f t="shared" si="233"/>
        <v>0</v>
      </c>
      <c r="I485" s="54"/>
      <c r="J485" s="54">
        <f>SUM(J486:J491)</f>
        <v>21010.222199999997</v>
      </c>
      <c r="K485" s="54">
        <f t="shared" ref="K485:N485" si="236">SUM(K486:K491)</f>
        <v>0</v>
      </c>
      <c r="L485" s="54">
        <f t="shared" si="236"/>
        <v>0</v>
      </c>
      <c r="M485" s="54">
        <f t="shared" si="236"/>
        <v>0</v>
      </c>
      <c r="N485" s="54">
        <f t="shared" si="236"/>
        <v>21010.222199999997</v>
      </c>
      <c r="O485" s="67">
        <f t="shared" si="223"/>
        <v>1</v>
      </c>
    </row>
    <row r="486" spans="1:15" ht="37.5" x14ac:dyDescent="0.25">
      <c r="A486" s="8" t="s">
        <v>578</v>
      </c>
      <c r="B486" s="4" t="s">
        <v>337</v>
      </c>
      <c r="C486" s="4" t="s">
        <v>6</v>
      </c>
      <c r="D486" s="101">
        <v>6</v>
      </c>
      <c r="E486" s="28"/>
      <c r="F486" s="29"/>
      <c r="G486" s="30">
        <f t="shared" si="232"/>
        <v>0</v>
      </c>
      <c r="H486" s="34">
        <f t="shared" si="233"/>
        <v>6</v>
      </c>
      <c r="I486" s="32">
        <v>642.49</v>
      </c>
      <c r="J486" s="31">
        <f t="shared" ref="J486:J491" si="237">I486*D486</f>
        <v>3854.94</v>
      </c>
      <c r="K486" s="35">
        <f t="shared" si="226"/>
        <v>0</v>
      </c>
      <c r="L486" s="36">
        <f t="shared" si="227"/>
        <v>0</v>
      </c>
      <c r="M486" s="35">
        <f t="shared" si="228"/>
        <v>0</v>
      </c>
      <c r="N486" s="35">
        <f t="shared" si="229"/>
        <v>3854.94</v>
      </c>
      <c r="O486" s="37">
        <f t="shared" si="223"/>
        <v>1</v>
      </c>
    </row>
    <row r="487" spans="1:15" ht="37.5" x14ac:dyDescent="0.25">
      <c r="A487" s="8" t="s">
        <v>579</v>
      </c>
      <c r="B487" s="4" t="s">
        <v>339</v>
      </c>
      <c r="C487" s="4" t="s">
        <v>14</v>
      </c>
      <c r="D487" s="101">
        <v>43.8</v>
      </c>
      <c r="E487" s="28"/>
      <c r="F487" s="29"/>
      <c r="G487" s="30">
        <f>E487+F487</f>
        <v>0</v>
      </c>
      <c r="H487" s="34">
        <f t="shared" si="233"/>
        <v>43.8</v>
      </c>
      <c r="I487" s="32">
        <v>144.63</v>
      </c>
      <c r="J487" s="31">
        <f t="shared" si="237"/>
        <v>6334.793999999999</v>
      </c>
      <c r="K487" s="35">
        <f t="shared" si="226"/>
        <v>0</v>
      </c>
      <c r="L487" s="36">
        <f t="shared" si="227"/>
        <v>0</v>
      </c>
      <c r="M487" s="35">
        <f t="shared" si="228"/>
        <v>0</v>
      </c>
      <c r="N487" s="35">
        <f t="shared" si="229"/>
        <v>6334.793999999999</v>
      </c>
      <c r="O487" s="37">
        <f t="shared" si="223"/>
        <v>1</v>
      </c>
    </row>
    <row r="488" spans="1:15" ht="37.5" x14ac:dyDescent="0.25">
      <c r="A488" s="8" t="s">
        <v>580</v>
      </c>
      <c r="B488" s="4" t="s">
        <v>341</v>
      </c>
      <c r="C488" s="4" t="s">
        <v>14</v>
      </c>
      <c r="D488" s="101">
        <v>28.8</v>
      </c>
      <c r="E488" s="28"/>
      <c r="F488" s="29"/>
      <c r="G488" s="30">
        <f t="shared" si="232"/>
        <v>0</v>
      </c>
      <c r="H488" s="34">
        <f t="shared" si="233"/>
        <v>28.8</v>
      </c>
      <c r="I488" s="32">
        <v>28.14</v>
      </c>
      <c r="J488" s="31">
        <f t="shared" si="237"/>
        <v>810.43200000000002</v>
      </c>
      <c r="K488" s="35">
        <f t="shared" si="226"/>
        <v>0</v>
      </c>
      <c r="L488" s="36">
        <f t="shared" si="227"/>
        <v>0</v>
      </c>
      <c r="M488" s="35">
        <f t="shared" si="228"/>
        <v>0</v>
      </c>
      <c r="N488" s="35">
        <f t="shared" si="229"/>
        <v>810.43200000000002</v>
      </c>
      <c r="O488" s="37">
        <f t="shared" si="223"/>
        <v>1</v>
      </c>
    </row>
    <row r="489" spans="1:15" ht="25" x14ac:dyDescent="0.25">
      <c r="A489" s="8" t="s">
        <v>581</v>
      </c>
      <c r="B489" s="4" t="s">
        <v>343</v>
      </c>
      <c r="C489" s="4" t="s">
        <v>14</v>
      </c>
      <c r="D489" s="101">
        <v>73.44</v>
      </c>
      <c r="E489" s="28"/>
      <c r="F489" s="29"/>
      <c r="G489" s="30">
        <f t="shared" si="232"/>
        <v>0</v>
      </c>
      <c r="H489" s="34">
        <f t="shared" si="233"/>
        <v>73.44</v>
      </c>
      <c r="I489" s="32">
        <v>3.95</v>
      </c>
      <c r="J489" s="31">
        <f t="shared" si="237"/>
        <v>290.08800000000002</v>
      </c>
      <c r="K489" s="35">
        <f t="shared" si="226"/>
        <v>0</v>
      </c>
      <c r="L489" s="36">
        <f t="shared" si="227"/>
        <v>0</v>
      </c>
      <c r="M489" s="35">
        <f t="shared" si="228"/>
        <v>0</v>
      </c>
      <c r="N489" s="35">
        <f t="shared" si="229"/>
        <v>290.08800000000002</v>
      </c>
      <c r="O489" s="37">
        <f t="shared" si="223"/>
        <v>1</v>
      </c>
    </row>
    <row r="490" spans="1:15" x14ac:dyDescent="0.25">
      <c r="A490" s="8" t="s">
        <v>582</v>
      </c>
      <c r="B490" s="4" t="s">
        <v>345</v>
      </c>
      <c r="C490" s="4" t="s">
        <v>38</v>
      </c>
      <c r="D490" s="101">
        <v>11.02</v>
      </c>
      <c r="E490" s="28"/>
      <c r="F490" s="29"/>
      <c r="G490" s="30">
        <f t="shared" si="232"/>
        <v>0</v>
      </c>
      <c r="H490" s="34">
        <f t="shared" si="233"/>
        <v>11.02</v>
      </c>
      <c r="I490" s="32">
        <v>624.39</v>
      </c>
      <c r="J490" s="31">
        <f t="shared" si="237"/>
        <v>6880.7777999999998</v>
      </c>
      <c r="K490" s="35">
        <f t="shared" si="226"/>
        <v>0</v>
      </c>
      <c r="L490" s="36">
        <f t="shared" si="227"/>
        <v>0</v>
      </c>
      <c r="M490" s="35">
        <f t="shared" si="228"/>
        <v>0</v>
      </c>
      <c r="N490" s="35">
        <f t="shared" si="229"/>
        <v>6880.7777999999998</v>
      </c>
      <c r="O490" s="37">
        <f t="shared" si="223"/>
        <v>1</v>
      </c>
    </row>
    <row r="491" spans="1:15" ht="25" x14ac:dyDescent="0.25">
      <c r="A491" s="8" t="s">
        <v>583</v>
      </c>
      <c r="B491" s="4" t="s">
        <v>347</v>
      </c>
      <c r="C491" s="4" t="s">
        <v>14</v>
      </c>
      <c r="D491" s="101">
        <v>73.44</v>
      </c>
      <c r="E491" s="28"/>
      <c r="F491" s="29"/>
      <c r="G491" s="30">
        <f t="shared" si="232"/>
        <v>0</v>
      </c>
      <c r="H491" s="34">
        <f t="shared" si="233"/>
        <v>73.44</v>
      </c>
      <c r="I491" s="32">
        <v>38.659999999999997</v>
      </c>
      <c r="J491" s="31">
        <f t="shared" si="237"/>
        <v>2839.1903999999995</v>
      </c>
      <c r="K491" s="35">
        <f t="shared" si="226"/>
        <v>0</v>
      </c>
      <c r="L491" s="36">
        <f t="shared" si="227"/>
        <v>0</v>
      </c>
      <c r="M491" s="35">
        <f t="shared" si="228"/>
        <v>0</v>
      </c>
      <c r="N491" s="35">
        <f t="shared" si="229"/>
        <v>2839.1903999999995</v>
      </c>
      <c r="O491" s="37">
        <f t="shared" si="223"/>
        <v>1</v>
      </c>
    </row>
    <row r="492" spans="1:15" s="45" customFormat="1" x14ac:dyDescent="0.3">
      <c r="A492" s="3" t="s">
        <v>584</v>
      </c>
      <c r="B492" s="3" t="s">
        <v>349</v>
      </c>
      <c r="C492" s="3"/>
      <c r="D492" s="100"/>
      <c r="E492" s="80"/>
      <c r="F492" s="61"/>
      <c r="G492" s="61">
        <f t="shared" si="232"/>
        <v>0</v>
      </c>
      <c r="H492" s="81">
        <f t="shared" si="233"/>
        <v>0</v>
      </c>
      <c r="I492" s="54"/>
      <c r="J492" s="54">
        <f>J493</f>
        <v>2801.73</v>
      </c>
      <c r="K492" s="54">
        <f t="shared" ref="K492:N492" si="238">K493</f>
        <v>0</v>
      </c>
      <c r="L492" s="54">
        <f t="shared" si="238"/>
        <v>0</v>
      </c>
      <c r="M492" s="54">
        <f t="shared" si="238"/>
        <v>0</v>
      </c>
      <c r="N492" s="54">
        <f t="shared" si="238"/>
        <v>2801.73</v>
      </c>
      <c r="O492" s="67">
        <f t="shared" si="223"/>
        <v>1</v>
      </c>
    </row>
    <row r="493" spans="1:15" x14ac:dyDescent="0.25">
      <c r="A493" s="8" t="s">
        <v>585</v>
      </c>
      <c r="B493" s="4" t="s">
        <v>351</v>
      </c>
      <c r="C493" s="4" t="s">
        <v>14</v>
      </c>
      <c r="D493" s="101">
        <v>5603.46</v>
      </c>
      <c r="E493" s="28"/>
      <c r="F493" s="29"/>
      <c r="G493" s="30">
        <f t="shared" si="232"/>
        <v>0</v>
      </c>
      <c r="H493" s="34">
        <f t="shared" si="233"/>
        <v>5603.46</v>
      </c>
      <c r="I493" s="32">
        <v>0.5</v>
      </c>
      <c r="J493" s="31">
        <f>I493*D493</f>
        <v>2801.73</v>
      </c>
      <c r="K493" s="35">
        <f t="shared" si="226"/>
        <v>0</v>
      </c>
      <c r="L493" s="36">
        <f t="shared" si="227"/>
        <v>0</v>
      </c>
      <c r="M493" s="35">
        <f t="shared" si="228"/>
        <v>0</v>
      </c>
      <c r="N493" s="35">
        <f t="shared" si="229"/>
        <v>2801.73</v>
      </c>
      <c r="O493" s="37">
        <f>N493/J493</f>
        <v>1</v>
      </c>
    </row>
    <row r="494" spans="1:15" s="208" customFormat="1" ht="37.5" customHeight="1" x14ac:dyDescent="0.3">
      <c r="A494" s="198"/>
      <c r="B494" s="199" t="s">
        <v>613</v>
      </c>
      <c r="C494" s="200"/>
      <c r="D494" s="201"/>
      <c r="E494" s="202"/>
      <c r="F494" s="203"/>
      <c r="G494" s="204"/>
      <c r="H494" s="204"/>
      <c r="I494" s="205"/>
      <c r="J494" s="206">
        <f>J7+J20+J320+J281+J396-1.3</f>
        <v>6067775.3756999997</v>
      </c>
      <c r="K494" s="209">
        <f>K7+K20+K320+K281+K396</f>
        <v>462612.65205600002</v>
      </c>
      <c r="L494" s="206">
        <f>L7+L20+L320+L281+L396</f>
        <v>354052.81359590002</v>
      </c>
      <c r="M494" s="209">
        <f>M7+M20+M320+M281+M396</f>
        <v>816665.46565190004</v>
      </c>
      <c r="N494" s="209">
        <f>N7+N20+N320+N281+N396-1.31</f>
        <v>5251109.9100481011</v>
      </c>
      <c r="O494" s="207">
        <f>N494/J494</f>
        <v>0.86540941035450158</v>
      </c>
    </row>
    <row r="495" spans="1:15" x14ac:dyDescent="0.3">
      <c r="A495" s="162" t="s">
        <v>616</v>
      </c>
      <c r="B495" s="163"/>
      <c r="C495" s="163"/>
      <c r="D495" s="164"/>
      <c r="E495" s="171" t="s">
        <v>617</v>
      </c>
      <c r="F495" s="172"/>
      <c r="G495" s="173"/>
      <c r="H495" s="173"/>
      <c r="I495" s="174"/>
      <c r="J495" s="175"/>
      <c r="K495" s="176"/>
      <c r="L495" s="177"/>
      <c r="M495" s="192" t="s">
        <v>618</v>
      </c>
      <c r="N495" s="176"/>
      <c r="O495" s="193"/>
    </row>
    <row r="496" spans="1:15" ht="115.5" customHeight="1" x14ac:dyDescent="0.3">
      <c r="A496" s="165"/>
      <c r="B496" s="166"/>
      <c r="C496" s="166"/>
      <c r="D496" s="167"/>
      <c r="E496" s="178"/>
      <c r="F496" s="179"/>
      <c r="G496" s="180"/>
      <c r="H496" s="180"/>
      <c r="I496" s="181"/>
      <c r="J496" s="182"/>
      <c r="K496" s="183"/>
      <c r="L496" s="184"/>
      <c r="M496" s="194"/>
      <c r="N496" s="183"/>
      <c r="O496" s="195"/>
    </row>
    <row r="497" spans="1:15" x14ac:dyDescent="0.3">
      <c r="A497" s="165"/>
      <c r="B497" s="166"/>
      <c r="C497" s="166"/>
      <c r="D497" s="167"/>
      <c r="E497" s="178"/>
      <c r="F497" s="179"/>
      <c r="G497" s="180"/>
      <c r="H497" s="180"/>
      <c r="I497" s="181"/>
      <c r="J497" s="182"/>
      <c r="K497" s="183"/>
      <c r="L497" s="184"/>
      <c r="M497" s="194"/>
      <c r="N497" s="183"/>
      <c r="O497" s="195"/>
    </row>
    <row r="498" spans="1:15" x14ac:dyDescent="0.3">
      <c r="A498" s="168"/>
      <c r="B498" s="169"/>
      <c r="C498" s="169"/>
      <c r="D498" s="170"/>
      <c r="E498" s="185"/>
      <c r="F498" s="186"/>
      <c r="G498" s="187"/>
      <c r="H498" s="187"/>
      <c r="I498" s="188"/>
      <c r="J498" s="189"/>
      <c r="K498" s="190"/>
      <c r="L498" s="191"/>
      <c r="M498" s="196"/>
      <c r="N498" s="190"/>
      <c r="O498" s="197"/>
    </row>
  </sheetData>
  <mergeCells count="19">
    <mergeCell ref="O5:O6"/>
    <mergeCell ref="A4:D4"/>
    <mergeCell ref="J4:K4"/>
    <mergeCell ref="A5:A6"/>
    <mergeCell ref="B5:B6"/>
    <mergeCell ref="C5:C6"/>
    <mergeCell ref="D5:H5"/>
    <mergeCell ref="I5:I6"/>
    <mergeCell ref="J5:N5"/>
    <mergeCell ref="H1:I1"/>
    <mergeCell ref="J1:M1"/>
    <mergeCell ref="N1:O1"/>
    <mergeCell ref="A2:G2"/>
    <mergeCell ref="J2:J3"/>
    <mergeCell ref="K2:K3"/>
    <mergeCell ref="L2:L3"/>
    <mergeCell ref="M2:M3"/>
    <mergeCell ref="N2:O4"/>
    <mergeCell ref="A3:D3"/>
  </mergeCells>
  <conditionalFormatting sqref="L2">
    <cfRule type="cellIs" dxfId="0" priority="1" operator="equal">
      <formula>$F$2-60</formula>
    </cfRule>
  </conditionalFormatting>
  <pageMargins left="0.19685039370078741" right="0.19685039370078741" top="0.39370078740157483" bottom="0.78740157480314965" header="0.11811023622047245" footer="0.11811023622047245"/>
  <pageSetup paperSize="9" scale="50" fitToHeight="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BM 01</vt:lpstr>
      <vt:lpstr>BM 02</vt:lpstr>
      <vt:lpstr>'BM 02'!Área_de_Impressão</vt:lpstr>
      <vt:lpstr>'BM 01'!Títulos_de_Impressão</vt:lpstr>
      <vt:lpstr>'BM 02'!Títulos_de_Impressão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North Contabilidade</cp:lastModifiedBy>
  <cp:revision>0</cp:revision>
  <cp:lastPrinted>2026-02-20T17:27:29Z</cp:lastPrinted>
  <dcterms:created xsi:type="dcterms:W3CDTF">2025-09-25T13:30:57Z</dcterms:created>
  <dcterms:modified xsi:type="dcterms:W3CDTF">2026-02-20T17:28:13Z</dcterms:modified>
</cp:coreProperties>
</file>